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68.xml" ContentType="application/vnd.openxmlformats-officedocument.spreadsheetml.worksheet+xml"/>
  <Override PartName="/xl/worksheets/sheet67.xml" ContentType="application/vnd.openxmlformats-officedocument.spreadsheetml.worksheet+xml"/>
  <Override PartName="/xl/worksheets/sheet66.xml" ContentType="application/vnd.openxmlformats-officedocument.spreadsheetml.worksheet+xml"/>
  <Override PartName="/xl/worksheets/sheet65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64.xml" ContentType="application/vnd.openxmlformats-officedocument.spreadsheetml.worksheet+xml"/>
  <Override PartName="/xl/worksheets/sheet63.xml" ContentType="application/vnd.openxmlformats-officedocument.spreadsheetml.worksheet+xml"/>
  <Override PartName="/xl/worksheets/sheet6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89.xml" ContentType="application/vnd.openxmlformats-officedocument.spreadsheetml.worksheet+xml"/>
  <Override PartName="/xl/worksheets/sheet88.xml" ContentType="application/vnd.openxmlformats-officedocument.spreadsheetml.worksheet+xml"/>
  <Override PartName="/xl/worksheets/sheet8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drawings/drawing1.xml" ContentType="application/vnd.openxmlformats-officedocument.drawing+xml"/>
  <Override PartName="/xl/worksheets/sheet52.xml" ContentType="application/vnd.openxmlformats-officedocument.spreadsheetml.worksheet+xml"/>
  <Override PartName="/xl/worksheets/sheet50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51.xml" ContentType="application/vnd.openxmlformats-officedocument.spreadsheetml.worksheet+xml"/>
  <Override PartName="/xl/worksheets/sheet26.xml" ContentType="application/vnd.openxmlformats-officedocument.spreadsheetml.worksheet+xml"/>
  <Override PartName="/xl/worksheets/sheet28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27.xml" ContentType="application/vnd.openxmlformats-officedocument.spreadsheetml.worksheet+xml"/>
  <Override PartName="/xl/worksheets/sheet40.xml" ContentType="application/vnd.openxmlformats-officedocument.spreadsheetml.worksheet+xml"/>
  <Override PartName="/xl/worksheets/sheet3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9.xml" ContentType="application/vnd.openxmlformats-officedocument.spreadsheetml.worksheet+xml"/>
  <Override PartName="/xl/worksheets/sheet32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7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PT\"/>
    </mc:Choice>
  </mc:AlternateContent>
  <bookViews>
    <workbookView xWindow="870" yWindow="795" windowWidth="20700" windowHeight="11760" tabRatio="684"/>
  </bookViews>
  <sheets>
    <sheet name="cover" sheetId="150" r:id="rId1"/>
    <sheet name="index" sheetId="149" r:id="rId2"/>
    <sheet name="ef" sheetId="211" r:id="rId3"/>
    <sheet name="GAE" sheetId="7" r:id="rId4"/>
    <sheet name="INTMARB" sheetId="8" r:id="rId5"/>
    <sheet name="INTMARB_IN" sheetId="160" r:id="rId6"/>
    <sheet name="INTMARB_EX" sheetId="161" r:id="rId7"/>
    <sheet name="GIC" sheetId="9" r:id="rId8"/>
    <sheet name="INTAVI" sheetId="10" r:id="rId9"/>
    <sheet name="INTAVI_PA_IN" sheetId="151" r:id="rId10"/>
    <sheet name="INTAVI_PA_EX" sheetId="152" r:id="rId11"/>
    <sheet name="INTAVI_FR_IN" sheetId="153" r:id="rId12"/>
    <sheet name="INTAVI_FR_EX" sheetId="154" r:id="rId13"/>
    <sheet name="NRGSUP" sheetId="11" r:id="rId14"/>
    <sheet name="TI_EHG_E" sheetId="16" r:id="rId15"/>
    <sheet name="TI_EHG_E_E" sheetId="17" r:id="rId16"/>
    <sheet name="TI_EHG_CHP_E" sheetId="18" r:id="rId17"/>
    <sheet name="TI_EHG_H_E" sheetId="19" r:id="rId18"/>
    <sheet name="NRG_E" sheetId="75" r:id="rId19"/>
    <sheet name="NRG_CM_E" sheetId="77" r:id="rId20"/>
    <sheet name="NRG_OIL_NG_E" sheetId="78" r:id="rId21"/>
    <sheet name="NRG_PF_E" sheetId="79" r:id="rId22"/>
    <sheet name="NRG_CO_E" sheetId="80" r:id="rId23"/>
    <sheet name="NRG_BKBPB_E" sheetId="81" r:id="rId24"/>
    <sheet name="NRG_GW_E" sheetId="82" r:id="rId25"/>
    <sheet name="NRG_BF_E" sheetId="83" r:id="rId26"/>
    <sheet name="NRG_PR_E" sheetId="84" r:id="rId27"/>
    <sheet name="NRG_NI_E" sheetId="85" r:id="rId28"/>
    <sheet name="NRG_CL_E" sheetId="86" r:id="rId29"/>
    <sheet name="NRG_LNG_E" sheetId="87" r:id="rId30"/>
    <sheet name="NRG_BIOG_E" sheetId="88" r:id="rId31"/>
    <sheet name="NRG_GTL_E" sheetId="89" r:id="rId32"/>
    <sheet name="NRG_CPP_E" sheetId="90" r:id="rId33"/>
    <sheet name="NRG_NSP_E" sheetId="91" r:id="rId34"/>
    <sheet name="FC_E" sheetId="93" r:id="rId35"/>
    <sheet name="FC_IND_E" sheetId="102" r:id="rId36"/>
    <sheet name="FC_IND_IS_E" sheetId="103" r:id="rId37"/>
    <sheet name="FC_IND_IS_BF_E" sheetId="185" r:id="rId38"/>
    <sheet name="FC_IND_IS_EA_E" sheetId="186" r:id="rId39"/>
    <sheet name="FC_IND_NFM_E" sheetId="105" r:id="rId40"/>
    <sheet name="FC_IND_NFM_AM_E" sheetId="187" r:id="rId41"/>
    <sheet name="FC_IND_NFM_PA_E" sheetId="188" r:id="rId42"/>
    <sheet name="FC_IND_NFM_SA_E" sheetId="189" r:id="rId43"/>
    <sheet name="FC_IND_NFM_OM_E" sheetId="190" r:id="rId44"/>
    <sheet name="FC_IND_CPC_E" sheetId="104" r:id="rId45"/>
    <sheet name="FC_IND_CPC_BC_E" sheetId="191" r:id="rId46"/>
    <sheet name="FC_IND_CPC_OC_E" sheetId="192" r:id="rId47"/>
    <sheet name="FC_IND_CPC_PH_E" sheetId="193" r:id="rId48"/>
    <sheet name="FC_IND_NMM_E" sheetId="106" r:id="rId49"/>
    <sheet name="FC_IND_NMM_CM_E" sheetId="194" r:id="rId50"/>
    <sheet name="FC_IND_NMM_CR_E" sheetId="195" r:id="rId51"/>
    <sheet name="FC_IND_NMM_GL_E" sheetId="196" r:id="rId52"/>
    <sheet name="FC_IND_PPP_E" sheetId="111" r:id="rId53"/>
    <sheet name="FC_IND_PPP_PU_E" sheetId="197" r:id="rId54"/>
    <sheet name="FC_IND_PPP_PA_E" sheetId="198" r:id="rId55"/>
    <sheet name="FC_IND_PPP_PR_E" sheetId="199" r:id="rId56"/>
    <sheet name="FC_IND_FBT_E" sheetId="110" r:id="rId57"/>
    <sheet name="FC_IND_TE_E" sheetId="107" r:id="rId58"/>
    <sheet name="FC_IND_MAC_E" sheetId="108" r:id="rId59"/>
    <sheet name="FC_IND_TL_E" sheetId="114" r:id="rId60"/>
    <sheet name="FC_IND_WP_E" sheetId="112" r:id="rId61"/>
    <sheet name="FC_IND_MQ_E" sheetId="109" r:id="rId62"/>
    <sheet name="FC_IND_CON_E" sheetId="113" r:id="rId63"/>
    <sheet name="FC_IND_NSP_E" sheetId="115" r:id="rId64"/>
    <sheet name="FC_TRA_E" sheetId="116" r:id="rId65"/>
    <sheet name="FC_TRA_RAIL_E" sheetId="117" r:id="rId66"/>
    <sheet name="FC_TRA_RAIL_MTU_E" sheetId="162" r:id="rId67"/>
    <sheet name="FC_TRA_RAIL_CPT_E" sheetId="163" r:id="rId68"/>
    <sheet name="FC_TRA_RAIL_HST_E" sheetId="164" r:id="rId69"/>
    <sheet name="FC_TRA_RAIL_FRT_E" sheetId="165" r:id="rId70"/>
    <sheet name="FC_TRA_ROAD_E" sheetId="118" r:id="rId71"/>
    <sheet name="FC_TRA_ROAD_P2W_E" sheetId="166" r:id="rId72"/>
    <sheet name="FC_TRA_ROAD_CAR_E" sheetId="167" r:id="rId73"/>
    <sheet name="FC_TRA_ROAD_BUS_E" sheetId="168" r:id="rId74"/>
    <sheet name="FC_TRA_ROAD_LCV_E" sheetId="169" r:id="rId75"/>
    <sheet name="FC_TRA_ROAD_HGV_E" sheetId="170" r:id="rId76"/>
    <sheet name="FC_TRA_DAVI_E" sheetId="119" r:id="rId77"/>
    <sheet name="FC_TRA_DAVI_PA_E" sheetId="155" r:id="rId78"/>
    <sheet name="FC_TRA_DAVI_FR_E" sheetId="156" r:id="rId79"/>
    <sheet name="FC_TRA_DNAVI_E" sheetId="120" r:id="rId80"/>
    <sheet name="FC_TRA_DNAVI_DCS_E" sheetId="158" r:id="rId81"/>
    <sheet name="FC_TRA_DNAVI_IWW_E" sheetId="159" r:id="rId82"/>
    <sheet name="FC_TRA_PIPE_E" sheetId="121" r:id="rId83"/>
    <sheet name="FC_OTH_E" sheetId="123" r:id="rId84"/>
    <sheet name="FC_OTH_CP_E" sheetId="124" r:id="rId85"/>
    <sheet name="FC_OTH_CP_SH_E" sheetId="201" r:id="rId86"/>
    <sheet name="FC_OTH_CP_SC_E" sheetId="202" r:id="rId87"/>
    <sheet name="FC_OTH_CP_HW_E" sheetId="203" r:id="rId88"/>
    <sheet name="FC_OTH_CP_CA_E" sheetId="204" r:id="rId89"/>
    <sheet name="FC_OTH_HH_E" sheetId="125" r:id="rId90"/>
    <sheet name="FC_OTH_HH_SH_E" sheetId="171" r:id="rId91"/>
    <sheet name="FC_OTH_HH_SC_E" sheetId="172" r:id="rId92"/>
    <sheet name="FC_OTH_HH_WH_E" sheetId="173" r:id="rId93"/>
    <sheet name="FC_OTH_HH_CO_E" sheetId="174" r:id="rId94"/>
    <sheet name="FC_OTH_AFF_E" sheetId="183" r:id="rId95"/>
  </sheets>
  <calcPr calcId="162913"/>
</workbook>
</file>

<file path=xl/calcChain.xml><?xml version="1.0" encoding="utf-8"?>
<calcChain xmlns="http://schemas.openxmlformats.org/spreadsheetml/2006/main">
  <c r="C62" i="119" l="1"/>
  <c r="C63" i="119"/>
  <c r="B61" i="149"/>
  <c r="B24" i="149"/>
  <c r="B58" i="149"/>
  <c r="B20" i="149"/>
  <c r="B18" i="149"/>
  <c r="B60" i="149"/>
  <c r="B49" i="149"/>
  <c r="B69" i="149"/>
  <c r="B8" i="149"/>
  <c r="B11" i="149"/>
  <c r="B29" i="149"/>
  <c r="B53" i="149"/>
  <c r="B19" i="149"/>
  <c r="B64" i="149"/>
  <c r="B54" i="149"/>
  <c r="B52" i="149"/>
  <c r="B79" i="149"/>
  <c r="B89" i="149"/>
  <c r="B25" i="149"/>
  <c r="B83" i="149"/>
  <c r="B42" i="149"/>
  <c r="B21" i="149"/>
  <c r="B80" i="149"/>
  <c r="B55" i="149"/>
  <c r="B72" i="149"/>
  <c r="B16" i="149"/>
  <c r="B26" i="149"/>
  <c r="B28" i="149"/>
  <c r="B75" i="149"/>
  <c r="B77" i="149"/>
  <c r="B90" i="149"/>
  <c r="B6" i="149"/>
  <c r="B48" i="149"/>
  <c r="B71" i="149"/>
  <c r="B5" i="149"/>
  <c r="B78" i="149"/>
  <c r="B84" i="149"/>
  <c r="B82" i="149"/>
  <c r="B45" i="149"/>
  <c r="B70" i="149"/>
  <c r="B9" i="149"/>
  <c r="B50" i="149"/>
  <c r="B36" i="149"/>
  <c r="B92" i="149"/>
  <c r="B14" i="149"/>
  <c r="B23" i="149"/>
  <c r="B13" i="149"/>
  <c r="B62" i="149"/>
  <c r="B74" i="149"/>
  <c r="B95" i="149"/>
  <c r="B31" i="149"/>
  <c r="B88" i="149"/>
  <c r="B51" i="149"/>
  <c r="B30" i="149"/>
  <c r="B34" i="149"/>
  <c r="B47" i="149"/>
  <c r="B39" i="149"/>
  <c r="B33" i="149"/>
  <c r="B66" i="149"/>
  <c r="B37" i="149"/>
  <c r="B56" i="149"/>
  <c r="B87" i="149"/>
  <c r="B15" i="149"/>
  <c r="B68" i="149"/>
  <c r="B44" i="149"/>
  <c r="B10" i="149"/>
  <c r="B63" i="149"/>
  <c r="B91" i="149"/>
  <c r="B85" i="149"/>
  <c r="B76" i="149"/>
  <c r="B43" i="149"/>
  <c r="B40" i="149"/>
  <c r="B12" i="149"/>
  <c r="B46" i="149"/>
  <c r="B86" i="149"/>
  <c r="B38" i="149"/>
  <c r="B35" i="149"/>
  <c r="B94" i="149"/>
  <c r="B17" i="149"/>
  <c r="B67" i="149"/>
  <c r="B93" i="149"/>
  <c r="B41" i="149"/>
  <c r="B32" i="149"/>
  <c r="B22" i="149"/>
  <c r="B73" i="149"/>
  <c r="B7" i="149"/>
  <c r="B57" i="149"/>
  <c r="B4" i="149"/>
  <c r="B59" i="149"/>
  <c r="B27" i="149"/>
  <c r="B81" i="149"/>
  <c r="B65" i="149"/>
  <c r="C5" i="119" l="1"/>
  <c r="C54" i="119"/>
  <c r="I22" i="155"/>
  <c r="I22" i="204"/>
  <c r="I22" i="161"/>
  <c r="C13" i="119"/>
  <c r="T61" i="172"/>
  <c r="I61" i="172"/>
  <c r="G61" i="172"/>
  <c r="Q61" i="172"/>
  <c r="X61" i="172"/>
  <c r="M61" i="172"/>
  <c r="J61" i="172"/>
  <c r="U61" i="172"/>
  <c r="G8" i="166"/>
  <c r="G8" i="170"/>
  <c r="G8" i="156"/>
  <c r="G8" i="158"/>
  <c r="G8" i="159"/>
  <c r="G8" i="172"/>
  <c r="G8" i="153"/>
  <c r="G8" i="151"/>
  <c r="G8" i="160"/>
  <c r="X8" i="166"/>
  <c r="X8" i="169"/>
  <c r="X8" i="155"/>
  <c r="X8" i="156"/>
  <c r="X8" i="158"/>
  <c r="X8" i="159"/>
  <c r="X8" i="202"/>
  <c r="X8" i="172"/>
  <c r="X8" i="204"/>
  <c r="X8" i="152"/>
  <c r="X8" i="153"/>
  <c r="X8" i="161"/>
  <c r="S61" i="172"/>
  <c r="L61" i="172"/>
  <c r="C16" i="119"/>
  <c r="L8" i="166"/>
  <c r="L8" i="168"/>
  <c r="L8" i="172"/>
  <c r="L8" i="160"/>
  <c r="L17" i="167"/>
  <c r="E22" i="168"/>
  <c r="E22" i="170"/>
  <c r="E22" i="169"/>
  <c r="E22" i="159"/>
  <c r="E22" i="204"/>
  <c r="E22" i="161"/>
  <c r="E22" i="160"/>
  <c r="H52" i="167"/>
  <c r="H52" i="155"/>
  <c r="H52" i="158"/>
  <c r="H52" i="156"/>
  <c r="H52" i="202"/>
  <c r="H52" i="172"/>
  <c r="H52" i="151"/>
  <c r="H52" i="153"/>
  <c r="P52" i="155"/>
  <c r="P52" i="202"/>
  <c r="P52" i="154"/>
  <c r="P52" i="160"/>
  <c r="X52" i="167"/>
  <c r="X52" i="158"/>
  <c r="X52" i="156"/>
  <c r="X52" i="202"/>
  <c r="X52" i="172"/>
  <c r="X52" i="151"/>
  <c r="X52" i="153"/>
  <c r="X52" i="160"/>
  <c r="N61" i="172"/>
  <c r="C65" i="119"/>
  <c r="W61" i="172"/>
  <c r="C22" i="166"/>
  <c r="C22" i="169"/>
  <c r="C22" i="159"/>
  <c r="C22" i="204"/>
  <c r="C22" i="152"/>
  <c r="C22" i="153"/>
  <c r="W52" i="168"/>
  <c r="W52" i="166"/>
  <c r="W52" i="158"/>
  <c r="W52" i="169"/>
  <c r="W52" i="156"/>
  <c r="W52" i="170"/>
  <c r="W52" i="152"/>
  <c r="W52" i="161"/>
  <c r="W52" i="154"/>
  <c r="I8" i="166"/>
  <c r="I8" i="169"/>
  <c r="I8" i="155"/>
  <c r="I8" i="168"/>
  <c r="I8" i="172"/>
  <c r="I8" i="202"/>
  <c r="I8" i="152"/>
  <c r="I8" i="153"/>
  <c r="I8" i="160"/>
  <c r="J22" i="167"/>
  <c r="J22" i="166"/>
  <c r="J22" i="155"/>
  <c r="J22" i="169"/>
  <c r="J22" i="159"/>
  <c r="J22" i="172"/>
  <c r="J22" i="202"/>
  <c r="J22" i="204"/>
  <c r="J22" i="158"/>
  <c r="J22" i="151"/>
  <c r="J22" i="153"/>
  <c r="J22" i="154"/>
  <c r="E8" i="158"/>
  <c r="E8" i="156"/>
  <c r="E8" i="151"/>
  <c r="J17" i="155"/>
  <c r="J17" i="154"/>
  <c r="J17" i="161"/>
  <c r="F22" i="168"/>
  <c r="F22" i="166"/>
  <c r="F22" i="172"/>
  <c r="F22" i="160"/>
  <c r="O27" i="153"/>
  <c r="C64" i="119"/>
  <c r="O61" i="172"/>
  <c r="D61" i="172"/>
  <c r="F61" i="172"/>
  <c r="P61" i="172"/>
  <c r="E61" i="172"/>
  <c r="H61" i="172"/>
  <c r="C61" i="172"/>
  <c r="C11" i="169"/>
  <c r="C14" i="119"/>
  <c r="C52" i="166"/>
  <c r="C52" i="167"/>
  <c r="C52" i="170"/>
  <c r="C52" i="169"/>
  <c r="C52" i="168"/>
  <c r="C52" i="156"/>
  <c r="C52" i="158"/>
  <c r="C52" i="159"/>
  <c r="C52" i="202"/>
  <c r="C52" i="172"/>
  <c r="C52" i="151"/>
  <c r="C52" i="161"/>
  <c r="C52" i="152"/>
  <c r="E17" i="168"/>
  <c r="E17" i="170"/>
  <c r="E17" i="151"/>
  <c r="S4" i="161"/>
  <c r="Q8" i="166"/>
  <c r="Q8" i="167"/>
  <c r="Q8" i="155"/>
  <c r="Q8" i="170"/>
  <c r="Q8" i="172"/>
  <c r="Q8" i="204"/>
  <c r="Q8" i="202"/>
  <c r="Q8" i="161"/>
  <c r="Q8" i="160"/>
  <c r="Q8" i="154"/>
  <c r="R22" i="167"/>
  <c r="R22" i="168"/>
  <c r="R22" i="166"/>
  <c r="R22" i="170"/>
  <c r="R22" i="169"/>
  <c r="R22" i="159"/>
  <c r="R22" i="202"/>
  <c r="R22" i="151"/>
  <c r="R22" i="152"/>
  <c r="R22" i="161"/>
  <c r="R22" i="160"/>
  <c r="R22" i="154"/>
  <c r="C4" i="161"/>
  <c r="I4" i="152"/>
  <c r="I4" i="154"/>
  <c r="I4" i="161"/>
  <c r="R8" i="166"/>
  <c r="R8" i="170"/>
  <c r="R8" i="158"/>
  <c r="R8" i="204"/>
  <c r="R8" i="151"/>
  <c r="R8" i="152"/>
  <c r="M8" i="158"/>
  <c r="P11" i="154"/>
  <c r="M17" i="155"/>
  <c r="K22" i="167"/>
  <c r="K22" i="168"/>
  <c r="K22" i="166"/>
  <c r="K22" i="155"/>
  <c r="K22" i="169"/>
  <c r="K22" i="204"/>
  <c r="K22" i="172"/>
  <c r="K22" i="161"/>
  <c r="K22" i="152"/>
  <c r="N22" i="168"/>
  <c r="N22" i="166"/>
  <c r="N22" i="160"/>
  <c r="L27" i="155"/>
  <c r="L27" i="172"/>
  <c r="L27" i="154"/>
  <c r="Q52" i="166"/>
  <c r="Q52" i="155"/>
  <c r="Q52" i="170"/>
  <c r="Q52" i="159"/>
  <c r="Q52" i="156"/>
  <c r="Q52" i="202"/>
  <c r="Q52" i="152"/>
  <c r="Q52" i="154"/>
  <c r="Q52" i="153"/>
  <c r="Q52" i="151"/>
  <c r="Q52" i="161"/>
  <c r="D52" i="155"/>
  <c r="D52" i="169"/>
  <c r="T52" i="169"/>
  <c r="S8" i="167"/>
  <c r="S8" i="158"/>
  <c r="S8" i="156"/>
  <c r="S8" i="172"/>
  <c r="S8" i="151"/>
  <c r="F8" i="167"/>
  <c r="N8" i="167"/>
  <c r="N8" i="153"/>
  <c r="V8" i="167"/>
  <c r="D11" i="169"/>
  <c r="D11" i="202"/>
  <c r="T11" i="202"/>
  <c r="J11" i="170"/>
  <c r="J11" i="202"/>
  <c r="J11" i="161"/>
  <c r="P17" i="169"/>
  <c r="P17" i="159"/>
  <c r="P17" i="152"/>
  <c r="D22" i="169"/>
  <c r="D22" i="156"/>
  <c r="D22" i="155"/>
  <c r="D22" i="159"/>
  <c r="D22" i="202"/>
  <c r="D22" i="204"/>
  <c r="D22" i="151"/>
  <c r="D22" i="161"/>
  <c r="D22" i="160"/>
  <c r="D22" i="154"/>
  <c r="L22" i="168"/>
  <c r="L22" i="169"/>
  <c r="L22" i="156"/>
  <c r="L22" i="170"/>
  <c r="L22" i="159"/>
  <c r="L22" i="202"/>
  <c r="L22" i="204"/>
  <c r="L22" i="172"/>
  <c r="L22" i="151"/>
  <c r="T22" i="166"/>
  <c r="T22" i="169"/>
  <c r="T22" i="156"/>
  <c r="T22" i="155"/>
  <c r="T22" i="158"/>
  <c r="T22" i="202"/>
  <c r="T22" i="172"/>
  <c r="T22" i="152"/>
  <c r="T22" i="161"/>
  <c r="T22" i="160"/>
  <c r="T22" i="154"/>
  <c r="G22" i="156"/>
  <c r="G22" i="151"/>
  <c r="G22" i="154"/>
  <c r="O22" i="156"/>
  <c r="O22" i="158"/>
  <c r="O22" i="151"/>
  <c r="O22" i="154"/>
  <c r="W22" i="156"/>
  <c r="W22" i="151"/>
  <c r="W22" i="154"/>
  <c r="J52" i="167"/>
  <c r="J52" i="155"/>
  <c r="J52" i="169"/>
  <c r="J52" i="159"/>
  <c r="J52" i="172"/>
  <c r="J52" i="202"/>
  <c r="R52" i="166"/>
  <c r="R52" i="168"/>
  <c r="R52" i="170"/>
  <c r="R52" i="169"/>
  <c r="R52" i="159"/>
  <c r="R52" i="202"/>
  <c r="R52" i="153"/>
  <c r="R52" i="160"/>
  <c r="R52" i="151"/>
  <c r="K61" i="172"/>
  <c r="R61" i="172"/>
  <c r="J8" i="167"/>
  <c r="G17" i="168"/>
  <c r="H22" i="166"/>
  <c r="H22" i="168"/>
  <c r="H22" i="155"/>
  <c r="H22" i="169"/>
  <c r="H22" i="156"/>
  <c r="H22" i="202"/>
  <c r="H22" i="204"/>
  <c r="H22" i="152"/>
  <c r="H22" i="154"/>
  <c r="H22" i="151"/>
  <c r="H22" i="161"/>
  <c r="H22" i="160"/>
  <c r="S22" i="159"/>
  <c r="S22" i="151"/>
  <c r="M27" i="202"/>
  <c r="C10" i="119"/>
  <c r="C8" i="152"/>
  <c r="K4" i="154"/>
  <c r="N4" i="153"/>
  <c r="N4" i="154"/>
  <c r="T8" i="167"/>
  <c r="T8" i="169"/>
  <c r="T8" i="156"/>
  <c r="T8" i="159"/>
  <c r="T8" i="158"/>
  <c r="T8" i="151"/>
  <c r="W8" i="204"/>
  <c r="W8" i="161"/>
  <c r="E11" i="160"/>
  <c r="X11" i="168"/>
  <c r="Q17" i="170"/>
  <c r="Q17" i="152"/>
  <c r="T17" i="156"/>
  <c r="T17" i="158"/>
  <c r="M22" i="167"/>
  <c r="M22" i="156"/>
  <c r="M22" i="155"/>
  <c r="M22" i="172"/>
  <c r="M22" i="154"/>
  <c r="X22" i="167"/>
  <c r="X22" i="153"/>
  <c r="K52" i="166"/>
  <c r="K52" i="169"/>
  <c r="K52" i="159"/>
  <c r="K52" i="168"/>
  <c r="K52" i="156"/>
  <c r="K52" i="154"/>
  <c r="K52" i="160"/>
  <c r="S52" i="166"/>
  <c r="S52" i="170"/>
  <c r="S52" i="169"/>
  <c r="S52" i="158"/>
  <c r="S52" i="172"/>
  <c r="S52" i="160"/>
  <c r="S52" i="151"/>
  <c r="F52" i="159"/>
  <c r="F52" i="156"/>
  <c r="F52" i="158"/>
  <c r="F52" i="154"/>
  <c r="F52" i="151"/>
  <c r="N52" i="159"/>
  <c r="N52" i="158"/>
  <c r="N52" i="154"/>
  <c r="N52" i="151"/>
  <c r="V52" i="156"/>
  <c r="V52" i="154"/>
  <c r="V61" i="172"/>
  <c r="I52" i="172"/>
  <c r="I52" i="160"/>
  <c r="K8" i="166"/>
  <c r="K8" i="170"/>
  <c r="K8" i="159"/>
  <c r="K8" i="202"/>
  <c r="K8" i="160"/>
  <c r="G52" i="166"/>
  <c r="G52" i="155"/>
  <c r="G52" i="170"/>
  <c r="G52" i="156"/>
  <c r="G52" i="159"/>
  <c r="G52" i="169"/>
  <c r="G52" i="152"/>
  <c r="G52" i="151"/>
  <c r="G52" i="154"/>
  <c r="C31" i="119"/>
  <c r="F4" i="154"/>
  <c r="D8" i="156"/>
  <c r="D8" i="155"/>
  <c r="D8" i="202"/>
  <c r="D8" i="204"/>
  <c r="D8" i="158"/>
  <c r="D8" i="153"/>
  <c r="D8" i="161"/>
  <c r="O8" i="169"/>
  <c r="O8" i="155"/>
  <c r="O8" i="204"/>
  <c r="O8" i="161"/>
  <c r="O8" i="152"/>
  <c r="R11" i="166"/>
  <c r="R11" i="155"/>
  <c r="H11" i="166"/>
  <c r="D17" i="158"/>
  <c r="D17" i="151"/>
  <c r="O17" i="159"/>
  <c r="U22" i="155"/>
  <c r="U22" i="158"/>
  <c r="U22" i="172"/>
  <c r="U22" i="151"/>
  <c r="V27" i="166"/>
  <c r="V27" i="152"/>
  <c r="L4" i="152"/>
  <c r="L4" i="154"/>
  <c r="L4" i="153"/>
  <c r="O4" i="161"/>
  <c r="U8" i="166"/>
  <c r="U8" i="169"/>
  <c r="U8" i="168"/>
  <c r="U8" i="204"/>
  <c r="U8" i="172"/>
  <c r="U8" i="161"/>
  <c r="U8" i="152"/>
  <c r="U8" i="160"/>
  <c r="K11" i="158"/>
  <c r="K11" i="159"/>
  <c r="R17" i="167"/>
  <c r="R17" i="156"/>
  <c r="R17" i="153"/>
  <c r="X17" i="167"/>
  <c r="V22" i="167"/>
  <c r="V22" i="169"/>
  <c r="V22" i="170"/>
  <c r="V22" i="155"/>
  <c r="V22" i="158"/>
  <c r="V22" i="156"/>
  <c r="V22" i="202"/>
  <c r="V22" i="152"/>
  <c r="V22" i="153"/>
  <c r="V22" i="154"/>
  <c r="Q22" i="155"/>
  <c r="G27" i="169"/>
  <c r="W27" i="170"/>
  <c r="W27" i="172"/>
  <c r="W27" i="152"/>
  <c r="L52" i="166"/>
  <c r="L52" i="167"/>
  <c r="L52" i="170"/>
  <c r="L52" i="156"/>
  <c r="L52" i="172"/>
  <c r="L52" i="152"/>
  <c r="L52" i="160"/>
  <c r="O52" i="172"/>
  <c r="O52" i="153"/>
  <c r="R4" i="161" l="1"/>
  <c r="V27" i="155"/>
  <c r="G52" i="202"/>
  <c r="G17" i="160"/>
  <c r="G22" i="158"/>
  <c r="J17" i="152"/>
  <c r="P52" i="156"/>
  <c r="W27" i="174"/>
  <c r="H22" i="170"/>
  <c r="P11" i="153"/>
  <c r="Q8" i="169"/>
  <c r="L52" i="159"/>
  <c r="E27" i="159"/>
  <c r="U22" i="156"/>
  <c r="O17" i="156"/>
  <c r="D8" i="154"/>
  <c r="V4" i="153"/>
  <c r="G52" i="168"/>
  <c r="V52" i="159"/>
  <c r="S52" i="155"/>
  <c r="M22" i="151"/>
  <c r="W17" i="158"/>
  <c r="Q17" i="154"/>
  <c r="H17" i="154"/>
  <c r="H22" i="172"/>
  <c r="W11" i="166"/>
  <c r="M8" i="156"/>
  <c r="E22" i="202"/>
  <c r="I22" i="152"/>
  <c r="I22" i="169"/>
  <c r="R17" i="170"/>
  <c r="K11" i="170"/>
  <c r="C25" i="119"/>
  <c r="T52" i="155"/>
  <c r="N22" i="172"/>
  <c r="Q8" i="153"/>
  <c r="E17" i="154"/>
  <c r="J22" i="168"/>
  <c r="W52" i="159"/>
  <c r="N52" i="156"/>
  <c r="V8" i="153"/>
  <c r="F8" i="153"/>
  <c r="L27" i="167"/>
  <c r="R22" i="153"/>
  <c r="R22" i="158"/>
  <c r="G8" i="168"/>
  <c r="U11" i="153"/>
  <c r="X11" i="160"/>
  <c r="S27" i="204"/>
  <c r="T22" i="170"/>
  <c r="L27" i="153"/>
  <c r="J22" i="160"/>
  <c r="X52" i="154"/>
  <c r="H52" i="154"/>
  <c r="R52" i="155"/>
  <c r="W22" i="158"/>
  <c r="O52" i="160"/>
  <c r="V22" i="204"/>
  <c r="Q17" i="169"/>
  <c r="L22" i="154"/>
  <c r="G27" i="158"/>
  <c r="K11" i="166"/>
  <c r="T17" i="151"/>
  <c r="J52" i="161"/>
  <c r="G27" i="174"/>
  <c r="G27" i="156"/>
  <c r="U17" i="153"/>
  <c r="I11" i="156"/>
  <c r="U22" i="167"/>
  <c r="D17" i="154"/>
  <c r="D8" i="151"/>
  <c r="K8" i="169"/>
  <c r="S52" i="156"/>
  <c r="K52" i="170"/>
  <c r="S52" i="152"/>
  <c r="C8" i="161"/>
  <c r="H17" i="158"/>
  <c r="S8" i="155"/>
  <c r="E17" i="156"/>
  <c r="U8" i="170"/>
  <c r="L4" i="160"/>
  <c r="C21" i="119"/>
  <c r="D17" i="156"/>
  <c r="H11" i="168"/>
  <c r="D8" i="169"/>
  <c r="K8" i="161"/>
  <c r="S52" i="154"/>
  <c r="S52" i="168"/>
  <c r="K52" i="172"/>
  <c r="E11" i="166"/>
  <c r="H17" i="151"/>
  <c r="L52" i="202"/>
  <c r="O4" i="152"/>
  <c r="K52" i="161"/>
  <c r="Q22" i="152"/>
  <c r="Q22" i="169"/>
  <c r="V4" i="154"/>
  <c r="S52" i="202"/>
  <c r="W8" i="169"/>
  <c r="W11" i="168"/>
  <c r="C11" i="159"/>
  <c r="R8" i="160"/>
  <c r="V27" i="202"/>
  <c r="O17" i="158"/>
  <c r="V52" i="158"/>
  <c r="L52" i="153"/>
  <c r="V22" i="161"/>
  <c r="U17" i="167"/>
  <c r="R17" i="158"/>
  <c r="F11" i="158"/>
  <c r="U8" i="159"/>
  <c r="R11" i="160"/>
  <c r="Q17" i="151"/>
  <c r="T8" i="161"/>
  <c r="T8" i="155"/>
  <c r="L22" i="155"/>
  <c r="D22" i="170"/>
  <c r="D22" i="166"/>
  <c r="K22" i="202"/>
  <c r="R8" i="155"/>
  <c r="E17" i="169"/>
  <c r="R52" i="152"/>
  <c r="R52" i="172"/>
  <c r="S27" i="161"/>
  <c r="X27" i="161"/>
  <c r="W11" i="155"/>
  <c r="T11" i="159"/>
  <c r="L27" i="151"/>
  <c r="J22" i="152"/>
  <c r="X8" i="151"/>
  <c r="T22" i="168"/>
  <c r="L22" i="158"/>
  <c r="M11" i="202"/>
  <c r="M11" i="170"/>
  <c r="T11" i="160"/>
  <c r="D11" i="160"/>
  <c r="Q52" i="169"/>
  <c r="P11" i="202"/>
  <c r="P11" i="167"/>
  <c r="R8" i="202"/>
  <c r="X8" i="170"/>
  <c r="S22" i="156"/>
  <c r="R52" i="167"/>
  <c r="T11" i="168"/>
  <c r="L27" i="174"/>
  <c r="L27" i="158"/>
  <c r="M17" i="161"/>
  <c r="P11" i="170"/>
  <c r="I8" i="161"/>
  <c r="P52" i="153"/>
  <c r="R4" i="160"/>
  <c r="K52" i="151"/>
  <c r="W17" i="159"/>
  <c r="X11" i="166"/>
  <c r="W8" i="155"/>
  <c r="T8" i="154"/>
  <c r="W11" i="202"/>
  <c r="R8" i="161"/>
  <c r="W27" i="154"/>
  <c r="V22" i="159"/>
  <c r="L4" i="161"/>
  <c r="K8" i="204"/>
  <c r="U11" i="155"/>
  <c r="K52" i="158"/>
  <c r="R8" i="169"/>
  <c r="H27" i="151"/>
  <c r="W27" i="151"/>
  <c r="W27" i="156"/>
  <c r="R17" i="154"/>
  <c r="J8" i="153"/>
  <c r="P17" i="170"/>
  <c r="G27" i="172"/>
  <c r="G27" i="159"/>
  <c r="U8" i="153"/>
  <c r="U8" i="202"/>
  <c r="Q17" i="159"/>
  <c r="J52" i="170"/>
  <c r="L22" i="152"/>
  <c r="W27" i="169"/>
  <c r="D8" i="167"/>
  <c r="W11" i="160"/>
  <c r="P52" i="159"/>
  <c r="L52" i="154"/>
  <c r="L52" i="158"/>
  <c r="E27" i="156"/>
  <c r="V22" i="151"/>
  <c r="S17" i="153"/>
  <c r="C17" i="170"/>
  <c r="V27" i="153"/>
  <c r="D8" i="159"/>
  <c r="U27" i="174"/>
  <c r="U11" i="154"/>
  <c r="U11" i="204"/>
  <c r="G17" i="172"/>
  <c r="J52" i="151"/>
  <c r="U8" i="155"/>
  <c r="D11" i="159"/>
  <c r="R8" i="159"/>
  <c r="V27" i="161"/>
  <c r="U11" i="167"/>
  <c r="Q22" i="204"/>
  <c r="K11" i="151"/>
  <c r="U17" i="156"/>
  <c r="T27" i="170"/>
  <c r="P22" i="172"/>
  <c r="P22" i="158"/>
  <c r="O17" i="166"/>
  <c r="F4" i="160"/>
  <c r="T8" i="202"/>
  <c r="J52" i="168"/>
  <c r="J11" i="204"/>
  <c r="E27" i="158"/>
  <c r="L52" i="168"/>
  <c r="H11" i="160"/>
  <c r="T8" i="170"/>
  <c r="P22" i="153"/>
  <c r="G27" i="152"/>
  <c r="F4" i="153"/>
  <c r="M22" i="158"/>
  <c r="T8" i="152"/>
  <c r="L52" i="151"/>
  <c r="F11" i="151"/>
  <c r="K11" i="202"/>
  <c r="V27" i="170"/>
  <c r="O4" i="151"/>
  <c r="J27" i="170"/>
  <c r="T27" i="160"/>
  <c r="T27" i="168"/>
  <c r="P22" i="151"/>
  <c r="P22" i="152"/>
  <c r="E11" i="172"/>
  <c r="U11" i="151"/>
  <c r="W27" i="158"/>
  <c r="U22" i="153"/>
  <c r="V52" i="151"/>
  <c r="F11" i="172"/>
  <c r="E11" i="168"/>
  <c r="O52" i="167"/>
  <c r="N11" i="169"/>
  <c r="P8" i="161"/>
  <c r="P8" i="166"/>
  <c r="V52" i="152"/>
  <c r="V52" i="155"/>
  <c r="D27" i="204"/>
  <c r="D27" i="170"/>
  <c r="G17" i="166"/>
  <c r="J4" i="153"/>
  <c r="C29" i="119"/>
  <c r="S22" i="158"/>
  <c r="J11" i="169"/>
  <c r="P11" i="158"/>
  <c r="C11" i="168"/>
  <c r="R8" i="168"/>
  <c r="I8" i="204"/>
  <c r="P52" i="151"/>
  <c r="P52" i="158"/>
  <c r="S8" i="154"/>
  <c r="M17" i="152"/>
  <c r="S27" i="152"/>
  <c r="L22" i="166"/>
  <c r="D22" i="152"/>
  <c r="T11" i="166"/>
  <c r="P11" i="156"/>
  <c r="J52" i="153"/>
  <c r="X27" i="155"/>
  <c r="L22" i="161"/>
  <c r="D22" i="172"/>
  <c r="K22" i="160"/>
  <c r="K22" i="170"/>
  <c r="R22" i="156"/>
  <c r="Q8" i="168"/>
  <c r="E17" i="159"/>
  <c r="E17" i="166"/>
  <c r="P27" i="169"/>
  <c r="H27" i="155"/>
  <c r="M27" i="153"/>
  <c r="E27" i="169"/>
  <c r="D22" i="168"/>
  <c r="X17" i="160"/>
  <c r="X17" i="169"/>
  <c r="P17" i="153"/>
  <c r="H17" i="160"/>
  <c r="H17" i="169"/>
  <c r="R11" i="202"/>
  <c r="G11" i="168"/>
  <c r="T11" i="161"/>
  <c r="L11" i="168"/>
  <c r="Q11" i="170"/>
  <c r="C27" i="154"/>
  <c r="C8" i="154"/>
  <c r="C8" i="170"/>
  <c r="L52" i="161"/>
  <c r="L52" i="155"/>
  <c r="S22" i="166"/>
  <c r="O17" i="153"/>
  <c r="O17" i="170"/>
  <c r="H11" i="202"/>
  <c r="N27" i="151"/>
  <c r="U22" i="170"/>
  <c r="R22" i="204"/>
  <c r="T17" i="153"/>
  <c r="R11" i="158"/>
  <c r="C27" i="152"/>
  <c r="C27" i="204"/>
  <c r="C27" i="168"/>
  <c r="K17" i="154"/>
  <c r="E17" i="158"/>
  <c r="K22" i="159"/>
  <c r="H11" i="152"/>
  <c r="W8" i="158"/>
  <c r="J17" i="169"/>
  <c r="J22" i="170"/>
  <c r="C22" i="168"/>
  <c r="X52" i="155"/>
  <c r="P52" i="167"/>
  <c r="X8" i="167"/>
  <c r="N52" i="169"/>
  <c r="R27" i="170"/>
  <c r="I27" i="161"/>
  <c r="I27" i="159"/>
  <c r="I27" i="166"/>
  <c r="D17" i="166"/>
  <c r="U52" i="159"/>
  <c r="M52" i="154"/>
  <c r="E52" i="159"/>
  <c r="N27" i="167"/>
  <c r="P27" i="159"/>
  <c r="W22" i="155"/>
  <c r="O22" i="161"/>
  <c r="G22" i="202"/>
  <c r="G22" i="155"/>
  <c r="T17" i="161"/>
  <c r="I17" i="161"/>
  <c r="N17" i="160"/>
  <c r="S17" i="167"/>
  <c r="W52" i="167"/>
  <c r="E22" i="152"/>
  <c r="P52" i="172"/>
  <c r="I8" i="154"/>
  <c r="W52" i="151"/>
  <c r="S52" i="167"/>
  <c r="F27" i="156"/>
  <c r="O27" i="167"/>
  <c r="D27" i="151"/>
  <c r="D27" i="167"/>
  <c r="G17" i="167"/>
  <c r="S11" i="153"/>
  <c r="Q4" i="161"/>
  <c r="S27" i="168"/>
  <c r="D17" i="153"/>
  <c r="F17" i="155"/>
  <c r="G11" i="159"/>
  <c r="D8" i="172"/>
  <c r="I8" i="167"/>
  <c r="X4" i="154"/>
  <c r="L22" i="167"/>
  <c r="U4" i="153"/>
  <c r="T17" i="155"/>
  <c r="R8" i="154"/>
  <c r="Q4" i="151"/>
  <c r="X8" i="154"/>
  <c r="K27" i="170"/>
  <c r="N17" i="156"/>
  <c r="E11" i="158"/>
  <c r="R52" i="156"/>
  <c r="C11" i="156"/>
  <c r="Q52" i="160"/>
  <c r="Q52" i="172"/>
  <c r="U27" i="202"/>
  <c r="L27" i="204"/>
  <c r="L27" i="170"/>
  <c r="X22" i="154"/>
  <c r="X22" i="159"/>
  <c r="X22" i="166"/>
  <c r="J17" i="172"/>
  <c r="E11" i="155"/>
  <c r="N4" i="160"/>
  <c r="R11" i="167"/>
  <c r="W11" i="167"/>
  <c r="G11" i="167"/>
  <c r="L11" i="172"/>
  <c r="Q8" i="159"/>
  <c r="I8" i="151"/>
  <c r="V8" i="152"/>
  <c r="V8" i="204"/>
  <c r="V8" i="202"/>
  <c r="V8" i="169"/>
  <c r="N8" i="151"/>
  <c r="N8" i="156"/>
  <c r="F8" i="152"/>
  <c r="F8" i="159"/>
  <c r="M4" i="152"/>
  <c r="C22" i="154"/>
  <c r="C22" i="156"/>
  <c r="C22" i="167"/>
  <c r="T52" i="159"/>
  <c r="D52" i="172"/>
  <c r="D52" i="158"/>
  <c r="D52" i="167"/>
  <c r="O27" i="152"/>
  <c r="O27" i="169"/>
  <c r="N22" i="158"/>
  <c r="F22" i="154"/>
  <c r="F22" i="202"/>
  <c r="F22" i="167"/>
  <c r="E17" i="153"/>
  <c r="E17" i="167"/>
  <c r="Q11" i="158"/>
  <c r="S11" i="166"/>
  <c r="M8" i="159"/>
  <c r="M8" i="155"/>
  <c r="E8" i="152"/>
  <c r="E8" i="159"/>
  <c r="G4" i="152"/>
  <c r="T4" i="151"/>
  <c r="D4" i="152"/>
  <c r="C11" i="167"/>
  <c r="N27" i="170"/>
  <c r="E22" i="154"/>
  <c r="P11" i="172"/>
  <c r="M11" i="166"/>
  <c r="J11" i="168"/>
  <c r="L8" i="153"/>
  <c r="L8" i="155"/>
  <c r="S4" i="153"/>
  <c r="I22" i="160"/>
  <c r="P17" i="151"/>
  <c r="V11" i="153"/>
  <c r="H8" i="159"/>
  <c r="H8" i="167"/>
  <c r="C4" i="151"/>
  <c r="F52" i="170"/>
  <c r="O27" i="204"/>
  <c r="O8" i="154"/>
  <c r="O8" i="156"/>
  <c r="D17" i="161"/>
  <c r="C11" i="154"/>
  <c r="R17" i="159"/>
  <c r="F11" i="156"/>
  <c r="X52" i="161"/>
  <c r="O52" i="154"/>
  <c r="Q11" i="154"/>
  <c r="V11" i="167"/>
  <c r="H11" i="167"/>
  <c r="I4" i="153"/>
  <c r="Q27" i="154"/>
  <c r="V17" i="153"/>
  <c r="O11" i="152"/>
  <c r="P4" i="151"/>
  <c r="S8" i="204"/>
  <c r="G27" i="155"/>
  <c r="I52" i="151"/>
  <c r="V22" i="168"/>
  <c r="E17" i="161"/>
  <c r="G17" i="161"/>
  <c r="I11" i="153"/>
  <c r="X11" i="156"/>
  <c r="C17" i="156"/>
  <c r="V27" i="158"/>
  <c r="I17" i="167"/>
  <c r="M11" i="159"/>
  <c r="J11" i="156"/>
  <c r="H27" i="160"/>
  <c r="H27" i="168"/>
  <c r="F11" i="153"/>
  <c r="F11" i="169"/>
  <c r="U17" i="160"/>
  <c r="M27" i="160"/>
  <c r="F27" i="159"/>
  <c r="V27" i="204"/>
  <c r="R17" i="151"/>
  <c r="R11" i="172"/>
  <c r="G52" i="167"/>
  <c r="K8" i="168"/>
  <c r="U11" i="161"/>
  <c r="H52" i="168"/>
  <c r="S17" i="160"/>
  <c r="P27" i="168"/>
  <c r="R52" i="161"/>
  <c r="G27" i="154"/>
  <c r="I22" i="167"/>
  <c r="H8" i="160"/>
  <c r="Q22" i="156"/>
  <c r="G27" i="151"/>
  <c r="Q22" i="161"/>
  <c r="Q22" i="166"/>
  <c r="I11" i="161"/>
  <c r="I11" i="158"/>
  <c r="Q27" i="152"/>
  <c r="Q27" i="159"/>
  <c r="P11" i="155"/>
  <c r="N11" i="158"/>
  <c r="Q17" i="172"/>
  <c r="O11" i="161"/>
  <c r="O3" i="161" s="1"/>
  <c r="G11" i="202"/>
  <c r="D11" i="161"/>
  <c r="W27" i="159"/>
  <c r="G27" i="170"/>
  <c r="K11" i="168"/>
  <c r="U22" i="154"/>
  <c r="H11" i="172"/>
  <c r="U17" i="169"/>
  <c r="K8" i="152"/>
  <c r="J27" i="152"/>
  <c r="T27" i="169"/>
  <c r="P22" i="169"/>
  <c r="O17" i="160"/>
  <c r="F4" i="151"/>
  <c r="K4" i="153"/>
  <c r="O52" i="152"/>
  <c r="O52" i="168"/>
  <c r="V27" i="172"/>
  <c r="P27" i="160"/>
  <c r="J27" i="172"/>
  <c r="J27" i="155"/>
  <c r="Q22" i="160"/>
  <c r="Q22" i="167"/>
  <c r="N11" i="153"/>
  <c r="N3" i="153" s="1"/>
  <c r="N11" i="204"/>
  <c r="P8" i="160"/>
  <c r="P8" i="159"/>
  <c r="P8" i="167"/>
  <c r="D27" i="152"/>
  <c r="D27" i="202"/>
  <c r="D27" i="169"/>
  <c r="H22" i="158"/>
  <c r="M27" i="151"/>
  <c r="M27" i="155"/>
  <c r="M27" i="167"/>
  <c r="E27" i="155"/>
  <c r="X17" i="168"/>
  <c r="P17" i="166"/>
  <c r="H17" i="168"/>
  <c r="R11" i="170"/>
  <c r="W11" i="170"/>
  <c r="O11" i="160"/>
  <c r="G11" i="170"/>
  <c r="L11" i="202"/>
  <c r="L11" i="170"/>
  <c r="Q11" i="202"/>
  <c r="Q11" i="169"/>
  <c r="I11" i="160"/>
  <c r="R4" i="152"/>
  <c r="C8" i="172"/>
  <c r="C8" i="169"/>
  <c r="E33" i="202"/>
  <c r="O33" i="202"/>
  <c r="D33" i="202"/>
  <c r="N33" i="202"/>
  <c r="K33" i="202"/>
  <c r="L27" i="156"/>
  <c r="S22" i="172"/>
  <c r="S22" i="155"/>
  <c r="W17" i="169"/>
  <c r="O17" i="154"/>
  <c r="R8" i="156"/>
  <c r="Q27" i="156"/>
  <c r="V17" i="156"/>
  <c r="P11" i="151"/>
  <c r="R11" i="151"/>
  <c r="P4" i="153"/>
  <c r="C27" i="155"/>
  <c r="C28" i="119"/>
  <c r="G27" i="202"/>
  <c r="K22" i="154"/>
  <c r="W17" i="172"/>
  <c r="W8" i="153"/>
  <c r="W8" i="166"/>
  <c r="I52" i="161"/>
  <c r="I52" i="202"/>
  <c r="I52" i="155"/>
  <c r="T27" i="174"/>
  <c r="T27" i="155"/>
  <c r="V22" i="166"/>
  <c r="I11" i="154"/>
  <c r="S11" i="154"/>
  <c r="X11" i="158"/>
  <c r="J8" i="152"/>
  <c r="J8" i="168"/>
  <c r="Q4" i="160"/>
  <c r="C17" i="169"/>
  <c r="V27" i="154"/>
  <c r="S27" i="151"/>
  <c r="M22" i="170"/>
  <c r="J22" i="161"/>
  <c r="F17" i="153"/>
  <c r="F17" i="158"/>
  <c r="G11" i="152"/>
  <c r="X4" i="161"/>
  <c r="N27" i="172"/>
  <c r="L22" i="153"/>
  <c r="M17" i="154"/>
  <c r="M17" i="170"/>
  <c r="F11" i="154"/>
  <c r="G4" i="154"/>
  <c r="W27" i="204"/>
  <c r="W27" i="155"/>
  <c r="S11" i="152"/>
  <c r="C22" i="155"/>
  <c r="C24" i="119"/>
  <c r="K27" i="169"/>
  <c r="N17" i="151"/>
  <c r="N17" i="158"/>
  <c r="W11" i="169"/>
  <c r="K4" i="152"/>
  <c r="R52" i="154"/>
  <c r="X17" i="156"/>
  <c r="Q52" i="168"/>
  <c r="L27" i="169"/>
  <c r="X22" i="151"/>
  <c r="X22" i="202"/>
  <c r="X22" i="156"/>
  <c r="N4" i="151"/>
  <c r="X8" i="168"/>
  <c r="Q27" i="161"/>
  <c r="Q27" i="168"/>
  <c r="N52" i="152"/>
  <c r="N52" i="202"/>
  <c r="R27" i="204"/>
  <c r="R27" i="169"/>
  <c r="I27" i="160"/>
  <c r="I27" i="168"/>
  <c r="R17" i="168"/>
  <c r="X11" i="169"/>
  <c r="X52" i="170"/>
  <c r="H52" i="170"/>
  <c r="U52" i="153"/>
  <c r="U52" i="155"/>
  <c r="M52" i="160"/>
  <c r="M52" i="170"/>
  <c r="E52" i="160"/>
  <c r="E52" i="156"/>
  <c r="Q27" i="153"/>
  <c r="F27" i="167"/>
  <c r="K27" i="153"/>
  <c r="K27" i="167"/>
  <c r="X27" i="156"/>
  <c r="P27" i="153"/>
  <c r="H27" i="154"/>
  <c r="H27" i="156"/>
  <c r="W22" i="153"/>
  <c r="O22" i="160"/>
  <c r="O22" i="152"/>
  <c r="O22" i="168"/>
  <c r="G22" i="153"/>
  <c r="G22" i="166"/>
  <c r="I17" i="160"/>
  <c r="I17" i="168"/>
  <c r="V17" i="159"/>
  <c r="N17" i="152"/>
  <c r="N17" i="168"/>
  <c r="F17" i="159"/>
  <c r="S17" i="152"/>
  <c r="S17" i="168"/>
  <c r="K17" i="172"/>
  <c r="K17" i="159"/>
  <c r="J11" i="153"/>
  <c r="O11" i="153"/>
  <c r="T11" i="153"/>
  <c r="T11" i="156"/>
  <c r="D11" i="153"/>
  <c r="D11" i="156"/>
  <c r="I8" i="156"/>
  <c r="V8" i="155"/>
  <c r="N8" i="161"/>
  <c r="N8" i="159"/>
  <c r="N8" i="158"/>
  <c r="F8" i="202"/>
  <c r="F8" i="169"/>
  <c r="M4" i="154"/>
  <c r="C22" i="172"/>
  <c r="C22" i="170"/>
  <c r="W52" i="153"/>
  <c r="T52" i="153"/>
  <c r="T52" i="202"/>
  <c r="D52" i="154"/>
  <c r="D52" i="168"/>
  <c r="X27" i="151"/>
  <c r="U27" i="156"/>
  <c r="R27" i="151"/>
  <c r="R27" i="156"/>
  <c r="O27" i="151"/>
  <c r="O27" i="174"/>
  <c r="O27" i="156"/>
  <c r="N22" i="161"/>
  <c r="N22" i="159"/>
  <c r="F22" i="151"/>
  <c r="F22" i="169"/>
  <c r="K17" i="153"/>
  <c r="P17" i="167"/>
  <c r="J17" i="167"/>
  <c r="M8" i="161"/>
  <c r="E8" i="153"/>
  <c r="E8" i="204"/>
  <c r="E8" i="202"/>
  <c r="E8" i="169"/>
  <c r="T4" i="153"/>
  <c r="D4" i="154"/>
  <c r="C11" i="170"/>
  <c r="N27" i="153"/>
  <c r="E22" i="151"/>
  <c r="E22" i="167"/>
  <c r="L17" i="154"/>
  <c r="I17" i="152"/>
  <c r="S11" i="160"/>
  <c r="M11" i="160"/>
  <c r="M11" i="172"/>
  <c r="G8" i="152"/>
  <c r="G8" i="204"/>
  <c r="L8" i="151"/>
  <c r="L8" i="156"/>
  <c r="C52" i="154"/>
  <c r="X27" i="172"/>
  <c r="I22" i="153"/>
  <c r="I22" i="168"/>
  <c r="P17" i="158"/>
  <c r="V11" i="154"/>
  <c r="V11" i="204"/>
  <c r="H8" i="154"/>
  <c r="H8" i="202"/>
  <c r="H8" i="169"/>
  <c r="W4" i="154"/>
  <c r="F52" i="153"/>
  <c r="L17" i="172"/>
  <c r="M11" i="152"/>
  <c r="O8" i="172"/>
  <c r="O8" i="158"/>
  <c r="U8" i="154"/>
  <c r="U8" i="167"/>
  <c r="R11" i="154"/>
  <c r="G52" i="161"/>
  <c r="F27" i="174"/>
  <c r="U17" i="159"/>
  <c r="U17" i="166"/>
  <c r="I52" i="168"/>
  <c r="X33" i="202"/>
  <c r="J27" i="161"/>
  <c r="T27" i="204"/>
  <c r="P22" i="202"/>
  <c r="P22" i="155"/>
  <c r="F27" i="202"/>
  <c r="F27" i="168"/>
  <c r="O52" i="161"/>
  <c r="O52" i="169"/>
  <c r="P27" i="174"/>
  <c r="Q22" i="151"/>
  <c r="Q22" i="159"/>
  <c r="N11" i="170"/>
  <c r="P8" i="151"/>
  <c r="P8" i="204"/>
  <c r="P8" i="158"/>
  <c r="V52" i="202"/>
  <c r="V52" i="169"/>
  <c r="S22" i="154"/>
  <c r="J52" i="152"/>
  <c r="H33" i="172"/>
  <c r="G33" i="172"/>
  <c r="K27" i="161"/>
  <c r="P27" i="161"/>
  <c r="U27" i="161"/>
  <c r="U27" i="169"/>
  <c r="M27" i="170"/>
  <c r="E27" i="161"/>
  <c r="T22" i="159"/>
  <c r="X17" i="161"/>
  <c r="H17" i="161"/>
  <c r="R11" i="204"/>
  <c r="O11" i="168"/>
  <c r="G11" i="204"/>
  <c r="L11" i="159"/>
  <c r="D11" i="168"/>
  <c r="Q11" i="204"/>
  <c r="Q11" i="167"/>
  <c r="I11" i="151"/>
  <c r="I11" i="172"/>
  <c r="I11" i="168"/>
  <c r="S8" i="153"/>
  <c r="K8" i="154"/>
  <c r="K8" i="167"/>
  <c r="M4" i="151"/>
  <c r="R4" i="151"/>
  <c r="C19" i="119"/>
  <c r="C8" i="153"/>
  <c r="C9" i="119"/>
  <c r="C8" i="119" s="1"/>
  <c r="C8" i="155"/>
  <c r="R27" i="167"/>
  <c r="G27" i="167"/>
  <c r="S22" i="153"/>
  <c r="S22" i="168"/>
  <c r="R17" i="152"/>
  <c r="W17" i="161"/>
  <c r="O17" i="152"/>
  <c r="Q11" i="153"/>
  <c r="P11" i="159"/>
  <c r="H11" i="158"/>
  <c r="Q27" i="158"/>
  <c r="U22" i="202"/>
  <c r="U22" i="168"/>
  <c r="Q17" i="167"/>
  <c r="V17" i="155"/>
  <c r="U11" i="159"/>
  <c r="R11" i="156"/>
  <c r="O11" i="159"/>
  <c r="P4" i="160"/>
  <c r="C27" i="202"/>
  <c r="S27" i="172"/>
  <c r="R27" i="160"/>
  <c r="S8" i="152"/>
  <c r="S8" i="170"/>
  <c r="E4" i="153"/>
  <c r="G27" i="160"/>
  <c r="K22" i="158"/>
  <c r="W8" i="154"/>
  <c r="W8" i="172"/>
  <c r="W8" i="170"/>
  <c r="I52" i="156"/>
  <c r="T27" i="158"/>
  <c r="D27" i="153"/>
  <c r="D27" i="156"/>
  <c r="U17" i="155"/>
  <c r="G17" i="151"/>
  <c r="S11" i="167"/>
  <c r="X11" i="202"/>
  <c r="X11" i="167"/>
  <c r="J8" i="160"/>
  <c r="J8" i="156"/>
  <c r="J8" i="166"/>
  <c r="Q4" i="154"/>
  <c r="C18" i="119"/>
  <c r="C17" i="155"/>
  <c r="S27" i="156"/>
  <c r="S27" i="166"/>
  <c r="M22" i="160"/>
  <c r="M22" i="168"/>
  <c r="D8" i="168"/>
  <c r="X4" i="152"/>
  <c r="W52" i="202"/>
  <c r="H27" i="174"/>
  <c r="H27" i="166"/>
  <c r="M17" i="156"/>
  <c r="M17" i="166"/>
  <c r="F11" i="204"/>
  <c r="W27" i="160"/>
  <c r="W27" i="168"/>
  <c r="S11" i="161"/>
  <c r="F27" i="154"/>
  <c r="K27" i="151"/>
  <c r="K27" i="202"/>
  <c r="N17" i="153"/>
  <c r="W11" i="152"/>
  <c r="V4" i="161"/>
  <c r="H4" i="161"/>
  <c r="R52" i="158"/>
  <c r="V17" i="154"/>
  <c r="X17" i="151"/>
  <c r="X17" i="158"/>
  <c r="L27" i="152"/>
  <c r="L27" i="202"/>
  <c r="X22" i="169"/>
  <c r="J17" i="168"/>
  <c r="E11" i="152"/>
  <c r="S17" i="154"/>
  <c r="Q27" i="166"/>
  <c r="M17" i="172"/>
  <c r="P11" i="152"/>
  <c r="N52" i="166"/>
  <c r="I27" i="172"/>
  <c r="X11" i="152"/>
  <c r="X52" i="168"/>
  <c r="P52" i="169"/>
  <c r="H52" i="161"/>
  <c r="U52" i="166"/>
  <c r="M52" i="161"/>
  <c r="M52" i="158"/>
  <c r="M52" i="168"/>
  <c r="E52" i="166"/>
  <c r="X27" i="170"/>
  <c r="P27" i="166"/>
  <c r="H27" i="202"/>
  <c r="H27" i="167"/>
  <c r="W22" i="172"/>
  <c r="W22" i="170"/>
  <c r="O22" i="204"/>
  <c r="O22" i="167"/>
  <c r="G22" i="172"/>
  <c r="G22" i="170"/>
  <c r="T17" i="152"/>
  <c r="L17" i="169"/>
  <c r="D17" i="152"/>
  <c r="I17" i="166"/>
  <c r="V17" i="169"/>
  <c r="N17" i="161"/>
  <c r="N17" i="166"/>
  <c r="F17" i="169"/>
  <c r="S17" i="161"/>
  <c r="S17" i="166"/>
  <c r="K17" i="169"/>
  <c r="L11" i="151"/>
  <c r="L11" i="167"/>
  <c r="V8" i="154"/>
  <c r="N8" i="168"/>
  <c r="F8" i="154"/>
  <c r="K4" i="160"/>
  <c r="U4" i="160"/>
  <c r="E4" i="160"/>
  <c r="C11" i="172"/>
  <c r="G52" i="172"/>
  <c r="T52" i="152"/>
  <c r="D52" i="151"/>
  <c r="M27" i="159"/>
  <c r="O27" i="170"/>
  <c r="N22" i="204"/>
  <c r="N22" i="170"/>
  <c r="F22" i="153"/>
  <c r="F22" i="204"/>
  <c r="V11" i="151"/>
  <c r="S11" i="151"/>
  <c r="S11" i="159"/>
  <c r="M8" i="172"/>
  <c r="M8" i="170"/>
  <c r="E8" i="160"/>
  <c r="E8" i="167"/>
  <c r="T4" i="160"/>
  <c r="C11" i="153"/>
  <c r="N27" i="159"/>
  <c r="E22" i="153"/>
  <c r="G17" i="159"/>
  <c r="L17" i="156"/>
  <c r="I17" i="172"/>
  <c r="I17" i="159"/>
  <c r="S11" i="172"/>
  <c r="S11" i="168"/>
  <c r="M11" i="168"/>
  <c r="J11" i="155"/>
  <c r="L8" i="169"/>
  <c r="M27" i="168"/>
  <c r="I22" i="156"/>
  <c r="I22" i="166"/>
  <c r="V11" i="169"/>
  <c r="H8" i="161"/>
  <c r="H8" i="166"/>
  <c r="F52" i="152"/>
  <c r="E17" i="172"/>
  <c r="M11" i="161"/>
  <c r="O8" i="168"/>
  <c r="I4" i="151"/>
  <c r="K11" i="156"/>
  <c r="V27" i="169"/>
  <c r="N11" i="172"/>
  <c r="F27" i="172"/>
  <c r="N17" i="154"/>
  <c r="U17" i="158"/>
  <c r="O4" i="153"/>
  <c r="P22" i="160"/>
  <c r="P22" i="170"/>
  <c r="S52" i="161"/>
  <c r="K52" i="152"/>
  <c r="F27" i="160"/>
  <c r="F27" i="155"/>
  <c r="U11" i="160"/>
  <c r="W8" i="152"/>
  <c r="K4" i="151"/>
  <c r="O52" i="151"/>
  <c r="V27" i="174"/>
  <c r="P27" i="172"/>
  <c r="J27" i="174"/>
  <c r="Q22" i="154"/>
  <c r="Q22" i="158"/>
  <c r="N11" i="152"/>
  <c r="N11" i="159"/>
  <c r="N11" i="168"/>
  <c r="P8" i="153"/>
  <c r="P8" i="172"/>
  <c r="P8" i="156"/>
  <c r="V52" i="170"/>
  <c r="V52" i="166"/>
  <c r="S33" i="172"/>
  <c r="X33" i="172"/>
  <c r="M33" i="172"/>
  <c r="R33" i="172"/>
  <c r="L33" i="172"/>
  <c r="L26" i="172" s="1"/>
  <c r="K27" i="152"/>
  <c r="K27" i="204"/>
  <c r="P27" i="152"/>
  <c r="P27" i="204"/>
  <c r="U27" i="154"/>
  <c r="U27" i="152"/>
  <c r="U27" i="204"/>
  <c r="E27" i="154"/>
  <c r="E27" i="152"/>
  <c r="E27" i="204"/>
  <c r="X17" i="159"/>
  <c r="P17" i="172"/>
  <c r="P17" i="168"/>
  <c r="H17" i="159"/>
  <c r="R11" i="152"/>
  <c r="O11" i="204"/>
  <c r="O11" i="155"/>
  <c r="G11" i="166"/>
  <c r="L11" i="152"/>
  <c r="L11" i="166"/>
  <c r="D11" i="204"/>
  <c r="Q11" i="152"/>
  <c r="Q11" i="159"/>
  <c r="Q11" i="166"/>
  <c r="I11" i="155"/>
  <c r="J4" i="154"/>
  <c r="C8" i="167"/>
  <c r="R27" i="153"/>
  <c r="G27" i="153"/>
  <c r="S22" i="160"/>
  <c r="S22" i="167"/>
  <c r="R17" i="155"/>
  <c r="W17" i="151"/>
  <c r="W17" i="170"/>
  <c r="W17" i="167"/>
  <c r="O17" i="155"/>
  <c r="F11" i="167"/>
  <c r="R8" i="172"/>
  <c r="N27" i="156"/>
  <c r="U22" i="152"/>
  <c r="R22" i="172"/>
  <c r="R22" i="155"/>
  <c r="T8" i="172"/>
  <c r="T8" i="168"/>
  <c r="S4" i="152"/>
  <c r="C27" i="151"/>
  <c r="C27" i="158"/>
  <c r="C27" i="167"/>
  <c r="J52" i="154"/>
  <c r="R27" i="174"/>
  <c r="R27" i="168"/>
  <c r="K17" i="156"/>
  <c r="S8" i="168"/>
  <c r="G27" i="161"/>
  <c r="G27" i="168"/>
  <c r="H11" i="161"/>
  <c r="W8" i="156"/>
  <c r="C11" i="204"/>
  <c r="I52" i="153"/>
  <c r="I52" i="159"/>
  <c r="I52" i="166"/>
  <c r="R33" i="202"/>
  <c r="G33" i="202"/>
  <c r="Q33" i="202"/>
  <c r="V22" i="160"/>
  <c r="G17" i="154"/>
  <c r="G17" i="170"/>
  <c r="U8" i="156"/>
  <c r="J8" i="161"/>
  <c r="J8" i="159"/>
  <c r="Q4" i="152"/>
  <c r="C17" i="168"/>
  <c r="S27" i="159"/>
  <c r="M22" i="161"/>
  <c r="M22" i="204"/>
  <c r="G11" i="151"/>
  <c r="X4" i="153"/>
  <c r="W52" i="155"/>
  <c r="N27" i="174"/>
  <c r="M17" i="159"/>
  <c r="F11" i="159"/>
  <c r="F11" i="170"/>
  <c r="W27" i="161"/>
  <c r="T17" i="172"/>
  <c r="K52" i="153"/>
  <c r="F27" i="158"/>
  <c r="K27" i="168"/>
  <c r="N17" i="155"/>
  <c r="E11" i="156"/>
  <c r="W11" i="159"/>
  <c r="H4" i="154"/>
  <c r="K27" i="172"/>
  <c r="E27" i="160"/>
  <c r="R4" i="153"/>
  <c r="C15" i="119"/>
  <c r="X22" i="204"/>
  <c r="X22" i="158"/>
  <c r="J17" i="160"/>
  <c r="X8" i="160"/>
  <c r="Q27" i="151"/>
  <c r="Q27" i="202"/>
  <c r="Q27" i="169"/>
  <c r="M17" i="160"/>
  <c r="G8" i="154"/>
  <c r="N52" i="161"/>
  <c r="I27" i="151"/>
  <c r="I27" i="174"/>
  <c r="I27" i="204"/>
  <c r="I27" i="169"/>
  <c r="R17" i="160"/>
  <c r="R17" i="172"/>
  <c r="D17" i="155"/>
  <c r="X52" i="166"/>
  <c r="P52" i="152"/>
  <c r="P52" i="170"/>
  <c r="U52" i="152"/>
  <c r="U52" i="202"/>
  <c r="U52" i="169"/>
  <c r="M52" i="151"/>
  <c r="M52" i="172"/>
  <c r="M52" i="155"/>
  <c r="M52" i="167"/>
  <c r="E52" i="152"/>
  <c r="E52" i="202"/>
  <c r="E52" i="169"/>
  <c r="X27" i="167"/>
  <c r="P27" i="158"/>
  <c r="H27" i="170"/>
  <c r="W22" i="202"/>
  <c r="W22" i="168"/>
  <c r="O22" i="155"/>
  <c r="O22" i="166"/>
  <c r="G22" i="168"/>
  <c r="L17" i="170"/>
  <c r="V17" i="170"/>
  <c r="N17" i="159"/>
  <c r="F17" i="170"/>
  <c r="S17" i="151"/>
  <c r="S17" i="159"/>
  <c r="K17" i="170"/>
  <c r="T11" i="155"/>
  <c r="L11" i="154"/>
  <c r="L11" i="158"/>
  <c r="D11" i="155"/>
  <c r="V8" i="160"/>
  <c r="V8" i="172"/>
  <c r="V8" i="158"/>
  <c r="V8" i="166"/>
  <c r="N8" i="204"/>
  <c r="N8" i="155"/>
  <c r="F8" i="160"/>
  <c r="F8" i="172"/>
  <c r="F8" i="158"/>
  <c r="F8" i="166"/>
  <c r="U4" i="161"/>
  <c r="E4" i="161"/>
  <c r="G52" i="160"/>
  <c r="T52" i="170"/>
  <c r="D52" i="160"/>
  <c r="D52" i="156"/>
  <c r="P27" i="154"/>
  <c r="M27" i="158"/>
  <c r="J27" i="158"/>
  <c r="N22" i="152"/>
  <c r="N22" i="169"/>
  <c r="F22" i="159"/>
  <c r="J17" i="159"/>
  <c r="V11" i="156"/>
  <c r="S11" i="156"/>
  <c r="M8" i="168"/>
  <c r="E8" i="154"/>
  <c r="E8" i="172"/>
  <c r="E8" i="166"/>
  <c r="W4" i="161"/>
  <c r="T4" i="161"/>
  <c r="C11" i="152"/>
  <c r="C11" i="155"/>
  <c r="C12" i="119"/>
  <c r="N27" i="202"/>
  <c r="N27" i="155"/>
  <c r="G17" i="158"/>
  <c r="I17" i="151"/>
  <c r="I17" i="158"/>
  <c r="G8" i="161"/>
  <c r="L8" i="170"/>
  <c r="C6" i="119"/>
  <c r="X27" i="174"/>
  <c r="M27" i="166"/>
  <c r="I22" i="151"/>
  <c r="I22" i="159"/>
  <c r="V11" i="170"/>
  <c r="H8" i="151"/>
  <c r="H8" i="158"/>
  <c r="C4" i="154"/>
  <c r="F52" i="202"/>
  <c r="F52" i="169"/>
  <c r="O27" i="155"/>
  <c r="L17" i="155"/>
  <c r="L17" i="166"/>
  <c r="K11" i="155"/>
  <c r="M11" i="151"/>
  <c r="M11" i="167"/>
  <c r="O8" i="167"/>
  <c r="L4" i="151"/>
  <c r="V27" i="159"/>
  <c r="R11" i="168"/>
  <c r="G52" i="158"/>
  <c r="U27" i="160"/>
  <c r="U27" i="168"/>
  <c r="U17" i="151"/>
  <c r="O4" i="160"/>
  <c r="J27" i="204"/>
  <c r="J27" i="169"/>
  <c r="T27" i="152"/>
  <c r="P22" i="161"/>
  <c r="F27" i="161"/>
  <c r="Q17" i="158"/>
  <c r="U11" i="172"/>
  <c r="U11" i="166"/>
  <c r="T8" i="153"/>
  <c r="O52" i="158"/>
  <c r="J27" i="160"/>
  <c r="J27" i="168"/>
  <c r="Q22" i="172"/>
  <c r="N11" i="160"/>
  <c r="N11" i="202"/>
  <c r="P8" i="152"/>
  <c r="P8" i="170"/>
  <c r="V52" i="161"/>
  <c r="D27" i="160"/>
  <c r="J8" i="154"/>
  <c r="N33" i="172"/>
  <c r="W33" i="172"/>
  <c r="W26" i="172" s="1"/>
  <c r="X27" i="169"/>
  <c r="U27" i="151"/>
  <c r="U27" i="167"/>
  <c r="E27" i="151"/>
  <c r="E27" i="170"/>
  <c r="X17" i="166"/>
  <c r="P17" i="155"/>
  <c r="H17" i="166"/>
  <c r="U11" i="202"/>
  <c r="E11" i="202"/>
  <c r="O11" i="202"/>
  <c r="G11" i="160"/>
  <c r="T11" i="169"/>
  <c r="L11" i="160"/>
  <c r="Q11" i="160"/>
  <c r="I11" i="202"/>
  <c r="I11" i="169"/>
  <c r="J4" i="152"/>
  <c r="C8" i="204"/>
  <c r="C8" i="159"/>
  <c r="C8" i="166"/>
  <c r="F33" i="202"/>
  <c r="S22" i="161"/>
  <c r="R17" i="169"/>
  <c r="W17" i="154"/>
  <c r="O17" i="169"/>
  <c r="H11" i="156"/>
  <c r="U22" i="160"/>
  <c r="V17" i="172"/>
  <c r="U11" i="158"/>
  <c r="O11" i="151"/>
  <c r="O11" i="158"/>
  <c r="C27" i="166"/>
  <c r="J52" i="156"/>
  <c r="R27" i="154"/>
  <c r="R27" i="166"/>
  <c r="H33" i="202"/>
  <c r="W17" i="160"/>
  <c r="W17" i="166"/>
  <c r="W8" i="168"/>
  <c r="I52" i="154"/>
  <c r="I52" i="167"/>
  <c r="S33" i="202"/>
  <c r="T27" i="154"/>
  <c r="T27" i="172"/>
  <c r="D27" i="174"/>
  <c r="D27" i="155"/>
  <c r="U17" i="152"/>
  <c r="E17" i="152"/>
  <c r="G17" i="153"/>
  <c r="X11" i="154"/>
  <c r="X11" i="170"/>
  <c r="U8" i="151"/>
  <c r="J8" i="151"/>
  <c r="J8" i="169"/>
  <c r="Q4" i="153"/>
  <c r="C17" i="153"/>
  <c r="D27" i="154"/>
  <c r="V27" i="151"/>
  <c r="S27" i="154"/>
  <c r="S27" i="155"/>
  <c r="M22" i="159"/>
  <c r="I17" i="153"/>
  <c r="M11" i="158"/>
  <c r="G11" i="154"/>
  <c r="G11" i="172"/>
  <c r="G11" i="158"/>
  <c r="F4" i="161"/>
  <c r="X4" i="151"/>
  <c r="H27" i="172"/>
  <c r="F17" i="154"/>
  <c r="M17" i="158"/>
  <c r="F11" i="152"/>
  <c r="G4" i="153"/>
  <c r="W27" i="166"/>
  <c r="T17" i="168"/>
  <c r="I27" i="156"/>
  <c r="K27" i="155"/>
  <c r="K27" i="166"/>
  <c r="V4" i="152"/>
  <c r="H4" i="152"/>
  <c r="L27" i="160"/>
  <c r="L27" i="168"/>
  <c r="X22" i="155"/>
  <c r="E11" i="161"/>
  <c r="E11" i="167"/>
  <c r="S17" i="156"/>
  <c r="Q27" i="172"/>
  <c r="Q27" i="170"/>
  <c r="P11" i="161"/>
  <c r="N52" i="168"/>
  <c r="R27" i="161"/>
  <c r="I27" i="170"/>
  <c r="D17" i="172"/>
  <c r="X11" i="161"/>
  <c r="P52" i="166"/>
  <c r="U52" i="154"/>
  <c r="U52" i="170"/>
  <c r="M52" i="153"/>
  <c r="M52" i="156"/>
  <c r="E52" i="154"/>
  <c r="E52" i="170"/>
  <c r="I27" i="153"/>
  <c r="S27" i="153"/>
  <c r="S27" i="167"/>
  <c r="X27" i="153"/>
  <c r="P27" i="156"/>
  <c r="H27" i="153"/>
  <c r="W22" i="160"/>
  <c r="W22" i="169"/>
  <c r="O22" i="153"/>
  <c r="O22" i="172"/>
  <c r="O22" i="159"/>
  <c r="G22" i="160"/>
  <c r="G22" i="152"/>
  <c r="Q17" i="160"/>
  <c r="Q17" i="168"/>
  <c r="V17" i="152"/>
  <c r="V17" i="168"/>
  <c r="F17" i="152"/>
  <c r="F17" i="168"/>
  <c r="K17" i="152"/>
  <c r="K17" i="168"/>
  <c r="R11" i="153"/>
  <c r="W11" i="153"/>
  <c r="G11" i="153"/>
  <c r="L11" i="153"/>
  <c r="Q8" i="158"/>
  <c r="V8" i="161"/>
  <c r="V8" i="170"/>
  <c r="N8" i="169"/>
  <c r="F8" i="161"/>
  <c r="F8" i="156"/>
  <c r="U4" i="154"/>
  <c r="E4" i="154"/>
  <c r="C22" i="161"/>
  <c r="C23" i="119"/>
  <c r="G52" i="153"/>
  <c r="T52" i="154"/>
  <c r="D52" i="153"/>
  <c r="D52" i="159"/>
  <c r="D52" i="166"/>
  <c r="P27" i="151"/>
  <c r="U27" i="159"/>
  <c r="M27" i="156"/>
  <c r="J27" i="151"/>
  <c r="J27" i="156"/>
  <c r="N22" i="151"/>
  <c r="N22" i="167"/>
  <c r="F22" i="161"/>
  <c r="F22" i="158"/>
  <c r="H17" i="167"/>
  <c r="J17" i="158"/>
  <c r="S11" i="170"/>
  <c r="M8" i="153"/>
  <c r="M8" i="169"/>
  <c r="E8" i="161"/>
  <c r="E8" i="155"/>
  <c r="T4" i="154"/>
  <c r="D4" i="153"/>
  <c r="C27" i="170"/>
  <c r="C11" i="161"/>
  <c r="C11" i="158"/>
  <c r="N27" i="160"/>
  <c r="N27" i="168"/>
  <c r="H22" i="167"/>
  <c r="E22" i="172"/>
  <c r="E22" i="158"/>
  <c r="I17" i="154"/>
  <c r="I17" i="170"/>
  <c r="P11" i="160"/>
  <c r="J11" i="160"/>
  <c r="J11" i="172"/>
  <c r="L8" i="152"/>
  <c r="L8" i="204"/>
  <c r="S4" i="151"/>
  <c r="M27" i="172"/>
  <c r="I22" i="154"/>
  <c r="I22" i="158"/>
  <c r="P17" i="154"/>
  <c r="V11" i="152"/>
  <c r="V11" i="202"/>
  <c r="V11" i="168"/>
  <c r="H8" i="153"/>
  <c r="H8" i="204"/>
  <c r="H8" i="156"/>
  <c r="W4" i="160"/>
  <c r="C4" i="153"/>
  <c r="F52" i="166"/>
  <c r="E17" i="160"/>
  <c r="L17" i="160"/>
  <c r="K11" i="152"/>
  <c r="M11" i="154"/>
  <c r="M11" i="155"/>
  <c r="O8" i="160"/>
  <c r="O8" i="202"/>
  <c r="P22" i="156"/>
  <c r="U11" i="169"/>
  <c r="K52" i="202"/>
  <c r="F27" i="152"/>
  <c r="F27" i="204"/>
  <c r="F27" i="166"/>
  <c r="M22" i="153"/>
  <c r="W17" i="156"/>
  <c r="T17" i="159"/>
  <c r="U11" i="168"/>
  <c r="O52" i="159"/>
  <c r="O52" i="170"/>
  <c r="Q22" i="202"/>
  <c r="Q22" i="168"/>
  <c r="H17" i="156"/>
  <c r="N11" i="161"/>
  <c r="P8" i="168"/>
  <c r="V52" i="168"/>
  <c r="D27" i="161"/>
  <c r="D27" i="168"/>
  <c r="V4" i="151"/>
  <c r="H27" i="169"/>
  <c r="U27" i="153"/>
  <c r="M27" i="169"/>
  <c r="E27" i="153"/>
  <c r="E27" i="167"/>
  <c r="T22" i="151"/>
  <c r="D22" i="158"/>
  <c r="X17" i="153"/>
  <c r="X17" i="170"/>
  <c r="P17" i="160"/>
  <c r="H17" i="153"/>
  <c r="H17" i="172"/>
  <c r="H17" i="170"/>
  <c r="U11" i="170"/>
  <c r="E11" i="170"/>
  <c r="R11" i="161"/>
  <c r="R3" i="161" s="1"/>
  <c r="W11" i="161"/>
  <c r="O11" i="170"/>
  <c r="G11" i="161"/>
  <c r="T11" i="204"/>
  <c r="T11" i="170"/>
  <c r="L11" i="161"/>
  <c r="D11" i="170"/>
  <c r="Q11" i="161"/>
  <c r="Q3" i="161" s="1"/>
  <c r="I11" i="204"/>
  <c r="I11" i="170"/>
  <c r="K8" i="151"/>
  <c r="K8" i="156"/>
  <c r="C17" i="154"/>
  <c r="C8" i="151"/>
  <c r="C8" i="202"/>
  <c r="C8" i="158"/>
  <c r="D52" i="161"/>
  <c r="Q52" i="158"/>
  <c r="U33" i="202"/>
  <c r="T33" i="202"/>
  <c r="S22" i="152"/>
  <c r="S22" i="204"/>
  <c r="S22" i="170"/>
  <c r="W17" i="153"/>
  <c r="K11" i="167"/>
  <c r="H11" i="154"/>
  <c r="M8" i="151"/>
  <c r="I4" i="160"/>
  <c r="N27" i="154"/>
  <c r="U22" i="161"/>
  <c r="U22" i="204"/>
  <c r="U22" i="159"/>
  <c r="Q17" i="153"/>
  <c r="O11" i="154"/>
  <c r="O11" i="172"/>
  <c r="N4" i="161"/>
  <c r="P4" i="161"/>
  <c r="C27" i="159"/>
  <c r="C27" i="172"/>
  <c r="C27" i="169"/>
  <c r="R27" i="155"/>
  <c r="D22" i="153"/>
  <c r="K17" i="158"/>
  <c r="S8" i="202"/>
  <c r="S8" i="169"/>
  <c r="C52" i="153"/>
  <c r="C52" i="155"/>
  <c r="C53" i="119"/>
  <c r="C52" i="119" s="1"/>
  <c r="G27" i="166"/>
  <c r="H11" i="169"/>
  <c r="W8" i="160"/>
  <c r="W8" i="202"/>
  <c r="I52" i="152"/>
  <c r="I52" i="158"/>
  <c r="J27" i="167"/>
  <c r="T27" i="151"/>
  <c r="T27" i="167"/>
  <c r="D27" i="158"/>
  <c r="G17" i="152"/>
  <c r="X11" i="153"/>
  <c r="X11" i="159"/>
  <c r="J8" i="204"/>
  <c r="J8" i="155"/>
  <c r="S27" i="158"/>
  <c r="M22" i="152"/>
  <c r="M22" i="202"/>
  <c r="M22" i="166"/>
  <c r="D17" i="167"/>
  <c r="F17" i="172"/>
  <c r="F17" i="167"/>
  <c r="M11" i="156"/>
  <c r="J11" i="159"/>
  <c r="G11" i="156"/>
  <c r="D8" i="160"/>
  <c r="I8" i="170"/>
  <c r="X4" i="160"/>
  <c r="M17" i="151"/>
  <c r="M17" i="168"/>
  <c r="F11" i="160"/>
  <c r="F11" i="155"/>
  <c r="F11" i="168"/>
  <c r="G4" i="151"/>
  <c r="S11" i="155"/>
  <c r="K52" i="167"/>
  <c r="K27" i="156"/>
  <c r="N17" i="172"/>
  <c r="X11" i="151"/>
  <c r="W11" i="151"/>
  <c r="H4" i="153"/>
  <c r="E27" i="174"/>
  <c r="L27" i="161"/>
  <c r="L27" i="159"/>
  <c r="X22" i="170"/>
  <c r="J17" i="166"/>
  <c r="E11" i="151"/>
  <c r="E11" i="204"/>
  <c r="Q27" i="204"/>
  <c r="Q27" i="155"/>
  <c r="G8" i="167"/>
  <c r="N52" i="160"/>
  <c r="N52" i="172"/>
  <c r="N52" i="167"/>
  <c r="R27" i="152"/>
  <c r="I27" i="155"/>
  <c r="R17" i="166"/>
  <c r="X52" i="159"/>
  <c r="P52" i="161"/>
  <c r="P52" i="168"/>
  <c r="H52" i="159"/>
  <c r="U52" i="160"/>
  <c r="M52" i="159"/>
  <c r="E52" i="161"/>
  <c r="E52" i="168"/>
  <c r="V27" i="167"/>
  <c r="X27" i="159"/>
  <c r="H27" i="159"/>
  <c r="W22" i="161"/>
  <c r="W22" i="152"/>
  <c r="W22" i="167"/>
  <c r="O22" i="202"/>
  <c r="G22" i="161"/>
  <c r="G22" i="169"/>
  <c r="L17" i="161"/>
  <c r="Q17" i="161"/>
  <c r="I17" i="155"/>
  <c r="V17" i="160"/>
  <c r="F17" i="160"/>
  <c r="S17" i="172"/>
  <c r="S17" i="155"/>
  <c r="K17" i="160"/>
  <c r="K17" i="167"/>
  <c r="J11" i="167"/>
  <c r="O11" i="167"/>
  <c r="T11" i="172"/>
  <c r="T11" i="158"/>
  <c r="T11" i="167"/>
  <c r="L11" i="156"/>
  <c r="D11" i="172"/>
  <c r="D11" i="167"/>
  <c r="Q8" i="151"/>
  <c r="Q8" i="156"/>
  <c r="I8" i="159"/>
  <c r="V8" i="151"/>
  <c r="V8" i="159"/>
  <c r="V8" i="156"/>
  <c r="N8" i="152"/>
  <c r="N8" i="202"/>
  <c r="F8" i="151"/>
  <c r="F8" i="204"/>
  <c r="F8" i="170"/>
  <c r="U4" i="152"/>
  <c r="E4" i="152"/>
  <c r="C33" i="172"/>
  <c r="C22" i="151"/>
  <c r="C22" i="158"/>
  <c r="T52" i="161"/>
  <c r="T52" i="172"/>
  <c r="T52" i="158"/>
  <c r="T52" i="168"/>
  <c r="D52" i="202"/>
  <c r="R27" i="159"/>
  <c r="O27" i="172"/>
  <c r="O27" i="159"/>
  <c r="N22" i="154"/>
  <c r="N22" i="202"/>
  <c r="F22" i="155"/>
  <c r="M17" i="153"/>
  <c r="J17" i="153"/>
  <c r="J17" i="156"/>
  <c r="V11" i="158"/>
  <c r="S11" i="158"/>
  <c r="M8" i="152"/>
  <c r="M8" i="204"/>
  <c r="M8" i="202"/>
  <c r="W4" i="152"/>
  <c r="T4" i="152"/>
  <c r="D4" i="151"/>
  <c r="N27" i="161"/>
  <c r="N27" i="166"/>
  <c r="E22" i="155"/>
  <c r="L17" i="159"/>
  <c r="I17" i="156"/>
  <c r="V11" i="172"/>
  <c r="P11" i="166"/>
  <c r="G8" i="155"/>
  <c r="L8" i="154"/>
  <c r="L8" i="167"/>
  <c r="X27" i="160"/>
  <c r="I22" i="172"/>
  <c r="V11" i="160"/>
  <c r="V11" i="159"/>
  <c r="H8" i="152"/>
  <c r="H8" i="172"/>
  <c r="H8" i="170"/>
  <c r="W4" i="153"/>
  <c r="C4" i="152"/>
  <c r="F52" i="161"/>
  <c r="F52" i="168"/>
  <c r="O27" i="160"/>
  <c r="L17" i="168"/>
  <c r="M11" i="153"/>
  <c r="M11" i="204"/>
  <c r="O8" i="159"/>
  <c r="D17" i="159"/>
  <c r="D8" i="170"/>
  <c r="U27" i="166"/>
  <c r="U17" i="170"/>
  <c r="T27" i="161"/>
  <c r="T27" i="159"/>
  <c r="T27" i="166"/>
  <c r="P22" i="154"/>
  <c r="P22" i="168"/>
  <c r="P22" i="166"/>
  <c r="F27" i="170"/>
  <c r="T17" i="154"/>
  <c r="Q17" i="156"/>
  <c r="O52" i="156"/>
  <c r="O52" i="155"/>
  <c r="J27" i="154"/>
  <c r="J27" i="166"/>
  <c r="N11" i="166"/>
  <c r="P8" i="155"/>
  <c r="V52" i="160"/>
  <c r="V52" i="172"/>
  <c r="V52" i="167"/>
  <c r="D27" i="159"/>
  <c r="D27" i="166"/>
  <c r="V4" i="160"/>
  <c r="V33" i="172"/>
  <c r="F33" i="172"/>
  <c r="U33" i="172"/>
  <c r="E33" i="172"/>
  <c r="T33" i="172"/>
  <c r="D33" i="172"/>
  <c r="H27" i="161"/>
  <c r="U27" i="155"/>
  <c r="M27" i="161"/>
  <c r="E27" i="168"/>
  <c r="X17" i="152"/>
  <c r="P17" i="161"/>
  <c r="H17" i="152"/>
  <c r="G11" i="155"/>
  <c r="Q11" i="151"/>
  <c r="Q11" i="172"/>
  <c r="Q11" i="168"/>
  <c r="I11" i="159"/>
  <c r="I11" i="167"/>
  <c r="K8" i="153"/>
  <c r="K8" i="155"/>
  <c r="U4" i="151"/>
  <c r="E4" i="151"/>
  <c r="J4" i="151"/>
  <c r="C30" i="119"/>
  <c r="C8" i="156"/>
  <c r="L52" i="169"/>
  <c r="J33" i="202"/>
  <c r="I33" i="202"/>
  <c r="W27" i="167"/>
  <c r="K22" i="153"/>
  <c r="R17" i="161"/>
  <c r="W17" i="152"/>
  <c r="O17" i="161"/>
  <c r="O17" i="167"/>
  <c r="K11" i="154"/>
  <c r="H11" i="153"/>
  <c r="H11" i="159"/>
  <c r="H11" i="170"/>
  <c r="J33" i="172"/>
  <c r="N27" i="158"/>
  <c r="U22" i="169"/>
  <c r="V17" i="167"/>
  <c r="U11" i="156"/>
  <c r="R11" i="159"/>
  <c r="O11" i="156"/>
  <c r="T8" i="160"/>
  <c r="Q8" i="152"/>
  <c r="P4" i="154"/>
  <c r="C27" i="153"/>
  <c r="C27" i="156"/>
  <c r="S27" i="160"/>
  <c r="R27" i="172"/>
  <c r="D22" i="167"/>
  <c r="S8" i="160"/>
  <c r="S8" i="159"/>
  <c r="H11" i="204"/>
  <c r="W8" i="159"/>
  <c r="W8" i="167"/>
  <c r="I52" i="169"/>
  <c r="J27" i="153"/>
  <c r="T27" i="153"/>
  <c r="T27" i="156"/>
  <c r="V22" i="172"/>
  <c r="U17" i="161"/>
  <c r="E17" i="155"/>
  <c r="G17" i="155"/>
  <c r="N11" i="167"/>
  <c r="U8" i="158"/>
  <c r="J8" i="202"/>
  <c r="J8" i="172"/>
  <c r="J8" i="158"/>
  <c r="C17" i="161"/>
  <c r="C17" i="159"/>
  <c r="C17" i="167"/>
  <c r="S27" i="169"/>
  <c r="M22" i="169"/>
  <c r="F17" i="151"/>
  <c r="G11" i="169"/>
  <c r="D8" i="166"/>
  <c r="F4" i="152"/>
  <c r="F11" i="161"/>
  <c r="F11" i="202"/>
  <c r="G4" i="160"/>
  <c r="W27" i="202"/>
  <c r="T17" i="160"/>
  <c r="S11" i="204"/>
  <c r="R8" i="167"/>
  <c r="H52" i="160"/>
  <c r="I27" i="154"/>
  <c r="F27" i="151"/>
  <c r="K27" i="154"/>
  <c r="K27" i="159"/>
  <c r="E22" i="166"/>
  <c r="L17" i="153"/>
  <c r="W11" i="154"/>
  <c r="W11" i="158"/>
  <c r="K4" i="161"/>
  <c r="H4" i="151"/>
  <c r="K27" i="174"/>
  <c r="E27" i="172"/>
  <c r="T22" i="153"/>
  <c r="X17" i="154"/>
  <c r="L27" i="166"/>
  <c r="X22" i="160"/>
  <c r="X22" i="172"/>
  <c r="X22" i="168"/>
  <c r="E11" i="154"/>
  <c r="S17" i="158"/>
  <c r="Q27" i="174"/>
  <c r="P11" i="204"/>
  <c r="P11" i="169"/>
  <c r="G8" i="202"/>
  <c r="N52" i="153"/>
  <c r="N52" i="155"/>
  <c r="R27" i="202"/>
  <c r="I27" i="167"/>
  <c r="D17" i="168"/>
  <c r="X11" i="155"/>
  <c r="X52" i="152"/>
  <c r="H52" i="152"/>
  <c r="H52" i="169"/>
  <c r="U52" i="161"/>
  <c r="U52" i="172"/>
  <c r="U52" i="158"/>
  <c r="U52" i="168"/>
  <c r="M52" i="152"/>
  <c r="M52" i="166"/>
  <c r="E52" i="151"/>
  <c r="E52" i="172"/>
  <c r="E52" i="155"/>
  <c r="E52" i="167"/>
  <c r="X27" i="166"/>
  <c r="P27" i="202"/>
  <c r="P27" i="170"/>
  <c r="W22" i="166"/>
  <c r="O22" i="170"/>
  <c r="G22" i="204"/>
  <c r="G22" i="167"/>
  <c r="T17" i="169"/>
  <c r="L17" i="152"/>
  <c r="D17" i="169"/>
  <c r="Q17" i="155"/>
  <c r="Q17" i="166"/>
  <c r="V17" i="161"/>
  <c r="V17" i="166"/>
  <c r="N17" i="169"/>
  <c r="F17" i="161"/>
  <c r="F17" i="166"/>
  <c r="S17" i="169"/>
  <c r="K17" i="161"/>
  <c r="K17" i="166"/>
  <c r="T11" i="151"/>
  <c r="D11" i="151"/>
  <c r="D11" i="158"/>
  <c r="V8" i="168"/>
  <c r="N8" i="154"/>
  <c r="N8" i="170"/>
  <c r="F8" i="168"/>
  <c r="S4" i="160"/>
  <c r="M4" i="160"/>
  <c r="C22" i="202"/>
  <c r="W52" i="172"/>
  <c r="T52" i="151"/>
  <c r="T52" i="167"/>
  <c r="D52" i="152"/>
  <c r="J27" i="159"/>
  <c r="N22" i="153"/>
  <c r="N22" i="156"/>
  <c r="F22" i="170"/>
  <c r="N11" i="151"/>
  <c r="M8" i="160"/>
  <c r="M8" i="167"/>
  <c r="E8" i="170"/>
  <c r="J4" i="160"/>
  <c r="D4" i="160"/>
  <c r="N27" i="152"/>
  <c r="N27" i="204"/>
  <c r="E22" i="156"/>
  <c r="J17" i="151"/>
  <c r="I17" i="169"/>
  <c r="P11" i="168"/>
  <c r="G8" i="169"/>
  <c r="L8" i="158"/>
  <c r="C20" i="119"/>
  <c r="X27" i="168"/>
  <c r="I22" i="202"/>
  <c r="P17" i="156"/>
  <c r="V11" i="161"/>
  <c r="H8" i="168"/>
  <c r="W4" i="151"/>
  <c r="F52" i="172"/>
  <c r="F52" i="155"/>
  <c r="F52" i="167"/>
  <c r="O27" i="161"/>
  <c r="O27" i="168"/>
  <c r="K11" i="161"/>
  <c r="O8" i="151"/>
  <c r="O8" i="170"/>
  <c r="O8" i="166"/>
  <c r="K11" i="169"/>
  <c r="V27" i="160"/>
  <c r="V27" i="168"/>
  <c r="P22" i="167"/>
  <c r="K11" i="160"/>
  <c r="K11" i="172"/>
  <c r="D8" i="152"/>
  <c r="U27" i="172"/>
  <c r="U17" i="154"/>
  <c r="U17" i="168"/>
  <c r="M4" i="153"/>
  <c r="O4" i="154"/>
  <c r="J27" i="202"/>
  <c r="T27" i="202"/>
  <c r="P22" i="204"/>
  <c r="P22" i="159"/>
  <c r="O17" i="172"/>
  <c r="O17" i="168"/>
  <c r="U11" i="152"/>
  <c r="S52" i="159"/>
  <c r="K52" i="155"/>
  <c r="F27" i="153"/>
  <c r="F27" i="169"/>
  <c r="X11" i="172"/>
  <c r="T8" i="204"/>
  <c r="O52" i="202"/>
  <c r="O52" i="166"/>
  <c r="Q22" i="153"/>
  <c r="Q22" i="170"/>
  <c r="N11" i="154"/>
  <c r="N11" i="155"/>
  <c r="P8" i="154"/>
  <c r="P8" i="202"/>
  <c r="P8" i="169"/>
  <c r="V52" i="153"/>
  <c r="H22" i="159"/>
  <c r="J52" i="160"/>
  <c r="J52" i="166"/>
  <c r="K33" i="172"/>
  <c r="P33" i="172"/>
  <c r="O33" i="172"/>
  <c r="X27" i="152"/>
  <c r="X27" i="204"/>
  <c r="P27" i="155"/>
  <c r="H27" i="152"/>
  <c r="H27" i="204"/>
  <c r="U27" i="170"/>
  <c r="M27" i="154"/>
  <c r="M27" i="152"/>
  <c r="M27" i="204"/>
  <c r="T22" i="204"/>
  <c r="L22" i="160"/>
  <c r="X17" i="172"/>
  <c r="X17" i="155"/>
  <c r="H17" i="155"/>
  <c r="R11" i="169"/>
  <c r="J11" i="152"/>
  <c r="W11" i="204"/>
  <c r="O11" i="166"/>
  <c r="T11" i="152"/>
  <c r="L11" i="204"/>
  <c r="L11" i="169"/>
  <c r="D11" i="152"/>
  <c r="D11" i="166"/>
  <c r="Q11" i="155"/>
  <c r="I11" i="152"/>
  <c r="I3" i="152" s="1"/>
  <c r="I11" i="166"/>
  <c r="K8" i="172"/>
  <c r="K8" i="158"/>
  <c r="R4" i="154"/>
  <c r="C8" i="168"/>
  <c r="Q52" i="167"/>
  <c r="W27" i="153"/>
  <c r="S22" i="202"/>
  <c r="S22" i="169"/>
  <c r="W17" i="155"/>
  <c r="O17" i="151"/>
  <c r="K11" i="153"/>
  <c r="C27" i="161"/>
  <c r="C7" i="119"/>
  <c r="U22" i="166"/>
  <c r="T17" i="167"/>
  <c r="V17" i="151"/>
  <c r="V17" i="158"/>
  <c r="O11" i="169"/>
  <c r="T8" i="166"/>
  <c r="N4" i="152"/>
  <c r="P4" i="152"/>
  <c r="C27" i="174"/>
  <c r="J52" i="158"/>
  <c r="S27" i="174"/>
  <c r="S8" i="161"/>
  <c r="S8" i="166"/>
  <c r="G27" i="204"/>
  <c r="K22" i="151"/>
  <c r="K22" i="156"/>
  <c r="W17" i="168"/>
  <c r="H11" i="155"/>
  <c r="W8" i="151"/>
  <c r="C11" i="166"/>
  <c r="I52" i="170"/>
  <c r="M33" i="202"/>
  <c r="M26" i="202" s="1"/>
  <c r="W33" i="202"/>
  <c r="L33" i="202"/>
  <c r="V33" i="202"/>
  <c r="D27" i="172"/>
  <c r="G17" i="169"/>
  <c r="J8" i="170"/>
  <c r="C17" i="151"/>
  <c r="C17" i="172"/>
  <c r="C17" i="158"/>
  <c r="C17" i="166"/>
  <c r="V27" i="156"/>
  <c r="S27" i="202"/>
  <c r="S27" i="170"/>
  <c r="J22" i="156"/>
  <c r="F17" i="156"/>
  <c r="H11" i="151"/>
  <c r="J11" i="151"/>
  <c r="J11" i="158"/>
  <c r="M17" i="169"/>
  <c r="F11" i="166"/>
  <c r="U17" i="172"/>
  <c r="T17" i="166"/>
  <c r="R8" i="153"/>
  <c r="S52" i="153"/>
  <c r="I27" i="158"/>
  <c r="K27" i="158"/>
  <c r="N17" i="167"/>
  <c r="E11" i="159"/>
  <c r="W11" i="172"/>
  <c r="W11" i="156"/>
  <c r="H4" i="160"/>
  <c r="K27" i="160"/>
  <c r="E27" i="166"/>
  <c r="T22" i="167"/>
  <c r="C11" i="151"/>
  <c r="X22" i="161"/>
  <c r="X22" i="152"/>
  <c r="E11" i="153"/>
  <c r="E11" i="169"/>
  <c r="I33" i="172"/>
  <c r="E27" i="202"/>
  <c r="Q27" i="160"/>
  <c r="Q27" i="167"/>
  <c r="N52" i="170"/>
  <c r="I27" i="152"/>
  <c r="I27" i="202"/>
  <c r="D17" i="160"/>
  <c r="X11" i="204"/>
  <c r="X52" i="169"/>
  <c r="H52" i="166"/>
  <c r="U52" i="151"/>
  <c r="U52" i="156"/>
  <c r="U52" i="167"/>
  <c r="M52" i="202"/>
  <c r="M52" i="169"/>
  <c r="E52" i="153"/>
  <c r="E52" i="158"/>
  <c r="X27" i="154"/>
  <c r="X27" i="202"/>
  <c r="X27" i="158"/>
  <c r="P27" i="167"/>
  <c r="H27" i="158"/>
  <c r="W22" i="204"/>
  <c r="W22" i="159"/>
  <c r="O22" i="169"/>
  <c r="G22" i="159"/>
  <c r="T17" i="170"/>
  <c r="D17" i="170"/>
  <c r="N17" i="170"/>
  <c r="S17" i="170"/>
  <c r="K17" i="151"/>
  <c r="K17" i="155"/>
  <c r="T11" i="154"/>
  <c r="L11" i="155"/>
  <c r="D11" i="154"/>
  <c r="I8" i="158"/>
  <c r="N8" i="160"/>
  <c r="N8" i="172"/>
  <c r="N8" i="166"/>
  <c r="F8" i="155"/>
  <c r="M4" i="161"/>
  <c r="C33" i="202"/>
  <c r="W52" i="160"/>
  <c r="T52" i="160"/>
  <c r="T52" i="156"/>
  <c r="T52" i="166"/>
  <c r="D52" i="170"/>
  <c r="U27" i="158"/>
  <c r="R27" i="158"/>
  <c r="O27" i="154"/>
  <c r="O27" i="158"/>
  <c r="N22" i="155"/>
  <c r="F22" i="152"/>
  <c r="F22" i="156"/>
  <c r="M17" i="167"/>
  <c r="J17" i="170"/>
  <c r="Q11" i="156"/>
  <c r="N11" i="156"/>
  <c r="S11" i="202"/>
  <c r="S11" i="169"/>
  <c r="M8" i="154"/>
  <c r="M8" i="166"/>
  <c r="E8" i="168"/>
  <c r="J4" i="161"/>
  <c r="G4" i="161"/>
  <c r="D4" i="161"/>
  <c r="C32" i="119"/>
  <c r="C11" i="202"/>
  <c r="N27" i="169"/>
  <c r="H22" i="153"/>
  <c r="G17" i="156"/>
  <c r="L17" i="151"/>
  <c r="L17" i="158"/>
  <c r="J11" i="154"/>
  <c r="J11" i="166"/>
  <c r="L8" i="161"/>
  <c r="L8" i="202"/>
  <c r="L8" i="159"/>
  <c r="S4" i="154"/>
  <c r="C17" i="152"/>
  <c r="Q33" i="172"/>
  <c r="M27" i="174"/>
  <c r="I22" i="170"/>
  <c r="V11" i="155"/>
  <c r="V11" i="166"/>
  <c r="H8" i="155"/>
  <c r="F52" i="160"/>
  <c r="P33" i="202"/>
  <c r="O27" i="202"/>
  <c r="O27" i="166"/>
  <c r="K11" i="204"/>
  <c r="M11" i="169"/>
  <c r="O8" i="153"/>
  <c r="S3" i="161" l="1"/>
  <c r="V26" i="202"/>
  <c r="Q26" i="172"/>
  <c r="V3" i="153"/>
  <c r="H26" i="202"/>
  <c r="L3" i="160"/>
  <c r="X3" i="154"/>
  <c r="R3" i="151"/>
  <c r="C3" i="151"/>
  <c r="O3" i="151"/>
  <c r="L3" i="153"/>
  <c r="G3" i="160"/>
  <c r="J26" i="202"/>
  <c r="I3" i="160"/>
  <c r="F3" i="154"/>
  <c r="Q26" i="202"/>
  <c r="O3" i="152"/>
  <c r="T3" i="151"/>
  <c r="M26" i="172"/>
  <c r="D3" i="160"/>
  <c r="R26" i="172"/>
  <c r="N26" i="202"/>
  <c r="U3" i="161"/>
  <c r="L3" i="152"/>
  <c r="R3" i="160"/>
  <c r="J3" i="153"/>
  <c r="C3" i="152"/>
  <c r="I26" i="172"/>
  <c r="T3" i="161"/>
  <c r="P26" i="202"/>
  <c r="U3" i="154"/>
  <c r="Q3" i="153"/>
  <c r="L3" i="161"/>
  <c r="N3" i="152"/>
  <c r="U3" i="153"/>
  <c r="S3" i="160"/>
  <c r="V3" i="160"/>
  <c r="S3" i="151"/>
  <c r="Q3" i="154"/>
  <c r="G26" i="172"/>
  <c r="I3" i="161"/>
  <c r="W3" i="153"/>
  <c r="D3" i="161"/>
  <c r="U26" i="172"/>
  <c r="N3" i="154"/>
  <c r="C3" i="161"/>
  <c r="I3" i="154"/>
  <c r="X3" i="160"/>
  <c r="U3" i="152"/>
  <c r="M3" i="152"/>
  <c r="G3" i="152"/>
  <c r="E3" i="153"/>
  <c r="D3" i="152"/>
  <c r="N3" i="161"/>
  <c r="V3" i="154"/>
  <c r="F3" i="152"/>
  <c r="L3" i="154"/>
  <c r="L3" i="151"/>
  <c r="I3" i="151"/>
  <c r="N3" i="160"/>
  <c r="D3" i="153"/>
  <c r="T26" i="202"/>
  <c r="O3" i="154"/>
  <c r="C27" i="119"/>
  <c r="E3" i="151"/>
  <c r="G3" i="151"/>
  <c r="F3" i="160"/>
  <c r="S3" i="153"/>
  <c r="F3" i="153"/>
  <c r="E26" i="172"/>
  <c r="I26" i="202"/>
  <c r="W26" i="202"/>
  <c r="U3" i="151"/>
  <c r="M3" i="161"/>
  <c r="Q3" i="151"/>
  <c r="U26" i="202"/>
  <c r="H26" i="172"/>
  <c r="C11" i="119"/>
  <c r="P3" i="160"/>
  <c r="C3" i="154"/>
  <c r="S3" i="154"/>
  <c r="G3" i="161"/>
  <c r="M3" i="153"/>
  <c r="D26" i="172"/>
  <c r="P3" i="161"/>
  <c r="M3" i="154"/>
  <c r="R3" i="154"/>
  <c r="C3" i="153"/>
  <c r="V3" i="152"/>
  <c r="K3" i="154"/>
  <c r="T26" i="172"/>
  <c r="M3" i="151"/>
  <c r="X26" i="202"/>
  <c r="T3" i="152"/>
  <c r="C26" i="172"/>
  <c r="X3" i="151"/>
  <c r="J3" i="152"/>
  <c r="E3" i="161"/>
  <c r="H3" i="154"/>
  <c r="T3" i="160"/>
  <c r="S26" i="172"/>
  <c r="T3" i="153"/>
  <c r="K3" i="152"/>
  <c r="D26" i="202"/>
  <c r="J26" i="172"/>
  <c r="H3" i="161"/>
  <c r="J3" i="161"/>
  <c r="H3" i="160"/>
  <c r="W3" i="160"/>
  <c r="G3" i="153"/>
  <c r="K3" i="160"/>
  <c r="L26" i="202"/>
  <c r="N3" i="151"/>
  <c r="P3" i="153"/>
  <c r="K26" i="202"/>
  <c r="R3" i="152"/>
  <c r="F3" i="151"/>
  <c r="J3" i="160"/>
  <c r="R26" i="202"/>
  <c r="S26" i="202"/>
  <c r="P26" i="172"/>
  <c r="W3" i="152"/>
  <c r="F26" i="202"/>
  <c r="Q3" i="160"/>
  <c r="T3" i="154"/>
  <c r="O26" i="202"/>
  <c r="H3" i="151"/>
  <c r="C22" i="119"/>
  <c r="F3" i="161"/>
  <c r="K26" i="172"/>
  <c r="X3" i="153"/>
  <c r="S3" i="152"/>
  <c r="K3" i="151"/>
  <c r="F26" i="172"/>
  <c r="U3" i="160"/>
  <c r="E3" i="152"/>
  <c r="V3" i="161"/>
  <c r="X3" i="152"/>
  <c r="C26" i="202"/>
  <c r="G3" i="154"/>
  <c r="X3" i="161"/>
  <c r="P3" i="151"/>
  <c r="J3" i="151"/>
  <c r="D3" i="151"/>
  <c r="E3" i="154"/>
  <c r="O3" i="160"/>
  <c r="W3" i="161"/>
  <c r="Q3" i="152"/>
  <c r="O3" i="153"/>
  <c r="X26" i="172"/>
  <c r="D3" i="154"/>
  <c r="G26" i="202"/>
  <c r="V26" i="172"/>
  <c r="E26" i="202"/>
  <c r="W3" i="151"/>
  <c r="P3" i="154"/>
  <c r="V3" i="151"/>
  <c r="R3" i="153"/>
  <c r="J3" i="154"/>
  <c r="E3" i="160"/>
  <c r="C17" i="119"/>
  <c r="N26" i="172"/>
  <c r="K3" i="153"/>
  <c r="I3" i="153"/>
  <c r="P3" i="152"/>
  <c r="M3" i="160"/>
  <c r="K3" i="161"/>
  <c r="O26" i="172"/>
  <c r="H3" i="153"/>
  <c r="H3" i="152"/>
  <c r="W3" i="154"/>
  <c r="X54" i="8" l="1"/>
  <c r="X53" i="8"/>
  <c r="X65" i="8"/>
  <c r="X64" i="8"/>
  <c r="X63" i="8"/>
  <c r="X62" i="8"/>
  <c r="X32" i="8"/>
  <c r="X31" i="8"/>
  <c r="X30" i="8"/>
  <c r="X29" i="8"/>
  <c r="X28" i="8"/>
  <c r="X25" i="8"/>
  <c r="X24" i="8"/>
  <c r="X23" i="8"/>
  <c r="X21" i="8"/>
  <c r="X20" i="8"/>
  <c r="X19" i="8"/>
  <c r="X18" i="8"/>
  <c r="X16" i="8"/>
  <c r="X15" i="8"/>
  <c r="X14" i="8"/>
  <c r="X13" i="8"/>
  <c r="X12" i="8"/>
  <c r="X10" i="8"/>
  <c r="X9" i="8"/>
  <c r="X7" i="8"/>
  <c r="X6" i="8"/>
  <c r="X5" i="8"/>
  <c r="X51" i="8"/>
  <c r="X43" i="8"/>
  <c r="X54" i="10"/>
  <c r="X53" i="10"/>
  <c r="X65" i="10"/>
  <c r="X64" i="10"/>
  <c r="X63" i="10"/>
  <c r="X62" i="10"/>
  <c r="X32" i="10"/>
  <c r="X31" i="10"/>
  <c r="X30" i="10"/>
  <c r="X29" i="10"/>
  <c r="X28" i="10"/>
  <c r="X25" i="10"/>
  <c r="X24" i="10"/>
  <c r="X23" i="10"/>
  <c r="X21" i="10"/>
  <c r="X20" i="10"/>
  <c r="X19" i="10"/>
  <c r="X18" i="10"/>
  <c r="X16" i="10"/>
  <c r="X15" i="10"/>
  <c r="X14" i="10"/>
  <c r="X13" i="10"/>
  <c r="X12" i="10"/>
  <c r="X10" i="10"/>
  <c r="X9" i="10"/>
  <c r="X7" i="10"/>
  <c r="X6" i="10"/>
  <c r="X5" i="10"/>
  <c r="X52" i="162"/>
  <c r="X61" i="162"/>
  <c r="X33" i="162"/>
  <c r="X27" i="162"/>
  <c r="X22" i="162"/>
  <c r="X17" i="162"/>
  <c r="X11" i="162"/>
  <c r="X8" i="162"/>
  <c r="X4" i="162"/>
  <c r="X52" i="164"/>
  <c r="X61" i="164"/>
  <c r="X33" i="164"/>
  <c r="X27" i="164"/>
  <c r="X22" i="164"/>
  <c r="X17" i="164"/>
  <c r="X11" i="164"/>
  <c r="X8" i="164"/>
  <c r="X4" i="164"/>
  <c r="X54" i="118"/>
  <c r="X53" i="118"/>
  <c r="X65" i="118"/>
  <c r="X63" i="118"/>
  <c r="X62" i="118"/>
  <c r="X35" i="118"/>
  <c r="X34" i="118"/>
  <c r="X32" i="118"/>
  <c r="X31" i="118"/>
  <c r="X30" i="118"/>
  <c r="X29" i="118"/>
  <c r="X28" i="118"/>
  <c r="X25" i="118"/>
  <c r="X24" i="118"/>
  <c r="X23" i="118"/>
  <c r="X21" i="118"/>
  <c r="X20" i="118"/>
  <c r="X19" i="118"/>
  <c r="X18" i="118"/>
  <c r="X16" i="118"/>
  <c r="X15" i="118"/>
  <c r="X14" i="118"/>
  <c r="X13" i="118"/>
  <c r="X12" i="118"/>
  <c r="X10" i="118"/>
  <c r="X9" i="118"/>
  <c r="X7" i="118"/>
  <c r="X6" i="118"/>
  <c r="X5" i="118"/>
  <c r="X4" i="166"/>
  <c r="X3" i="166" s="1"/>
  <c r="X4" i="167"/>
  <c r="X3" i="167" s="1"/>
  <c r="X4" i="168"/>
  <c r="X3" i="168" s="1"/>
  <c r="X4" i="169"/>
  <c r="X3" i="169" s="1"/>
  <c r="X4" i="170"/>
  <c r="X54" i="119"/>
  <c r="X53" i="119"/>
  <c r="X65" i="119"/>
  <c r="X64" i="119"/>
  <c r="X63" i="119"/>
  <c r="X62" i="119"/>
  <c r="X32" i="119"/>
  <c r="X31" i="119"/>
  <c r="X30" i="119"/>
  <c r="X29" i="119"/>
  <c r="X28" i="119"/>
  <c r="X25" i="119"/>
  <c r="X24" i="119"/>
  <c r="X23" i="119"/>
  <c r="X21" i="119"/>
  <c r="X20" i="119"/>
  <c r="X19" i="119"/>
  <c r="X18" i="119"/>
  <c r="X16" i="119"/>
  <c r="X15" i="119"/>
  <c r="X14" i="119"/>
  <c r="X13" i="119"/>
  <c r="X12" i="119"/>
  <c r="X10" i="119"/>
  <c r="X9" i="119"/>
  <c r="X7" i="119"/>
  <c r="X6" i="119"/>
  <c r="X5" i="119"/>
  <c r="X4" i="155"/>
  <c r="X3" i="155" s="1"/>
  <c r="X4" i="156"/>
  <c r="X3" i="156" s="1"/>
  <c r="X54" i="120"/>
  <c r="X53" i="120"/>
  <c r="X51" i="120"/>
  <c r="X32" i="120"/>
  <c r="X31" i="120"/>
  <c r="X30" i="120"/>
  <c r="X29" i="120"/>
  <c r="X28" i="120"/>
  <c r="X25" i="120"/>
  <c r="X24" i="120"/>
  <c r="X23" i="120"/>
  <c r="X21" i="120"/>
  <c r="X20" i="120"/>
  <c r="X19" i="120"/>
  <c r="X18" i="120"/>
  <c r="X16" i="120"/>
  <c r="X15" i="120"/>
  <c r="X14" i="120"/>
  <c r="X13" i="120"/>
  <c r="X12" i="120"/>
  <c r="X10" i="120"/>
  <c r="X9" i="120"/>
  <c r="X7" i="120"/>
  <c r="X6" i="120"/>
  <c r="X5" i="120"/>
  <c r="X43" i="120"/>
  <c r="X4" i="158"/>
  <c r="X4" i="159"/>
  <c r="X4" i="202"/>
  <c r="X3" i="202" s="1"/>
  <c r="X4" i="204"/>
  <c r="X3" i="204" s="1"/>
  <c r="X4" i="172"/>
  <c r="X3" i="172" s="1"/>
  <c r="X2" i="172" s="1"/>
  <c r="X3" i="164" l="1"/>
  <c r="X3" i="162"/>
  <c r="X26" i="164"/>
  <c r="X22" i="119"/>
  <c r="X22" i="118"/>
  <c r="X52" i="118"/>
  <c r="X52" i="10"/>
  <c r="X8" i="8"/>
  <c r="X52" i="120"/>
  <c r="X8" i="119"/>
  <c r="X52" i="119"/>
  <c r="X27" i="120"/>
  <c r="X8" i="120"/>
  <c r="X27" i="119"/>
  <c r="X17" i="10"/>
  <c r="X52" i="8"/>
  <c r="X17" i="118"/>
  <c r="X8" i="118"/>
  <c r="X4" i="118"/>
  <c r="X27" i="118"/>
  <c r="X17" i="119"/>
  <c r="X11" i="120"/>
  <c r="X22" i="120"/>
  <c r="X4" i="120"/>
  <c r="X11" i="10"/>
  <c r="X22" i="10"/>
  <c r="X11" i="8"/>
  <c r="X22" i="8"/>
  <c r="X4" i="8"/>
  <c r="X3" i="170"/>
  <c r="X26" i="162"/>
  <c r="X4" i="10"/>
  <c r="X27" i="8"/>
  <c r="X8" i="10"/>
  <c r="X17" i="8"/>
  <c r="X11" i="119"/>
  <c r="X4" i="119"/>
  <c r="X3" i="158"/>
  <c r="X3" i="159"/>
  <c r="X64" i="120"/>
  <c r="X17" i="120"/>
  <c r="X11" i="118"/>
  <c r="X27" i="10"/>
  <c r="X2" i="162" l="1"/>
  <c r="X2" i="164"/>
  <c r="X69" i="149" s="1"/>
  <c r="X67" i="149"/>
  <c r="X3" i="120"/>
  <c r="X3" i="8"/>
  <c r="X3" i="118"/>
  <c r="X3" i="119"/>
  <c r="X3" i="10"/>
  <c r="W4" i="204" l="1"/>
  <c r="W3" i="204" s="1"/>
  <c r="V4" i="204"/>
  <c r="V3" i="204" s="1"/>
  <c r="U4" i="204"/>
  <c r="T4" i="204"/>
  <c r="T3" i="204" s="1"/>
  <c r="S4" i="204"/>
  <c r="S3" i="204" s="1"/>
  <c r="R4" i="204"/>
  <c r="R3" i="204" s="1"/>
  <c r="Q4" i="204"/>
  <c r="Q3" i="204" s="1"/>
  <c r="P4" i="204"/>
  <c r="P3" i="204" s="1"/>
  <c r="O4" i="204"/>
  <c r="O3" i="204" s="1"/>
  <c r="N4" i="204"/>
  <c r="N3" i="204" s="1"/>
  <c r="M4" i="204"/>
  <c r="L4" i="204"/>
  <c r="L3" i="204" s="1"/>
  <c r="K4" i="204"/>
  <c r="K3" i="204" s="1"/>
  <c r="J4" i="204"/>
  <c r="J3" i="204" s="1"/>
  <c r="I4" i="204"/>
  <c r="I3" i="204" s="1"/>
  <c r="H4" i="204"/>
  <c r="H3" i="204" s="1"/>
  <c r="G4" i="204"/>
  <c r="G3" i="204" s="1"/>
  <c r="F4" i="204"/>
  <c r="F3" i="204" s="1"/>
  <c r="E4" i="204"/>
  <c r="D4" i="204"/>
  <c r="D3" i="204" s="1"/>
  <c r="C4" i="204"/>
  <c r="W4" i="202"/>
  <c r="V4" i="202"/>
  <c r="U4" i="202"/>
  <c r="U3" i="202" s="1"/>
  <c r="T4" i="202"/>
  <c r="T3" i="202" s="1"/>
  <c r="S4" i="202"/>
  <c r="R4" i="202"/>
  <c r="R3" i="202" s="1"/>
  <c r="Q4" i="202"/>
  <c r="P4" i="202"/>
  <c r="P3" i="202" s="1"/>
  <c r="O4" i="202"/>
  <c r="N4" i="202"/>
  <c r="M4" i="202"/>
  <c r="M3" i="202" s="1"/>
  <c r="L4" i="202"/>
  <c r="L3" i="202" s="1"/>
  <c r="K4" i="202"/>
  <c r="J4" i="202"/>
  <c r="J3" i="202" s="1"/>
  <c r="I4" i="202"/>
  <c r="H4" i="202"/>
  <c r="H3" i="202" s="1"/>
  <c r="G4" i="202"/>
  <c r="F4" i="202"/>
  <c r="E4" i="202"/>
  <c r="E3" i="202" s="1"/>
  <c r="D4" i="202"/>
  <c r="D3" i="202" s="1"/>
  <c r="C4" i="202"/>
  <c r="E3" i="204" l="1"/>
  <c r="M3" i="204"/>
  <c r="U3" i="204"/>
  <c r="G3" i="202"/>
  <c r="O3" i="202"/>
  <c r="W3" i="202"/>
  <c r="C3" i="204"/>
  <c r="I3" i="202"/>
  <c r="Q3" i="202"/>
  <c r="K3" i="202"/>
  <c r="C3" i="202"/>
  <c r="N3" i="202"/>
  <c r="F3" i="202"/>
  <c r="S3" i="202"/>
  <c r="V3" i="202"/>
  <c r="W4" i="172" l="1"/>
  <c r="V4" i="172"/>
  <c r="V3" i="172" s="1"/>
  <c r="V2" i="172" s="1"/>
  <c r="U4" i="172"/>
  <c r="U3" i="172" s="1"/>
  <c r="U2" i="172" s="1"/>
  <c r="T4" i="172"/>
  <c r="T3" i="172" s="1"/>
  <c r="T2" i="172" s="1"/>
  <c r="S4" i="172"/>
  <c r="S3" i="172" s="1"/>
  <c r="S2" i="172" s="1"/>
  <c r="R4" i="172"/>
  <c r="R3" i="172" s="1"/>
  <c r="R2" i="172" s="1"/>
  <c r="Q4" i="172"/>
  <c r="Q3" i="172" s="1"/>
  <c r="Q2" i="172" s="1"/>
  <c r="P4" i="172"/>
  <c r="O4" i="172"/>
  <c r="N4" i="172"/>
  <c r="N3" i="172" s="1"/>
  <c r="N2" i="172" s="1"/>
  <c r="M4" i="172"/>
  <c r="M3" i="172" s="1"/>
  <c r="M2" i="172" s="1"/>
  <c r="L4" i="172"/>
  <c r="L3" i="172" s="1"/>
  <c r="L2" i="172" s="1"/>
  <c r="K4" i="172"/>
  <c r="K3" i="172" s="1"/>
  <c r="K2" i="172" s="1"/>
  <c r="J4" i="172"/>
  <c r="J3" i="172" s="1"/>
  <c r="J2" i="172" s="1"/>
  <c r="I4" i="172"/>
  <c r="I3" i="172" s="1"/>
  <c r="I2" i="172" s="1"/>
  <c r="H4" i="172"/>
  <c r="G4" i="172"/>
  <c r="F4" i="172"/>
  <c r="F3" i="172" s="1"/>
  <c r="F2" i="172" s="1"/>
  <c r="E4" i="172"/>
  <c r="E3" i="172" s="1"/>
  <c r="E2" i="172" s="1"/>
  <c r="D4" i="172"/>
  <c r="D3" i="172" s="1"/>
  <c r="D2" i="172" s="1"/>
  <c r="G3" i="172" l="1"/>
  <c r="G2" i="172" s="1"/>
  <c r="O3" i="172"/>
  <c r="O2" i="172" s="1"/>
  <c r="W3" i="172"/>
  <c r="W2" i="172" s="1"/>
  <c r="H3" i="172"/>
  <c r="H2" i="172" s="1"/>
  <c r="P3" i="172"/>
  <c r="P2" i="172" s="1"/>
  <c r="C4" i="172" l="1"/>
  <c r="C3" i="172" l="1"/>
  <c r="C2" i="172" s="1"/>
  <c r="W21" i="118" l="1"/>
  <c r="V21" i="118"/>
  <c r="U21" i="118"/>
  <c r="T21" i="118"/>
  <c r="S21" i="118"/>
  <c r="R21" i="118"/>
  <c r="Q21" i="118"/>
  <c r="P21" i="118"/>
  <c r="O21" i="118"/>
  <c r="N21" i="118"/>
  <c r="M21" i="118"/>
  <c r="L21" i="118"/>
  <c r="K21" i="118"/>
  <c r="J21" i="118"/>
  <c r="I21" i="118"/>
  <c r="H21" i="118"/>
  <c r="G21" i="118"/>
  <c r="F21" i="118"/>
  <c r="E21" i="118"/>
  <c r="D21" i="118"/>
  <c r="W20" i="118"/>
  <c r="V20" i="118"/>
  <c r="U20" i="118"/>
  <c r="T20" i="118"/>
  <c r="S20" i="118"/>
  <c r="R20" i="118"/>
  <c r="Q20" i="118"/>
  <c r="P20" i="118"/>
  <c r="O20" i="118"/>
  <c r="N20" i="118"/>
  <c r="M20" i="118"/>
  <c r="L20" i="118"/>
  <c r="K20" i="118"/>
  <c r="J20" i="118"/>
  <c r="I20" i="118"/>
  <c r="H20" i="118"/>
  <c r="G20" i="118"/>
  <c r="F20" i="118"/>
  <c r="E20" i="118"/>
  <c r="D20" i="118"/>
  <c r="W19" i="118"/>
  <c r="V19" i="118"/>
  <c r="U19" i="118"/>
  <c r="T19" i="118"/>
  <c r="S19" i="118"/>
  <c r="R19" i="118"/>
  <c r="Q19" i="118"/>
  <c r="P19" i="118"/>
  <c r="O19" i="118"/>
  <c r="N19" i="118"/>
  <c r="M19" i="118"/>
  <c r="L19" i="118"/>
  <c r="K19" i="118"/>
  <c r="J19" i="118"/>
  <c r="I19" i="118"/>
  <c r="H19" i="118"/>
  <c r="G19" i="118"/>
  <c r="F19" i="118"/>
  <c r="E19" i="118"/>
  <c r="D19" i="118"/>
  <c r="W18" i="118"/>
  <c r="V18" i="118"/>
  <c r="U18" i="118"/>
  <c r="T18" i="118"/>
  <c r="S18" i="118"/>
  <c r="R18" i="118"/>
  <c r="Q18" i="118"/>
  <c r="P18" i="118"/>
  <c r="O18" i="118"/>
  <c r="N18" i="118"/>
  <c r="M18" i="118"/>
  <c r="L18" i="118"/>
  <c r="K18" i="118"/>
  <c r="J18" i="118"/>
  <c r="I18" i="118"/>
  <c r="H18" i="118"/>
  <c r="G18" i="118"/>
  <c r="F18" i="118"/>
  <c r="E18" i="118"/>
  <c r="D18" i="118"/>
  <c r="W16" i="118"/>
  <c r="V16" i="118"/>
  <c r="U16" i="118"/>
  <c r="T16" i="118"/>
  <c r="S16" i="118"/>
  <c r="R16" i="118"/>
  <c r="Q16" i="118"/>
  <c r="P16" i="118"/>
  <c r="O16" i="118"/>
  <c r="N16" i="118"/>
  <c r="M16" i="118"/>
  <c r="L16" i="118"/>
  <c r="K16" i="118"/>
  <c r="J16" i="118"/>
  <c r="I16" i="118"/>
  <c r="H16" i="118"/>
  <c r="G16" i="118"/>
  <c r="F16" i="118"/>
  <c r="E16" i="118"/>
  <c r="D16" i="118"/>
  <c r="W15" i="118"/>
  <c r="V15" i="118"/>
  <c r="U15" i="118"/>
  <c r="T15" i="118"/>
  <c r="S15" i="118"/>
  <c r="R15" i="118"/>
  <c r="Q15" i="118"/>
  <c r="P15" i="118"/>
  <c r="O15" i="118"/>
  <c r="N15" i="118"/>
  <c r="M15" i="118"/>
  <c r="L15" i="118"/>
  <c r="K15" i="118"/>
  <c r="J15" i="118"/>
  <c r="I15" i="118"/>
  <c r="H15" i="118"/>
  <c r="G15" i="118"/>
  <c r="F15" i="118"/>
  <c r="E15" i="118"/>
  <c r="D15" i="118"/>
  <c r="W14" i="118"/>
  <c r="V14" i="118"/>
  <c r="U14" i="118"/>
  <c r="T14" i="118"/>
  <c r="S14" i="118"/>
  <c r="R14" i="118"/>
  <c r="Q14" i="118"/>
  <c r="P14" i="118"/>
  <c r="O14" i="118"/>
  <c r="N14" i="118"/>
  <c r="M14" i="118"/>
  <c r="L14" i="118"/>
  <c r="K14" i="118"/>
  <c r="J14" i="118"/>
  <c r="I14" i="118"/>
  <c r="H14" i="118"/>
  <c r="G14" i="118"/>
  <c r="F14" i="118"/>
  <c r="E14" i="118"/>
  <c r="D14" i="118"/>
  <c r="W13" i="118"/>
  <c r="V13" i="118"/>
  <c r="U13" i="118"/>
  <c r="T13" i="118"/>
  <c r="S13" i="118"/>
  <c r="R13" i="118"/>
  <c r="Q13" i="118"/>
  <c r="P13" i="118"/>
  <c r="O13" i="118"/>
  <c r="N13" i="118"/>
  <c r="M13" i="118"/>
  <c r="L13" i="118"/>
  <c r="K13" i="118"/>
  <c r="J13" i="118"/>
  <c r="I13" i="118"/>
  <c r="H13" i="118"/>
  <c r="G13" i="118"/>
  <c r="F13" i="118"/>
  <c r="E13" i="118"/>
  <c r="D13" i="118"/>
  <c r="W12" i="118"/>
  <c r="V12" i="118"/>
  <c r="U12" i="118"/>
  <c r="T12" i="118"/>
  <c r="S12" i="118"/>
  <c r="R12" i="118"/>
  <c r="Q12" i="118"/>
  <c r="P12" i="118"/>
  <c r="O12" i="118"/>
  <c r="N12" i="118"/>
  <c r="M12" i="118"/>
  <c r="L12" i="118"/>
  <c r="K12" i="118"/>
  <c r="J12" i="118"/>
  <c r="I12" i="118"/>
  <c r="H12" i="118"/>
  <c r="G12" i="118"/>
  <c r="F12" i="118"/>
  <c r="E12" i="118"/>
  <c r="D12" i="118"/>
  <c r="W10" i="118"/>
  <c r="V10" i="118"/>
  <c r="U10" i="118"/>
  <c r="T10" i="118"/>
  <c r="S10" i="118"/>
  <c r="R10" i="118"/>
  <c r="Q10" i="118"/>
  <c r="P10" i="118"/>
  <c r="O10" i="118"/>
  <c r="N10" i="118"/>
  <c r="M10" i="118"/>
  <c r="L10" i="118"/>
  <c r="K10" i="118"/>
  <c r="J10" i="118"/>
  <c r="I10" i="118"/>
  <c r="H10" i="118"/>
  <c r="G10" i="118"/>
  <c r="F10" i="118"/>
  <c r="E10" i="118"/>
  <c r="D10" i="118"/>
  <c r="W9" i="118"/>
  <c r="V9" i="118"/>
  <c r="U9" i="118"/>
  <c r="T9" i="118"/>
  <c r="S9" i="118"/>
  <c r="R9" i="118"/>
  <c r="Q9" i="118"/>
  <c r="P9" i="118"/>
  <c r="O9" i="118"/>
  <c r="N9" i="118"/>
  <c r="M9" i="118"/>
  <c r="L9" i="118"/>
  <c r="K9" i="118"/>
  <c r="J9" i="118"/>
  <c r="I9" i="118"/>
  <c r="H9" i="118"/>
  <c r="G9" i="118"/>
  <c r="F9" i="118"/>
  <c r="E9" i="118"/>
  <c r="D9" i="118"/>
  <c r="W7" i="118"/>
  <c r="V7" i="118"/>
  <c r="U7" i="118"/>
  <c r="T7" i="118"/>
  <c r="S7" i="118"/>
  <c r="R7" i="118"/>
  <c r="Q7" i="118"/>
  <c r="P7" i="118"/>
  <c r="O7" i="118"/>
  <c r="N7" i="118"/>
  <c r="M7" i="118"/>
  <c r="L7" i="118"/>
  <c r="K7" i="118"/>
  <c r="J7" i="118"/>
  <c r="I7" i="118"/>
  <c r="H7" i="118"/>
  <c r="G7" i="118"/>
  <c r="F7" i="118"/>
  <c r="E7" i="118"/>
  <c r="D7" i="118"/>
  <c r="W6" i="118"/>
  <c r="V6" i="118"/>
  <c r="U6" i="118"/>
  <c r="T6" i="118"/>
  <c r="S6" i="118"/>
  <c r="R6" i="118"/>
  <c r="Q6" i="118"/>
  <c r="P6" i="118"/>
  <c r="O6" i="118"/>
  <c r="N6" i="118"/>
  <c r="M6" i="118"/>
  <c r="L6" i="118"/>
  <c r="K6" i="118"/>
  <c r="J6" i="118"/>
  <c r="I6" i="118"/>
  <c r="H6" i="118"/>
  <c r="G6" i="118"/>
  <c r="F6" i="118"/>
  <c r="E6" i="118"/>
  <c r="D6" i="118"/>
  <c r="W5" i="118"/>
  <c r="V5" i="118"/>
  <c r="U5" i="118"/>
  <c r="T5" i="118"/>
  <c r="S5" i="118"/>
  <c r="R5" i="118"/>
  <c r="Q5" i="118"/>
  <c r="P5" i="118"/>
  <c r="O5" i="118"/>
  <c r="N5" i="118"/>
  <c r="M5" i="118"/>
  <c r="L5" i="118"/>
  <c r="K5" i="118"/>
  <c r="J5" i="118"/>
  <c r="I5" i="118"/>
  <c r="H5" i="118"/>
  <c r="G5" i="118"/>
  <c r="F5" i="118"/>
  <c r="E5" i="118"/>
  <c r="D5" i="118"/>
  <c r="W65" i="118"/>
  <c r="V65" i="118"/>
  <c r="U65" i="118"/>
  <c r="T65" i="118"/>
  <c r="S65" i="118"/>
  <c r="R65" i="118"/>
  <c r="Q65" i="118"/>
  <c r="P65" i="118"/>
  <c r="O65" i="118"/>
  <c r="N65" i="118"/>
  <c r="M65" i="118"/>
  <c r="L65" i="118"/>
  <c r="K65" i="118"/>
  <c r="J65" i="118"/>
  <c r="I65" i="118"/>
  <c r="H65" i="118"/>
  <c r="G65" i="118"/>
  <c r="F65" i="118"/>
  <c r="E65" i="118"/>
  <c r="D65" i="118"/>
  <c r="W63" i="118"/>
  <c r="V63" i="118"/>
  <c r="U63" i="118"/>
  <c r="T63" i="118"/>
  <c r="S63" i="118"/>
  <c r="R63" i="118"/>
  <c r="Q63" i="118"/>
  <c r="P63" i="118"/>
  <c r="O63" i="118"/>
  <c r="N63" i="118"/>
  <c r="M63" i="118"/>
  <c r="L63" i="118"/>
  <c r="K63" i="118"/>
  <c r="J63" i="118"/>
  <c r="I63" i="118"/>
  <c r="H63" i="118"/>
  <c r="G63" i="118"/>
  <c r="F63" i="118"/>
  <c r="E63" i="118"/>
  <c r="D63" i="118"/>
  <c r="W62" i="118"/>
  <c r="V62" i="118"/>
  <c r="U62" i="118"/>
  <c r="T62" i="118"/>
  <c r="S62" i="118"/>
  <c r="R62" i="118"/>
  <c r="Q62" i="118"/>
  <c r="P62" i="118"/>
  <c r="O62" i="118"/>
  <c r="N62" i="118"/>
  <c r="M62" i="118"/>
  <c r="L62" i="118"/>
  <c r="K62" i="118"/>
  <c r="J62" i="118"/>
  <c r="I62" i="118"/>
  <c r="H62" i="118"/>
  <c r="G62" i="118"/>
  <c r="F62" i="118"/>
  <c r="E62" i="118"/>
  <c r="D62" i="118"/>
  <c r="W35" i="118"/>
  <c r="V35" i="118"/>
  <c r="U35" i="118"/>
  <c r="T35" i="118"/>
  <c r="S35" i="118"/>
  <c r="R35" i="118"/>
  <c r="Q35" i="118"/>
  <c r="P35" i="118"/>
  <c r="O35" i="118"/>
  <c r="N35" i="118"/>
  <c r="M35" i="118"/>
  <c r="L35" i="118"/>
  <c r="K35" i="118"/>
  <c r="J35" i="118"/>
  <c r="I35" i="118"/>
  <c r="H35" i="118"/>
  <c r="G35" i="118"/>
  <c r="F35" i="118"/>
  <c r="E35" i="118"/>
  <c r="D35" i="118"/>
  <c r="W34" i="118"/>
  <c r="V34" i="118"/>
  <c r="U34" i="118"/>
  <c r="T34" i="118"/>
  <c r="S34" i="118"/>
  <c r="R34" i="118"/>
  <c r="Q34" i="118"/>
  <c r="P34" i="118"/>
  <c r="O34" i="118"/>
  <c r="N34" i="118"/>
  <c r="M34" i="118"/>
  <c r="L34" i="118"/>
  <c r="K34" i="118"/>
  <c r="J34" i="118"/>
  <c r="I34" i="118"/>
  <c r="H34" i="118"/>
  <c r="G34" i="118"/>
  <c r="F34" i="118"/>
  <c r="E34" i="118"/>
  <c r="D34" i="118"/>
  <c r="W32" i="118"/>
  <c r="V32" i="118"/>
  <c r="U32" i="118"/>
  <c r="T32" i="118"/>
  <c r="S32" i="118"/>
  <c r="R32" i="118"/>
  <c r="Q32" i="118"/>
  <c r="P32" i="118"/>
  <c r="O32" i="118"/>
  <c r="N32" i="118"/>
  <c r="M32" i="118"/>
  <c r="L32" i="118"/>
  <c r="K32" i="118"/>
  <c r="J32" i="118"/>
  <c r="I32" i="118"/>
  <c r="H32" i="118"/>
  <c r="G32" i="118"/>
  <c r="F32" i="118"/>
  <c r="E32" i="118"/>
  <c r="D32" i="118"/>
  <c r="W31" i="118"/>
  <c r="V31" i="118"/>
  <c r="U31" i="118"/>
  <c r="T31" i="118"/>
  <c r="S31" i="118"/>
  <c r="R31" i="118"/>
  <c r="Q31" i="118"/>
  <c r="P31" i="118"/>
  <c r="O31" i="118"/>
  <c r="N31" i="118"/>
  <c r="M31" i="118"/>
  <c r="L31" i="118"/>
  <c r="K31" i="118"/>
  <c r="J31" i="118"/>
  <c r="I31" i="118"/>
  <c r="H31" i="118"/>
  <c r="G31" i="118"/>
  <c r="F31" i="118"/>
  <c r="E31" i="118"/>
  <c r="D31" i="118"/>
  <c r="W30" i="118"/>
  <c r="V30" i="118"/>
  <c r="U30" i="118"/>
  <c r="T30" i="118"/>
  <c r="S30" i="118"/>
  <c r="R30" i="118"/>
  <c r="Q30" i="118"/>
  <c r="P30" i="118"/>
  <c r="O30" i="118"/>
  <c r="N30" i="118"/>
  <c r="M30" i="118"/>
  <c r="L30" i="118"/>
  <c r="K30" i="118"/>
  <c r="J30" i="118"/>
  <c r="I30" i="118"/>
  <c r="H30" i="118"/>
  <c r="G30" i="118"/>
  <c r="F30" i="118"/>
  <c r="E30" i="118"/>
  <c r="D30" i="118"/>
  <c r="W29" i="118"/>
  <c r="V29" i="118"/>
  <c r="U29" i="118"/>
  <c r="T29" i="118"/>
  <c r="S29" i="118"/>
  <c r="R29" i="118"/>
  <c r="Q29" i="118"/>
  <c r="P29" i="118"/>
  <c r="O29" i="118"/>
  <c r="N29" i="118"/>
  <c r="M29" i="118"/>
  <c r="L29" i="118"/>
  <c r="K29" i="118"/>
  <c r="J29" i="118"/>
  <c r="I29" i="118"/>
  <c r="H29" i="118"/>
  <c r="G29" i="118"/>
  <c r="F29" i="118"/>
  <c r="E29" i="118"/>
  <c r="D29" i="118"/>
  <c r="W28" i="118"/>
  <c r="V28" i="118"/>
  <c r="U28" i="118"/>
  <c r="T28" i="118"/>
  <c r="S28" i="118"/>
  <c r="R28" i="118"/>
  <c r="Q28" i="118"/>
  <c r="P28" i="118"/>
  <c r="O28" i="118"/>
  <c r="N28" i="118"/>
  <c r="M28" i="118"/>
  <c r="L28" i="118"/>
  <c r="K28" i="118"/>
  <c r="J28" i="118"/>
  <c r="I28" i="118"/>
  <c r="H28" i="118"/>
  <c r="G28" i="118"/>
  <c r="F28" i="118"/>
  <c r="E28" i="118"/>
  <c r="D28" i="118"/>
  <c r="W25" i="118"/>
  <c r="V25" i="118"/>
  <c r="U25" i="118"/>
  <c r="T25" i="118"/>
  <c r="S25" i="118"/>
  <c r="R25" i="118"/>
  <c r="Q25" i="118"/>
  <c r="P25" i="118"/>
  <c r="O25" i="118"/>
  <c r="N25" i="118"/>
  <c r="M25" i="118"/>
  <c r="L25" i="118"/>
  <c r="K25" i="118"/>
  <c r="J25" i="118"/>
  <c r="I25" i="118"/>
  <c r="H25" i="118"/>
  <c r="G25" i="118"/>
  <c r="F25" i="118"/>
  <c r="E25" i="118"/>
  <c r="D25" i="118"/>
  <c r="W24" i="118"/>
  <c r="V24" i="118"/>
  <c r="U24" i="118"/>
  <c r="T24" i="118"/>
  <c r="S24" i="118"/>
  <c r="R24" i="118"/>
  <c r="Q24" i="118"/>
  <c r="P24" i="118"/>
  <c r="O24" i="118"/>
  <c r="N24" i="118"/>
  <c r="M24" i="118"/>
  <c r="L24" i="118"/>
  <c r="K24" i="118"/>
  <c r="J24" i="118"/>
  <c r="I24" i="118"/>
  <c r="H24" i="118"/>
  <c r="G24" i="118"/>
  <c r="F24" i="118"/>
  <c r="E24" i="118"/>
  <c r="D24" i="118"/>
  <c r="W23" i="118"/>
  <c r="V23" i="118"/>
  <c r="U23" i="118"/>
  <c r="T23" i="118"/>
  <c r="S23" i="118"/>
  <c r="R23" i="118"/>
  <c r="Q23" i="118"/>
  <c r="P23" i="118"/>
  <c r="O23" i="118"/>
  <c r="N23" i="118"/>
  <c r="M23" i="118"/>
  <c r="L23" i="118"/>
  <c r="K23" i="118"/>
  <c r="J23" i="118"/>
  <c r="I23" i="118"/>
  <c r="H23" i="118"/>
  <c r="G23" i="118"/>
  <c r="F23" i="118"/>
  <c r="E23" i="118"/>
  <c r="D23" i="118"/>
  <c r="W54" i="118"/>
  <c r="V54" i="118"/>
  <c r="U54" i="118"/>
  <c r="T54" i="118"/>
  <c r="S54" i="118"/>
  <c r="R54" i="118"/>
  <c r="Q54" i="118"/>
  <c r="P54" i="118"/>
  <c r="O54" i="118"/>
  <c r="N54" i="118"/>
  <c r="M54" i="118"/>
  <c r="L54" i="118"/>
  <c r="K54" i="118"/>
  <c r="J54" i="118"/>
  <c r="I54" i="118"/>
  <c r="H54" i="118"/>
  <c r="G54" i="118"/>
  <c r="F54" i="118"/>
  <c r="E54" i="118"/>
  <c r="D54" i="118"/>
  <c r="W53" i="118"/>
  <c r="V53" i="118"/>
  <c r="U53" i="118"/>
  <c r="T53" i="118"/>
  <c r="S53" i="118"/>
  <c r="R53" i="118"/>
  <c r="Q53" i="118"/>
  <c r="P53" i="118"/>
  <c r="O53" i="118"/>
  <c r="N53" i="118"/>
  <c r="M53" i="118"/>
  <c r="L53" i="118"/>
  <c r="K53" i="118"/>
  <c r="J53" i="118"/>
  <c r="I53" i="118"/>
  <c r="H53" i="118"/>
  <c r="G53" i="118"/>
  <c r="F53" i="118"/>
  <c r="E53" i="118"/>
  <c r="D53" i="118"/>
  <c r="C54" i="118"/>
  <c r="C53" i="118"/>
  <c r="C65" i="118"/>
  <c r="C63" i="118"/>
  <c r="C62" i="118"/>
  <c r="C35" i="118"/>
  <c r="C34" i="118"/>
  <c r="C32" i="118"/>
  <c r="C31" i="118"/>
  <c r="C30" i="118"/>
  <c r="C29" i="118"/>
  <c r="C28" i="118"/>
  <c r="C25" i="118"/>
  <c r="C24" i="118"/>
  <c r="C23" i="118"/>
  <c r="C21" i="118"/>
  <c r="C20" i="118"/>
  <c r="C19" i="118"/>
  <c r="C18" i="118"/>
  <c r="C16" i="118"/>
  <c r="C15" i="118"/>
  <c r="C14" i="118"/>
  <c r="C13" i="118"/>
  <c r="C12" i="118"/>
  <c r="C10" i="118"/>
  <c r="C9" i="118"/>
  <c r="C7" i="118"/>
  <c r="C6" i="118"/>
  <c r="C5" i="118"/>
  <c r="W4" i="166"/>
  <c r="W3" i="166" s="1"/>
  <c r="V4" i="166"/>
  <c r="V3" i="166" s="1"/>
  <c r="U4" i="166"/>
  <c r="U3" i="166" s="1"/>
  <c r="T4" i="166"/>
  <c r="T3" i="166" s="1"/>
  <c r="S4" i="166"/>
  <c r="S3" i="166" s="1"/>
  <c r="R4" i="166"/>
  <c r="R3" i="166" s="1"/>
  <c r="Q4" i="166"/>
  <c r="Q3" i="166" s="1"/>
  <c r="P4" i="166"/>
  <c r="P3" i="166" s="1"/>
  <c r="O4" i="166"/>
  <c r="O3" i="166" s="1"/>
  <c r="N4" i="166"/>
  <c r="N3" i="166" s="1"/>
  <c r="M4" i="166"/>
  <c r="M3" i="166" s="1"/>
  <c r="L4" i="166"/>
  <c r="L3" i="166" s="1"/>
  <c r="K4" i="166"/>
  <c r="K3" i="166" s="1"/>
  <c r="J4" i="166"/>
  <c r="J3" i="166" s="1"/>
  <c r="I4" i="166"/>
  <c r="I3" i="166" s="1"/>
  <c r="H4" i="166"/>
  <c r="H3" i="166" s="1"/>
  <c r="G4" i="166"/>
  <c r="G3" i="166" s="1"/>
  <c r="F4" i="166"/>
  <c r="F3" i="166" s="1"/>
  <c r="E4" i="166"/>
  <c r="E3" i="166" s="1"/>
  <c r="D4" i="166"/>
  <c r="D3" i="166" s="1"/>
  <c r="W4" i="168"/>
  <c r="W3" i="168" s="1"/>
  <c r="V4" i="168"/>
  <c r="V3" i="168" s="1"/>
  <c r="U4" i="168"/>
  <c r="U3" i="168" s="1"/>
  <c r="T4" i="168"/>
  <c r="T3" i="168" s="1"/>
  <c r="S4" i="168"/>
  <c r="S3" i="168" s="1"/>
  <c r="R4" i="168"/>
  <c r="R3" i="168" s="1"/>
  <c r="Q4" i="168"/>
  <c r="Q3" i="168" s="1"/>
  <c r="P4" i="168"/>
  <c r="P3" i="168" s="1"/>
  <c r="O4" i="168"/>
  <c r="O3" i="168" s="1"/>
  <c r="N4" i="168"/>
  <c r="N3" i="168" s="1"/>
  <c r="M4" i="168"/>
  <c r="M3" i="168" s="1"/>
  <c r="L4" i="168"/>
  <c r="L3" i="168" s="1"/>
  <c r="K4" i="168"/>
  <c r="K3" i="168" s="1"/>
  <c r="J4" i="168"/>
  <c r="J3" i="168" s="1"/>
  <c r="I4" i="168"/>
  <c r="I3" i="168" s="1"/>
  <c r="H4" i="168"/>
  <c r="H3" i="168" s="1"/>
  <c r="G4" i="168"/>
  <c r="G3" i="168" s="1"/>
  <c r="F4" i="168"/>
  <c r="F3" i="168" s="1"/>
  <c r="E4" i="168"/>
  <c r="E3" i="168" s="1"/>
  <c r="D4" i="168"/>
  <c r="D3" i="168" s="1"/>
  <c r="W4" i="169"/>
  <c r="W3" i="169" s="1"/>
  <c r="V4" i="169"/>
  <c r="V3" i="169" s="1"/>
  <c r="U4" i="169"/>
  <c r="U3" i="169" s="1"/>
  <c r="T4" i="169"/>
  <c r="T3" i="169" s="1"/>
  <c r="S4" i="169"/>
  <c r="S3" i="169" s="1"/>
  <c r="R4" i="169"/>
  <c r="R3" i="169" s="1"/>
  <c r="Q4" i="169"/>
  <c r="Q3" i="169" s="1"/>
  <c r="P4" i="169"/>
  <c r="P3" i="169" s="1"/>
  <c r="O4" i="169"/>
  <c r="O3" i="169" s="1"/>
  <c r="N4" i="169"/>
  <c r="N3" i="169" s="1"/>
  <c r="M4" i="169"/>
  <c r="M3" i="169" s="1"/>
  <c r="L4" i="169"/>
  <c r="L3" i="169" s="1"/>
  <c r="K4" i="169"/>
  <c r="K3" i="169" s="1"/>
  <c r="J4" i="169"/>
  <c r="J3" i="169" s="1"/>
  <c r="I4" i="169"/>
  <c r="I3" i="169" s="1"/>
  <c r="H4" i="169"/>
  <c r="H3" i="169" s="1"/>
  <c r="G4" i="169"/>
  <c r="G3" i="169" s="1"/>
  <c r="F4" i="169"/>
  <c r="F3" i="169" s="1"/>
  <c r="E4" i="169"/>
  <c r="E3" i="169" s="1"/>
  <c r="D4" i="169"/>
  <c r="D3" i="169" s="1"/>
  <c r="W4" i="170"/>
  <c r="W3" i="170" s="1"/>
  <c r="V4" i="170"/>
  <c r="V3" i="170" s="1"/>
  <c r="U4" i="170"/>
  <c r="U3" i="170" s="1"/>
  <c r="T4" i="170"/>
  <c r="T3" i="170" s="1"/>
  <c r="S4" i="170"/>
  <c r="S3" i="170" s="1"/>
  <c r="R4" i="170"/>
  <c r="R3" i="170" s="1"/>
  <c r="Q4" i="170"/>
  <c r="Q3" i="170" s="1"/>
  <c r="P4" i="170"/>
  <c r="P3" i="170" s="1"/>
  <c r="O4" i="170"/>
  <c r="O3" i="170" s="1"/>
  <c r="N4" i="170"/>
  <c r="N3" i="170" s="1"/>
  <c r="M4" i="170"/>
  <c r="M3" i="170" s="1"/>
  <c r="L4" i="170"/>
  <c r="L3" i="170" s="1"/>
  <c r="K4" i="170"/>
  <c r="K3" i="170" s="1"/>
  <c r="J4" i="170"/>
  <c r="J3" i="170" s="1"/>
  <c r="I4" i="170"/>
  <c r="I3" i="170" s="1"/>
  <c r="H4" i="170"/>
  <c r="H3" i="170" s="1"/>
  <c r="G4" i="170"/>
  <c r="G3" i="170" s="1"/>
  <c r="F4" i="170"/>
  <c r="F3" i="170" s="1"/>
  <c r="E4" i="170"/>
  <c r="E3" i="170" s="1"/>
  <c r="D4" i="170"/>
  <c r="D3" i="170" s="1"/>
  <c r="W4" i="167"/>
  <c r="W3" i="167" s="1"/>
  <c r="V4" i="167"/>
  <c r="U4" i="167"/>
  <c r="U3" i="167" s="1"/>
  <c r="T4" i="167"/>
  <c r="T3" i="167" s="1"/>
  <c r="S4" i="167"/>
  <c r="R4" i="167"/>
  <c r="Q4" i="167"/>
  <c r="P4" i="167"/>
  <c r="P3" i="167" s="1"/>
  <c r="O4" i="167"/>
  <c r="O3" i="167" s="1"/>
  <c r="N4" i="167"/>
  <c r="N3" i="167" s="1"/>
  <c r="M4" i="167"/>
  <c r="M3" i="167" s="1"/>
  <c r="L4" i="167"/>
  <c r="L3" i="167" s="1"/>
  <c r="K4" i="167"/>
  <c r="J4" i="167"/>
  <c r="I4" i="167"/>
  <c r="H4" i="167"/>
  <c r="H3" i="167" s="1"/>
  <c r="G4" i="167"/>
  <c r="F4" i="167"/>
  <c r="E4" i="167"/>
  <c r="E3" i="167" s="1"/>
  <c r="D4" i="167"/>
  <c r="D3" i="167" s="1"/>
  <c r="I11" i="118" l="1"/>
  <c r="Q11" i="118"/>
  <c r="W27" i="118"/>
  <c r="W11" i="118"/>
  <c r="F8" i="118"/>
  <c r="N8" i="118"/>
  <c r="V8" i="118"/>
  <c r="V11" i="118"/>
  <c r="J11" i="118"/>
  <c r="R11" i="118"/>
  <c r="N17" i="118"/>
  <c r="E27" i="118"/>
  <c r="M27" i="118"/>
  <c r="U27" i="118"/>
  <c r="I4" i="118"/>
  <c r="Q4" i="118"/>
  <c r="K11" i="118"/>
  <c r="S11" i="118"/>
  <c r="G17" i="118"/>
  <c r="R8" i="118"/>
  <c r="I27" i="118"/>
  <c r="Q27" i="118"/>
  <c r="J8" i="118"/>
  <c r="H27" i="118"/>
  <c r="P27" i="118"/>
  <c r="G8" i="118"/>
  <c r="O8" i="118"/>
  <c r="J17" i="118"/>
  <c r="R17" i="118"/>
  <c r="K27" i="118"/>
  <c r="S27" i="118"/>
  <c r="H4" i="118"/>
  <c r="P4" i="118"/>
  <c r="W8" i="118"/>
  <c r="J27" i="118"/>
  <c r="R27" i="118"/>
  <c r="F4" i="118"/>
  <c r="N4" i="118"/>
  <c r="V4" i="118"/>
  <c r="H8" i="118"/>
  <c r="I3" i="167"/>
  <c r="Q3" i="167"/>
  <c r="D27" i="118"/>
  <c r="L27" i="118"/>
  <c r="V3" i="167"/>
  <c r="K8" i="118"/>
  <c r="S8" i="118"/>
  <c r="J4" i="118"/>
  <c r="R4" i="118"/>
  <c r="O27" i="118"/>
  <c r="F17" i="118"/>
  <c r="V17" i="118"/>
  <c r="F11" i="118"/>
  <c r="N11" i="118"/>
  <c r="G11" i="118"/>
  <c r="O11" i="118"/>
  <c r="T27" i="118"/>
  <c r="K3" i="167"/>
  <c r="S3" i="167"/>
  <c r="G3" i="167"/>
  <c r="F27" i="118"/>
  <c r="N27" i="118"/>
  <c r="V27" i="118"/>
  <c r="G27" i="118"/>
  <c r="O17" i="118"/>
  <c r="W17" i="118"/>
  <c r="D11" i="118"/>
  <c r="T11" i="118"/>
  <c r="F3" i="167"/>
  <c r="J3" i="167"/>
  <c r="R3" i="167"/>
  <c r="E4" i="118"/>
  <c r="M4" i="118"/>
  <c r="U4" i="118"/>
  <c r="L11" i="118"/>
  <c r="D17" i="118"/>
  <c r="L17" i="118"/>
  <c r="T17" i="118"/>
  <c r="K4" i="118"/>
  <c r="S4" i="118"/>
  <c r="D8" i="118"/>
  <c r="L8" i="118"/>
  <c r="T8" i="118"/>
  <c r="P8" i="118"/>
  <c r="E17" i="118"/>
  <c r="M17" i="118"/>
  <c r="U17" i="118"/>
  <c r="I17" i="118"/>
  <c r="Q17" i="118"/>
  <c r="M8" i="118"/>
  <c r="U8" i="118"/>
  <c r="D4" i="118"/>
  <c r="L4" i="118"/>
  <c r="T4" i="118"/>
  <c r="E11" i="118"/>
  <c r="M11" i="118"/>
  <c r="U11" i="118"/>
  <c r="H17" i="118"/>
  <c r="P17" i="118"/>
  <c r="I8" i="118"/>
  <c r="Q8" i="118"/>
  <c r="E8" i="118"/>
  <c r="G4" i="118"/>
  <c r="O4" i="118"/>
  <c r="W4" i="118"/>
  <c r="H11" i="118"/>
  <c r="P11" i="118"/>
  <c r="K17" i="118"/>
  <c r="S17" i="118"/>
  <c r="N3" i="118" l="1"/>
  <c r="K3" i="118"/>
  <c r="W3" i="118"/>
  <c r="J3" i="118"/>
  <c r="V3" i="118"/>
  <c r="H3" i="118"/>
  <c r="G3" i="118"/>
  <c r="S3" i="118"/>
  <c r="Q3" i="118"/>
  <c r="I3" i="118"/>
  <c r="R3" i="118"/>
  <c r="F3" i="118"/>
  <c r="M3" i="118"/>
  <c r="U3" i="118"/>
  <c r="O3" i="118"/>
  <c r="P3" i="118"/>
  <c r="L3" i="118"/>
  <c r="E3" i="118"/>
  <c r="D3" i="118"/>
  <c r="T3" i="118"/>
  <c r="C4" i="170" l="1"/>
  <c r="C4" i="169"/>
  <c r="C4" i="168"/>
  <c r="C4" i="167"/>
  <c r="C4" i="166"/>
  <c r="C3" i="169" l="1"/>
  <c r="C3" i="166"/>
  <c r="C3" i="170"/>
  <c r="C3" i="167"/>
  <c r="C3" i="168"/>
  <c r="W52" i="164" l="1"/>
  <c r="V52" i="164"/>
  <c r="U52" i="164"/>
  <c r="T52" i="164"/>
  <c r="S52" i="164"/>
  <c r="R52" i="164"/>
  <c r="Q52" i="164"/>
  <c r="P52" i="164"/>
  <c r="O52" i="164"/>
  <c r="N52" i="164"/>
  <c r="M52" i="164"/>
  <c r="L52" i="164"/>
  <c r="K52" i="164"/>
  <c r="J52" i="164"/>
  <c r="I52" i="164"/>
  <c r="H52" i="164"/>
  <c r="G52" i="164"/>
  <c r="F52" i="164"/>
  <c r="E52" i="164"/>
  <c r="D52" i="164"/>
  <c r="C52" i="164"/>
  <c r="W61" i="164"/>
  <c r="V61" i="164"/>
  <c r="U61" i="164"/>
  <c r="T61" i="164"/>
  <c r="S61" i="164"/>
  <c r="R61" i="164"/>
  <c r="Q61" i="164"/>
  <c r="P61" i="164"/>
  <c r="O61" i="164"/>
  <c r="N61" i="164"/>
  <c r="M61" i="164"/>
  <c r="L61" i="164"/>
  <c r="K61" i="164"/>
  <c r="J61" i="164"/>
  <c r="I61" i="164"/>
  <c r="H61" i="164"/>
  <c r="G61" i="164"/>
  <c r="F61" i="164"/>
  <c r="E61" i="164"/>
  <c r="D61" i="164"/>
  <c r="C61" i="164"/>
  <c r="W33" i="164"/>
  <c r="V33" i="164"/>
  <c r="U33" i="164"/>
  <c r="T33" i="164"/>
  <c r="T26" i="164" s="1"/>
  <c r="S33" i="164"/>
  <c r="S26" i="164" s="1"/>
  <c r="R33" i="164"/>
  <c r="R26" i="164" s="1"/>
  <c r="Q33" i="164"/>
  <c r="P33" i="164"/>
  <c r="O33" i="164"/>
  <c r="N33" i="164"/>
  <c r="M33" i="164"/>
  <c r="L33" i="164"/>
  <c r="K33" i="164"/>
  <c r="J33" i="164"/>
  <c r="J26" i="164" s="1"/>
  <c r="I33" i="164"/>
  <c r="H33" i="164"/>
  <c r="G33" i="164"/>
  <c r="F33" i="164"/>
  <c r="E33" i="164"/>
  <c r="D33" i="164"/>
  <c r="D26" i="164" s="1"/>
  <c r="C33" i="164"/>
  <c r="C26" i="164" s="1"/>
  <c r="W27" i="164"/>
  <c r="W26" i="164" s="1"/>
  <c r="V27" i="164"/>
  <c r="U27" i="164"/>
  <c r="T27" i="164"/>
  <c r="S27" i="164"/>
  <c r="R27" i="164"/>
  <c r="Q27" i="164"/>
  <c r="P27" i="164"/>
  <c r="O27" i="164"/>
  <c r="O26" i="164" s="1"/>
  <c r="N27" i="164"/>
  <c r="M27" i="164"/>
  <c r="L27" i="164"/>
  <c r="K27" i="164"/>
  <c r="J27" i="164"/>
  <c r="I27" i="164"/>
  <c r="H27" i="164"/>
  <c r="G27" i="164"/>
  <c r="G26" i="164" s="1"/>
  <c r="F27" i="164"/>
  <c r="E27" i="164"/>
  <c r="D27" i="164"/>
  <c r="C27" i="164"/>
  <c r="W22" i="164"/>
  <c r="V22" i="164"/>
  <c r="U22" i="164"/>
  <c r="T22" i="164"/>
  <c r="S22" i="164"/>
  <c r="R22" i="164"/>
  <c r="Q22" i="164"/>
  <c r="P22" i="164"/>
  <c r="O22" i="164"/>
  <c r="N22" i="164"/>
  <c r="M22" i="164"/>
  <c r="L22" i="164"/>
  <c r="K22" i="164"/>
  <c r="J22" i="164"/>
  <c r="I22" i="164"/>
  <c r="H22" i="164"/>
  <c r="G22" i="164"/>
  <c r="F22" i="164"/>
  <c r="E22" i="164"/>
  <c r="D22" i="164"/>
  <c r="C22" i="164"/>
  <c r="W17" i="164"/>
  <c r="V17" i="164"/>
  <c r="U17" i="164"/>
  <c r="T17" i="164"/>
  <c r="S17" i="164"/>
  <c r="R17" i="164"/>
  <c r="Q17" i="164"/>
  <c r="P17" i="164"/>
  <c r="O17" i="164"/>
  <c r="N17" i="164"/>
  <c r="M17" i="164"/>
  <c r="L17" i="164"/>
  <c r="K17" i="164"/>
  <c r="J17" i="164"/>
  <c r="I17" i="164"/>
  <c r="H17" i="164"/>
  <c r="G17" i="164"/>
  <c r="F17" i="164"/>
  <c r="E17" i="164"/>
  <c r="D17" i="164"/>
  <c r="C17" i="164"/>
  <c r="W11" i="164"/>
  <c r="V11" i="164"/>
  <c r="U11" i="164"/>
  <c r="T11" i="164"/>
  <c r="S11" i="164"/>
  <c r="R11" i="164"/>
  <c r="Q11" i="164"/>
  <c r="P11" i="164"/>
  <c r="O11" i="164"/>
  <c r="N11" i="164"/>
  <c r="M11" i="164"/>
  <c r="L11" i="164"/>
  <c r="K11" i="164"/>
  <c r="J11" i="164"/>
  <c r="I11" i="164"/>
  <c r="H11" i="164"/>
  <c r="G11" i="164"/>
  <c r="F11" i="164"/>
  <c r="E11" i="164"/>
  <c r="D11" i="164"/>
  <c r="C11" i="164"/>
  <c r="W8" i="164"/>
  <c r="V8" i="164"/>
  <c r="U8" i="164"/>
  <c r="T8" i="164"/>
  <c r="S8" i="164"/>
  <c r="R8" i="164"/>
  <c r="Q8" i="164"/>
  <c r="P8" i="164"/>
  <c r="O8" i="164"/>
  <c r="N8" i="164"/>
  <c r="M8" i="164"/>
  <c r="L8" i="164"/>
  <c r="K8" i="164"/>
  <c r="J8" i="164"/>
  <c r="I8" i="164"/>
  <c r="H8" i="164"/>
  <c r="G8" i="164"/>
  <c r="F8" i="164"/>
  <c r="E8" i="164"/>
  <c r="D8" i="164"/>
  <c r="C8" i="164"/>
  <c r="W4" i="164"/>
  <c r="V4" i="164"/>
  <c r="U4" i="164"/>
  <c r="T4" i="164"/>
  <c r="S4" i="164"/>
  <c r="R4" i="164"/>
  <c r="Q4" i="164"/>
  <c r="P4" i="164"/>
  <c r="O4" i="164"/>
  <c r="N4" i="164"/>
  <c r="M4" i="164"/>
  <c r="L4" i="164"/>
  <c r="K4" i="164"/>
  <c r="J4" i="164"/>
  <c r="I4" i="164"/>
  <c r="H4" i="164"/>
  <c r="G4" i="164"/>
  <c r="F4" i="164"/>
  <c r="E4" i="164"/>
  <c r="D4" i="164"/>
  <c r="C4" i="164"/>
  <c r="W52" i="162"/>
  <c r="V52" i="162"/>
  <c r="U52" i="162"/>
  <c r="T52" i="162"/>
  <c r="S52" i="162"/>
  <c r="R52" i="162"/>
  <c r="Q52" i="162"/>
  <c r="P52" i="162"/>
  <c r="O52" i="162"/>
  <c r="N52" i="162"/>
  <c r="M52" i="162"/>
  <c r="L52" i="162"/>
  <c r="K52" i="162"/>
  <c r="J52" i="162"/>
  <c r="I52" i="162"/>
  <c r="H52" i="162"/>
  <c r="G52" i="162"/>
  <c r="F52" i="162"/>
  <c r="E52" i="162"/>
  <c r="D52" i="162"/>
  <c r="W61" i="162"/>
  <c r="V61" i="162"/>
  <c r="U61" i="162"/>
  <c r="T61" i="162"/>
  <c r="S61" i="162"/>
  <c r="R61" i="162"/>
  <c r="Q61" i="162"/>
  <c r="P61" i="162"/>
  <c r="O61" i="162"/>
  <c r="N61" i="162"/>
  <c r="M61" i="162"/>
  <c r="L61" i="162"/>
  <c r="K61" i="162"/>
  <c r="J61" i="162"/>
  <c r="I61" i="162"/>
  <c r="H61" i="162"/>
  <c r="G61" i="162"/>
  <c r="F61" i="162"/>
  <c r="E61" i="162"/>
  <c r="D61" i="162"/>
  <c r="W33" i="162"/>
  <c r="V33" i="162"/>
  <c r="U33" i="162"/>
  <c r="T33" i="162"/>
  <c r="S33" i="162"/>
  <c r="R33" i="162"/>
  <c r="Q33" i="162"/>
  <c r="P33" i="162"/>
  <c r="O33" i="162"/>
  <c r="N33" i="162"/>
  <c r="M33" i="162"/>
  <c r="L33" i="162"/>
  <c r="K33" i="162"/>
  <c r="J33" i="162"/>
  <c r="I33" i="162"/>
  <c r="H33" i="162"/>
  <c r="G33" i="162"/>
  <c r="F33" i="162"/>
  <c r="E33" i="162"/>
  <c r="D33" i="162"/>
  <c r="W27" i="162"/>
  <c r="V27" i="162"/>
  <c r="U27" i="162"/>
  <c r="T27" i="162"/>
  <c r="S27" i="162"/>
  <c r="R27" i="162"/>
  <c r="Q27" i="162"/>
  <c r="P27" i="162"/>
  <c r="O27" i="162"/>
  <c r="N27" i="162"/>
  <c r="M27" i="162"/>
  <c r="L27" i="162"/>
  <c r="K27" i="162"/>
  <c r="J27" i="162"/>
  <c r="I27" i="162"/>
  <c r="H27" i="162"/>
  <c r="G27" i="162"/>
  <c r="F27" i="162"/>
  <c r="E27" i="162"/>
  <c r="D27" i="162"/>
  <c r="W22" i="162"/>
  <c r="V22" i="162"/>
  <c r="U22" i="162"/>
  <c r="T22" i="162"/>
  <c r="S22" i="162"/>
  <c r="R22" i="162"/>
  <c r="Q22" i="162"/>
  <c r="P22" i="162"/>
  <c r="O22" i="162"/>
  <c r="N22" i="162"/>
  <c r="M22" i="162"/>
  <c r="L22" i="162"/>
  <c r="K22" i="162"/>
  <c r="J22" i="162"/>
  <c r="I22" i="162"/>
  <c r="H22" i="162"/>
  <c r="G22" i="162"/>
  <c r="F22" i="162"/>
  <c r="E22" i="162"/>
  <c r="D22" i="162"/>
  <c r="W17" i="162"/>
  <c r="V17" i="162"/>
  <c r="U17" i="162"/>
  <c r="T17" i="162"/>
  <c r="S17" i="162"/>
  <c r="R17" i="162"/>
  <c r="Q17" i="162"/>
  <c r="P17" i="162"/>
  <c r="O17" i="162"/>
  <c r="N17" i="162"/>
  <c r="M17" i="162"/>
  <c r="L17" i="162"/>
  <c r="K17" i="162"/>
  <c r="J17" i="162"/>
  <c r="I17" i="162"/>
  <c r="H17" i="162"/>
  <c r="G17" i="162"/>
  <c r="F17" i="162"/>
  <c r="E17" i="162"/>
  <c r="D17" i="162"/>
  <c r="W11" i="162"/>
  <c r="V11" i="162"/>
  <c r="U11" i="162"/>
  <c r="T11" i="162"/>
  <c r="S11" i="162"/>
  <c r="R11" i="162"/>
  <c r="Q11" i="162"/>
  <c r="P11" i="162"/>
  <c r="O11" i="162"/>
  <c r="N11" i="162"/>
  <c r="M11" i="162"/>
  <c r="L11" i="162"/>
  <c r="K11" i="162"/>
  <c r="J11" i="162"/>
  <c r="I11" i="162"/>
  <c r="H11" i="162"/>
  <c r="G11" i="162"/>
  <c r="F11" i="162"/>
  <c r="E11" i="162"/>
  <c r="D11" i="162"/>
  <c r="W8" i="162"/>
  <c r="V8" i="162"/>
  <c r="U8" i="162"/>
  <c r="T8" i="162"/>
  <c r="S8" i="162"/>
  <c r="R8" i="162"/>
  <c r="Q8" i="162"/>
  <c r="P8" i="162"/>
  <c r="O8" i="162"/>
  <c r="N8" i="162"/>
  <c r="M8" i="162"/>
  <c r="L8" i="162"/>
  <c r="K8" i="162"/>
  <c r="J8" i="162"/>
  <c r="I8" i="162"/>
  <c r="H8" i="162"/>
  <c r="G8" i="162"/>
  <c r="F8" i="162"/>
  <c r="E8" i="162"/>
  <c r="D8" i="162"/>
  <c r="W4" i="162"/>
  <c r="V4" i="162"/>
  <c r="U4" i="162"/>
  <c r="T4" i="162"/>
  <c r="S4" i="162"/>
  <c r="R4" i="162"/>
  <c r="Q4" i="162"/>
  <c r="P4" i="162"/>
  <c r="O4" i="162"/>
  <c r="N4" i="162"/>
  <c r="M4" i="162"/>
  <c r="L4" i="162"/>
  <c r="K4" i="162"/>
  <c r="J4" i="162"/>
  <c r="I4" i="162"/>
  <c r="H4" i="162"/>
  <c r="G4" i="162"/>
  <c r="F4" i="162"/>
  <c r="E4" i="162"/>
  <c r="D4" i="162"/>
  <c r="C52" i="162"/>
  <c r="C61" i="162"/>
  <c r="C33" i="162"/>
  <c r="C27" i="162"/>
  <c r="C22" i="162"/>
  <c r="C17" i="162"/>
  <c r="C11" i="162"/>
  <c r="C8" i="162"/>
  <c r="C4" i="162"/>
  <c r="U3" i="164" l="1"/>
  <c r="T3" i="162"/>
  <c r="T26" i="162"/>
  <c r="L3" i="162"/>
  <c r="P3" i="162"/>
  <c r="P2" i="162" s="1"/>
  <c r="P3" i="164"/>
  <c r="D3" i="162"/>
  <c r="H3" i="162"/>
  <c r="R3" i="162"/>
  <c r="S3" i="162"/>
  <c r="K26" i="164"/>
  <c r="K26" i="162"/>
  <c r="S26" i="162"/>
  <c r="L26" i="164"/>
  <c r="D26" i="162"/>
  <c r="L26" i="162"/>
  <c r="H26" i="162"/>
  <c r="P26" i="162"/>
  <c r="E26" i="162"/>
  <c r="M26" i="162"/>
  <c r="U26" i="162"/>
  <c r="I26" i="162"/>
  <c r="Q26" i="162"/>
  <c r="E3" i="164"/>
  <c r="E2" i="164" s="1"/>
  <c r="M3" i="164"/>
  <c r="H3" i="164"/>
  <c r="C3" i="164"/>
  <c r="C2" i="164" s="1"/>
  <c r="K3" i="164"/>
  <c r="S3" i="164"/>
  <c r="S2" i="164" s="1"/>
  <c r="F3" i="164"/>
  <c r="F2" i="164" s="1"/>
  <c r="N3" i="164"/>
  <c r="V3" i="164"/>
  <c r="I3" i="162"/>
  <c r="Q3" i="162"/>
  <c r="J3" i="162"/>
  <c r="J2" i="162" s="1"/>
  <c r="E26" i="164"/>
  <c r="M26" i="164"/>
  <c r="U26" i="164"/>
  <c r="H26" i="164"/>
  <c r="P26" i="164"/>
  <c r="K3" i="162"/>
  <c r="J26" i="162"/>
  <c r="R26" i="162"/>
  <c r="F26" i="164"/>
  <c r="N26" i="164"/>
  <c r="V26" i="164"/>
  <c r="I26" i="164"/>
  <c r="Q26" i="164"/>
  <c r="D3" i="164"/>
  <c r="L3" i="164"/>
  <c r="T3" i="164"/>
  <c r="T2" i="164" s="1"/>
  <c r="G3" i="164"/>
  <c r="G2" i="164" s="1"/>
  <c r="O3" i="164"/>
  <c r="O2" i="164" s="1"/>
  <c r="W3" i="164"/>
  <c r="J3" i="164"/>
  <c r="R3" i="164"/>
  <c r="I3" i="164"/>
  <c r="E3" i="162"/>
  <c r="E2" i="162" s="1"/>
  <c r="M3" i="162"/>
  <c r="M2" i="162" s="1"/>
  <c r="U3" i="162"/>
  <c r="F26" i="162"/>
  <c r="N26" i="162"/>
  <c r="V26" i="162"/>
  <c r="F3" i="162"/>
  <c r="N3" i="162"/>
  <c r="V3" i="162"/>
  <c r="G26" i="162"/>
  <c r="O26" i="162"/>
  <c r="W26" i="162"/>
  <c r="Q3" i="164"/>
  <c r="O3" i="162"/>
  <c r="W3" i="162"/>
  <c r="G3" i="162"/>
  <c r="C26" i="162"/>
  <c r="C3" i="162"/>
  <c r="N2" i="164" l="1"/>
  <c r="U2" i="162"/>
  <c r="V2" i="162"/>
  <c r="G2" i="162"/>
  <c r="O2" i="162"/>
  <c r="R2" i="164"/>
  <c r="R69" i="149" s="1"/>
  <c r="V2" i="164"/>
  <c r="H2" i="162"/>
  <c r="H67" i="149" s="1"/>
  <c r="J2" i="164"/>
  <c r="D2" i="162"/>
  <c r="D67" i="149" s="1"/>
  <c r="W2" i="164"/>
  <c r="W69" i="149" s="1"/>
  <c r="P2" i="164"/>
  <c r="Q2" i="164"/>
  <c r="C2" i="162"/>
  <c r="K2" i="164"/>
  <c r="L2" i="162"/>
  <c r="N2" i="162"/>
  <c r="N67" i="149" s="1"/>
  <c r="I2" i="164"/>
  <c r="L2" i="164"/>
  <c r="Q2" i="162"/>
  <c r="H2" i="164"/>
  <c r="S2" i="162"/>
  <c r="T2" i="162"/>
  <c r="T67" i="149" s="1"/>
  <c r="W2" i="162"/>
  <c r="W67" i="149" s="1"/>
  <c r="F2" i="162"/>
  <c r="D2" i="164"/>
  <c r="K2" i="162"/>
  <c r="K67" i="149" s="1"/>
  <c r="I2" i="162"/>
  <c r="M2" i="164"/>
  <c r="R2" i="162"/>
  <c r="U2" i="164"/>
  <c r="S69" i="149"/>
  <c r="D69" i="149"/>
  <c r="C69" i="149"/>
  <c r="T69" i="149"/>
  <c r="L69" i="149"/>
  <c r="L67" i="149"/>
  <c r="P69" i="149"/>
  <c r="P67" i="149"/>
  <c r="V67" i="149"/>
  <c r="O67" i="149"/>
  <c r="G69" i="149"/>
  <c r="J67" i="149"/>
  <c r="F67" i="149"/>
  <c r="N69" i="149"/>
  <c r="G67" i="149"/>
  <c r="Q67" i="149"/>
  <c r="S67" i="149"/>
  <c r="O69" i="149"/>
  <c r="E69" i="149"/>
  <c r="M67" i="149"/>
  <c r="Q69" i="149"/>
  <c r="F69" i="149"/>
  <c r="C67" i="149"/>
  <c r="U67" i="149"/>
  <c r="E67" i="149"/>
  <c r="J69" i="149"/>
  <c r="I69" i="149"/>
  <c r="M69" i="149" l="1"/>
  <c r="R67" i="149"/>
  <c r="V69" i="149"/>
  <c r="I67" i="149"/>
  <c r="K69" i="149"/>
  <c r="H69" i="149"/>
  <c r="U69" i="149"/>
  <c r="V54" i="8"/>
  <c r="U54" i="8"/>
  <c r="T54" i="8"/>
  <c r="S54" i="8"/>
  <c r="R54" i="8"/>
  <c r="Q54" i="8"/>
  <c r="P54" i="8"/>
  <c r="O54" i="8"/>
  <c r="N54" i="8"/>
  <c r="M54" i="8"/>
  <c r="L54" i="8"/>
  <c r="K54" i="8"/>
  <c r="J54" i="8"/>
  <c r="I54" i="8"/>
  <c r="H54" i="8"/>
  <c r="G54" i="8"/>
  <c r="F54" i="8"/>
  <c r="E54" i="8"/>
  <c r="D54" i="8"/>
  <c r="C54" i="8"/>
  <c r="V53" i="8"/>
  <c r="U53" i="8"/>
  <c r="T53" i="8"/>
  <c r="S53" i="8"/>
  <c r="R53" i="8"/>
  <c r="Q53" i="8"/>
  <c r="P53" i="8"/>
  <c r="O53" i="8"/>
  <c r="N53" i="8"/>
  <c r="M53" i="8"/>
  <c r="L53" i="8"/>
  <c r="K53" i="8"/>
  <c r="J53" i="8"/>
  <c r="I53" i="8"/>
  <c r="H53" i="8"/>
  <c r="G53" i="8"/>
  <c r="F53" i="8"/>
  <c r="E53" i="8"/>
  <c r="D53" i="8"/>
  <c r="C53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C31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C30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V28" i="8"/>
  <c r="U28" i="8"/>
  <c r="T28" i="8"/>
  <c r="S28" i="8"/>
  <c r="R28" i="8"/>
  <c r="Q28" i="8"/>
  <c r="P28" i="8"/>
  <c r="O28" i="8"/>
  <c r="N28" i="8"/>
  <c r="M28" i="8"/>
  <c r="L28" i="8"/>
  <c r="K28" i="8"/>
  <c r="J28" i="8"/>
  <c r="I28" i="8"/>
  <c r="H28" i="8"/>
  <c r="G28" i="8"/>
  <c r="F28" i="8"/>
  <c r="E28" i="8"/>
  <c r="D28" i="8"/>
  <c r="C28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V24" i="8"/>
  <c r="U24" i="8"/>
  <c r="T24" i="8"/>
  <c r="S24" i="8"/>
  <c r="R24" i="8"/>
  <c r="Q24" i="8"/>
  <c r="P24" i="8"/>
  <c r="O24" i="8"/>
  <c r="N24" i="8"/>
  <c r="M24" i="8"/>
  <c r="L24" i="8"/>
  <c r="K24" i="8"/>
  <c r="J24" i="8"/>
  <c r="I24" i="8"/>
  <c r="H24" i="8"/>
  <c r="G24" i="8"/>
  <c r="F24" i="8"/>
  <c r="E24" i="8"/>
  <c r="D24" i="8"/>
  <c r="C24" i="8"/>
  <c r="V23" i="8"/>
  <c r="U23" i="8"/>
  <c r="T23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C18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V12" i="8"/>
  <c r="U12" i="8"/>
  <c r="T12" i="8"/>
  <c r="S12" i="8"/>
  <c r="R12" i="8"/>
  <c r="Q12" i="8"/>
  <c r="P12" i="8"/>
  <c r="O12" i="8"/>
  <c r="N12" i="8"/>
  <c r="M12" i="8"/>
  <c r="L12" i="8"/>
  <c r="K12" i="8"/>
  <c r="J12" i="8"/>
  <c r="I12" i="8"/>
  <c r="H12" i="8"/>
  <c r="G12" i="8"/>
  <c r="F12" i="8"/>
  <c r="E12" i="8"/>
  <c r="D12" i="8"/>
  <c r="C12" i="8"/>
  <c r="V10" i="8"/>
  <c r="U10" i="8"/>
  <c r="T10" i="8"/>
  <c r="S10" i="8"/>
  <c r="R10" i="8"/>
  <c r="Q10" i="8"/>
  <c r="P10" i="8"/>
  <c r="O10" i="8"/>
  <c r="N10" i="8"/>
  <c r="M10" i="8"/>
  <c r="L10" i="8"/>
  <c r="K10" i="8"/>
  <c r="J10" i="8"/>
  <c r="I10" i="8"/>
  <c r="H10" i="8"/>
  <c r="G10" i="8"/>
  <c r="F10" i="8"/>
  <c r="E10" i="8"/>
  <c r="D10" i="8"/>
  <c r="C10" i="8"/>
  <c r="V9" i="8"/>
  <c r="U9" i="8"/>
  <c r="T9" i="8"/>
  <c r="S9" i="8"/>
  <c r="R9" i="8"/>
  <c r="Q9" i="8"/>
  <c r="P9" i="8"/>
  <c r="O9" i="8"/>
  <c r="N9" i="8"/>
  <c r="M9" i="8"/>
  <c r="L9" i="8"/>
  <c r="K9" i="8"/>
  <c r="J9" i="8"/>
  <c r="I9" i="8"/>
  <c r="H9" i="8"/>
  <c r="G9" i="8"/>
  <c r="F9" i="8"/>
  <c r="E9" i="8"/>
  <c r="D9" i="8"/>
  <c r="C9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V6" i="8"/>
  <c r="U6" i="8"/>
  <c r="T6" i="8"/>
  <c r="S6" i="8"/>
  <c r="R6" i="8"/>
  <c r="Q6" i="8"/>
  <c r="P6" i="8"/>
  <c r="O6" i="8"/>
  <c r="N6" i="8"/>
  <c r="M6" i="8"/>
  <c r="L6" i="8"/>
  <c r="K6" i="8"/>
  <c r="J6" i="8"/>
  <c r="I6" i="8"/>
  <c r="H6" i="8"/>
  <c r="G6" i="8"/>
  <c r="F6" i="8"/>
  <c r="E6" i="8"/>
  <c r="D6" i="8"/>
  <c r="C6" i="8"/>
  <c r="V5" i="8"/>
  <c r="U5" i="8"/>
  <c r="T5" i="8"/>
  <c r="S5" i="8"/>
  <c r="R5" i="8"/>
  <c r="Q5" i="8"/>
  <c r="P5" i="8"/>
  <c r="O5" i="8"/>
  <c r="N5" i="8"/>
  <c r="M5" i="8"/>
  <c r="L5" i="8"/>
  <c r="K5" i="8"/>
  <c r="J5" i="8"/>
  <c r="I5" i="8"/>
  <c r="H5" i="8"/>
  <c r="G5" i="8"/>
  <c r="F5" i="8"/>
  <c r="E5" i="8"/>
  <c r="D5" i="8"/>
  <c r="C5" i="8"/>
  <c r="W54" i="8"/>
  <c r="W53" i="8"/>
  <c r="W65" i="8"/>
  <c r="W63" i="8"/>
  <c r="W62" i="8"/>
  <c r="W32" i="8"/>
  <c r="W31" i="8"/>
  <c r="W30" i="8"/>
  <c r="W29" i="8"/>
  <c r="W28" i="8"/>
  <c r="W25" i="8"/>
  <c r="W24" i="8"/>
  <c r="W23" i="8"/>
  <c r="W21" i="8"/>
  <c r="W20" i="8"/>
  <c r="W19" i="8"/>
  <c r="W18" i="8"/>
  <c r="W16" i="8"/>
  <c r="W15" i="8"/>
  <c r="W14" i="8"/>
  <c r="W13" i="8"/>
  <c r="W12" i="8"/>
  <c r="W10" i="8"/>
  <c r="W9" i="8"/>
  <c r="W7" i="8"/>
  <c r="W6" i="8"/>
  <c r="W5" i="8"/>
  <c r="T52" i="8" l="1"/>
  <c r="E8" i="8"/>
  <c r="M8" i="8"/>
  <c r="U8" i="8"/>
  <c r="E11" i="8"/>
  <c r="U52" i="8"/>
  <c r="V52" i="8"/>
  <c r="G4" i="8"/>
  <c r="O4" i="8"/>
  <c r="K8" i="8"/>
  <c r="S27" i="8"/>
  <c r="H52" i="8"/>
  <c r="P52" i="8"/>
  <c r="T11" i="8"/>
  <c r="D27" i="8"/>
  <c r="L27" i="8"/>
  <c r="T27" i="8"/>
  <c r="I52" i="8"/>
  <c r="Q52" i="8"/>
  <c r="M11" i="8"/>
  <c r="U11" i="8"/>
  <c r="I17" i="8"/>
  <c r="Q17" i="8"/>
  <c r="I22" i="8"/>
  <c r="Q22" i="8"/>
  <c r="E27" i="8"/>
  <c r="M27" i="8"/>
  <c r="U27" i="8"/>
  <c r="J52" i="8"/>
  <c r="R52" i="8"/>
  <c r="F52" i="8"/>
  <c r="F8" i="8"/>
  <c r="N8" i="8"/>
  <c r="V8" i="8"/>
  <c r="F11" i="8"/>
  <c r="V11" i="8"/>
  <c r="S52" i="8"/>
  <c r="G52" i="8"/>
  <c r="O52" i="8"/>
  <c r="K52" i="8"/>
  <c r="D52" i="8"/>
  <c r="L52" i="8"/>
  <c r="E52" i="8"/>
  <c r="M52" i="8"/>
  <c r="N52" i="8"/>
  <c r="K4" i="8"/>
  <c r="G8" i="8"/>
  <c r="O8" i="8"/>
  <c r="G11" i="8"/>
  <c r="O11" i="8"/>
  <c r="O27" i="8"/>
  <c r="E4" i="8"/>
  <c r="M4" i="8"/>
  <c r="U4" i="8"/>
  <c r="E17" i="8"/>
  <c r="U17" i="8"/>
  <c r="F4" i="8"/>
  <c r="V4" i="8"/>
  <c r="F22" i="8"/>
  <c r="N22" i="8"/>
  <c r="V22" i="8"/>
  <c r="S8" i="8"/>
  <c r="S4" i="8"/>
  <c r="J8" i="8"/>
  <c r="R8" i="8"/>
  <c r="D17" i="8"/>
  <c r="L17" i="8"/>
  <c r="T17" i="8"/>
  <c r="C22" i="8"/>
  <c r="K22" i="8"/>
  <c r="S22" i="8"/>
  <c r="G22" i="8"/>
  <c r="O22" i="8"/>
  <c r="F27" i="8"/>
  <c r="N27" i="8"/>
  <c r="V27" i="8"/>
  <c r="J27" i="8"/>
  <c r="R27" i="8"/>
  <c r="J4" i="8"/>
  <c r="R4" i="8"/>
  <c r="N4" i="8"/>
  <c r="D8" i="8"/>
  <c r="L8" i="8"/>
  <c r="T8" i="8"/>
  <c r="H8" i="8"/>
  <c r="P8" i="8"/>
  <c r="J11" i="8"/>
  <c r="R11" i="8"/>
  <c r="I8" i="8"/>
  <c r="Q8" i="8"/>
  <c r="J22" i="8"/>
  <c r="R22" i="8"/>
  <c r="O17" i="8"/>
  <c r="G27" i="8"/>
  <c r="K27" i="8"/>
  <c r="H17" i="8"/>
  <c r="P17" i="8"/>
  <c r="C8" i="8"/>
  <c r="C27" i="8"/>
  <c r="C4" i="8"/>
  <c r="H11" i="8"/>
  <c r="P11" i="8"/>
  <c r="D11" i="8"/>
  <c r="L11" i="8"/>
  <c r="F17" i="8"/>
  <c r="N17" i="8"/>
  <c r="V17" i="8"/>
  <c r="J17" i="8"/>
  <c r="R17" i="8"/>
  <c r="D4" i="8"/>
  <c r="L4" i="8"/>
  <c r="T4" i="8"/>
  <c r="H4" i="8"/>
  <c r="P4" i="8"/>
  <c r="I11" i="8"/>
  <c r="Q11" i="8"/>
  <c r="G17" i="8"/>
  <c r="H22" i="8"/>
  <c r="P22" i="8"/>
  <c r="I4" i="8"/>
  <c r="Q4" i="8"/>
  <c r="N11" i="8"/>
  <c r="M17" i="8"/>
  <c r="C52" i="8"/>
  <c r="C11" i="8"/>
  <c r="K11" i="8"/>
  <c r="S11" i="8"/>
  <c r="D22" i="8"/>
  <c r="L22" i="8"/>
  <c r="T22" i="8"/>
  <c r="H27" i="8"/>
  <c r="P27" i="8"/>
  <c r="C17" i="8"/>
  <c r="K17" i="8"/>
  <c r="S17" i="8"/>
  <c r="E22" i="8"/>
  <c r="M22" i="8"/>
  <c r="U22" i="8"/>
  <c r="I27" i="8"/>
  <c r="Q27" i="8"/>
  <c r="C52" i="160"/>
  <c r="C22" i="160"/>
  <c r="C17" i="160"/>
  <c r="C11" i="160"/>
  <c r="C8" i="160"/>
  <c r="C4" i="160"/>
  <c r="C27" i="160"/>
  <c r="M3" i="8" l="1"/>
  <c r="V3" i="8"/>
  <c r="E3" i="8"/>
  <c r="U3" i="8"/>
  <c r="F3" i="8"/>
  <c r="G3" i="8"/>
  <c r="K3" i="8"/>
  <c r="O3" i="8"/>
  <c r="J3" i="8"/>
  <c r="S3" i="8"/>
  <c r="L3" i="8"/>
  <c r="I3" i="8"/>
  <c r="R3" i="8"/>
  <c r="N3" i="8"/>
  <c r="T3" i="8"/>
  <c r="D3" i="8"/>
  <c r="P3" i="8"/>
  <c r="H3" i="8"/>
  <c r="C3" i="8"/>
  <c r="Q3" i="8"/>
  <c r="C3" i="160"/>
  <c r="V54" i="120" l="1"/>
  <c r="U54" i="120"/>
  <c r="T54" i="120"/>
  <c r="S54" i="120"/>
  <c r="R54" i="120"/>
  <c r="Q54" i="120"/>
  <c r="P54" i="120"/>
  <c r="O54" i="120"/>
  <c r="N54" i="120"/>
  <c r="M54" i="120"/>
  <c r="L54" i="120"/>
  <c r="K54" i="120"/>
  <c r="J54" i="120"/>
  <c r="I54" i="120"/>
  <c r="H54" i="120"/>
  <c r="G54" i="120"/>
  <c r="F54" i="120"/>
  <c r="E54" i="120"/>
  <c r="D54" i="120"/>
  <c r="C54" i="120"/>
  <c r="V53" i="120"/>
  <c r="V52" i="120" s="1"/>
  <c r="U53" i="120"/>
  <c r="T53" i="120"/>
  <c r="T52" i="120" s="1"/>
  <c r="S53" i="120"/>
  <c r="R53" i="120"/>
  <c r="Q53" i="120"/>
  <c r="P53" i="120"/>
  <c r="O53" i="120"/>
  <c r="N53" i="120"/>
  <c r="M53" i="120"/>
  <c r="L53" i="120"/>
  <c r="K53" i="120"/>
  <c r="J53" i="120"/>
  <c r="I53" i="120"/>
  <c r="H53" i="120"/>
  <c r="G53" i="120"/>
  <c r="F53" i="120"/>
  <c r="E53" i="120"/>
  <c r="D53" i="120"/>
  <c r="C53" i="120"/>
  <c r="V32" i="120"/>
  <c r="U32" i="120"/>
  <c r="T32" i="120"/>
  <c r="S32" i="120"/>
  <c r="R32" i="120"/>
  <c r="Q32" i="120"/>
  <c r="P32" i="120"/>
  <c r="O32" i="120"/>
  <c r="N32" i="120"/>
  <c r="M32" i="120"/>
  <c r="L32" i="120"/>
  <c r="K32" i="120"/>
  <c r="J32" i="120"/>
  <c r="I32" i="120"/>
  <c r="H32" i="120"/>
  <c r="G32" i="120"/>
  <c r="F32" i="120"/>
  <c r="E32" i="120"/>
  <c r="D32" i="120"/>
  <c r="C32" i="120"/>
  <c r="V31" i="120"/>
  <c r="U31" i="120"/>
  <c r="T31" i="120"/>
  <c r="S31" i="120"/>
  <c r="R31" i="120"/>
  <c r="Q31" i="120"/>
  <c r="P31" i="120"/>
  <c r="O31" i="120"/>
  <c r="N31" i="120"/>
  <c r="M31" i="120"/>
  <c r="L31" i="120"/>
  <c r="K31" i="120"/>
  <c r="J31" i="120"/>
  <c r="I31" i="120"/>
  <c r="H31" i="120"/>
  <c r="G31" i="120"/>
  <c r="F31" i="120"/>
  <c r="E31" i="120"/>
  <c r="D31" i="120"/>
  <c r="C31" i="120"/>
  <c r="V30" i="120"/>
  <c r="U30" i="120"/>
  <c r="T30" i="120"/>
  <c r="S30" i="120"/>
  <c r="R30" i="120"/>
  <c r="Q30" i="120"/>
  <c r="P30" i="120"/>
  <c r="O30" i="120"/>
  <c r="N30" i="120"/>
  <c r="M30" i="120"/>
  <c r="L30" i="120"/>
  <c r="K30" i="120"/>
  <c r="J30" i="120"/>
  <c r="I30" i="120"/>
  <c r="H30" i="120"/>
  <c r="G30" i="120"/>
  <c r="F30" i="120"/>
  <c r="E30" i="120"/>
  <c r="D30" i="120"/>
  <c r="C30" i="120"/>
  <c r="V29" i="120"/>
  <c r="U29" i="120"/>
  <c r="T29" i="120"/>
  <c r="S29" i="120"/>
  <c r="R29" i="120"/>
  <c r="Q29" i="120"/>
  <c r="P29" i="120"/>
  <c r="O29" i="120"/>
  <c r="N29" i="120"/>
  <c r="M29" i="120"/>
  <c r="L29" i="120"/>
  <c r="K29" i="120"/>
  <c r="J29" i="120"/>
  <c r="I29" i="120"/>
  <c r="H29" i="120"/>
  <c r="G29" i="120"/>
  <c r="F29" i="120"/>
  <c r="E29" i="120"/>
  <c r="D29" i="120"/>
  <c r="C29" i="120"/>
  <c r="V28" i="120"/>
  <c r="U28" i="120"/>
  <c r="T28" i="120"/>
  <c r="S28" i="120"/>
  <c r="R28" i="120"/>
  <c r="Q28" i="120"/>
  <c r="P28" i="120"/>
  <c r="O28" i="120"/>
  <c r="N28" i="120"/>
  <c r="M28" i="120"/>
  <c r="L28" i="120"/>
  <c r="K28" i="120"/>
  <c r="J28" i="120"/>
  <c r="I28" i="120"/>
  <c r="H28" i="120"/>
  <c r="G28" i="120"/>
  <c r="F28" i="120"/>
  <c r="E28" i="120"/>
  <c r="D28" i="120"/>
  <c r="C28" i="120"/>
  <c r="V25" i="120"/>
  <c r="U25" i="120"/>
  <c r="T25" i="120"/>
  <c r="S25" i="120"/>
  <c r="R25" i="120"/>
  <c r="Q25" i="120"/>
  <c r="P25" i="120"/>
  <c r="O25" i="120"/>
  <c r="N25" i="120"/>
  <c r="M25" i="120"/>
  <c r="L25" i="120"/>
  <c r="K25" i="120"/>
  <c r="J25" i="120"/>
  <c r="I25" i="120"/>
  <c r="H25" i="120"/>
  <c r="G25" i="120"/>
  <c r="F25" i="120"/>
  <c r="E25" i="120"/>
  <c r="D25" i="120"/>
  <c r="C25" i="120"/>
  <c r="V24" i="120"/>
  <c r="U24" i="120"/>
  <c r="T24" i="120"/>
  <c r="S24" i="120"/>
  <c r="R24" i="120"/>
  <c r="Q24" i="120"/>
  <c r="P24" i="120"/>
  <c r="O24" i="120"/>
  <c r="N24" i="120"/>
  <c r="M24" i="120"/>
  <c r="L24" i="120"/>
  <c r="K24" i="120"/>
  <c r="J24" i="120"/>
  <c r="I24" i="120"/>
  <c r="H24" i="120"/>
  <c r="G24" i="120"/>
  <c r="F24" i="120"/>
  <c r="E24" i="120"/>
  <c r="D24" i="120"/>
  <c r="C24" i="120"/>
  <c r="V23" i="120"/>
  <c r="U23" i="120"/>
  <c r="T23" i="120"/>
  <c r="S23" i="120"/>
  <c r="R23" i="120"/>
  <c r="Q23" i="120"/>
  <c r="P23" i="120"/>
  <c r="O23" i="120"/>
  <c r="N23" i="120"/>
  <c r="M23" i="120"/>
  <c r="L23" i="120"/>
  <c r="K23" i="120"/>
  <c r="J23" i="120"/>
  <c r="I23" i="120"/>
  <c r="H23" i="120"/>
  <c r="G23" i="120"/>
  <c r="F23" i="120"/>
  <c r="E23" i="120"/>
  <c r="D23" i="120"/>
  <c r="C23" i="120"/>
  <c r="V21" i="120"/>
  <c r="U21" i="120"/>
  <c r="T21" i="120"/>
  <c r="S21" i="120"/>
  <c r="R21" i="120"/>
  <c r="Q21" i="120"/>
  <c r="P21" i="120"/>
  <c r="O21" i="120"/>
  <c r="N21" i="120"/>
  <c r="M21" i="120"/>
  <c r="L21" i="120"/>
  <c r="K21" i="120"/>
  <c r="J21" i="120"/>
  <c r="I21" i="120"/>
  <c r="H21" i="120"/>
  <c r="G21" i="120"/>
  <c r="F21" i="120"/>
  <c r="E21" i="120"/>
  <c r="D21" i="120"/>
  <c r="C21" i="120"/>
  <c r="V20" i="120"/>
  <c r="U20" i="120"/>
  <c r="T20" i="120"/>
  <c r="S20" i="120"/>
  <c r="R20" i="120"/>
  <c r="Q20" i="120"/>
  <c r="P20" i="120"/>
  <c r="O20" i="120"/>
  <c r="N20" i="120"/>
  <c r="M20" i="120"/>
  <c r="L20" i="120"/>
  <c r="K20" i="120"/>
  <c r="J20" i="120"/>
  <c r="I20" i="120"/>
  <c r="H20" i="120"/>
  <c r="G20" i="120"/>
  <c r="F20" i="120"/>
  <c r="E20" i="120"/>
  <c r="D20" i="120"/>
  <c r="C20" i="120"/>
  <c r="V19" i="120"/>
  <c r="U19" i="120"/>
  <c r="T19" i="120"/>
  <c r="S19" i="120"/>
  <c r="R19" i="120"/>
  <c r="Q19" i="120"/>
  <c r="P19" i="120"/>
  <c r="O19" i="120"/>
  <c r="N19" i="120"/>
  <c r="M19" i="120"/>
  <c r="L19" i="120"/>
  <c r="K19" i="120"/>
  <c r="J19" i="120"/>
  <c r="I19" i="120"/>
  <c r="H19" i="120"/>
  <c r="G19" i="120"/>
  <c r="F19" i="120"/>
  <c r="E19" i="120"/>
  <c r="D19" i="120"/>
  <c r="C19" i="120"/>
  <c r="V18" i="120"/>
  <c r="U18" i="120"/>
  <c r="T18" i="120"/>
  <c r="S18" i="120"/>
  <c r="R18" i="120"/>
  <c r="Q18" i="120"/>
  <c r="P18" i="120"/>
  <c r="O18" i="120"/>
  <c r="N18" i="120"/>
  <c r="M18" i="120"/>
  <c r="L18" i="120"/>
  <c r="K18" i="120"/>
  <c r="J18" i="120"/>
  <c r="I18" i="120"/>
  <c r="H18" i="120"/>
  <c r="G18" i="120"/>
  <c r="F18" i="120"/>
  <c r="E18" i="120"/>
  <c r="D18" i="120"/>
  <c r="C18" i="120"/>
  <c r="V16" i="120"/>
  <c r="U16" i="120"/>
  <c r="T16" i="120"/>
  <c r="S16" i="120"/>
  <c r="R16" i="120"/>
  <c r="Q16" i="120"/>
  <c r="P16" i="120"/>
  <c r="O16" i="120"/>
  <c r="N16" i="120"/>
  <c r="M16" i="120"/>
  <c r="L16" i="120"/>
  <c r="K16" i="120"/>
  <c r="J16" i="120"/>
  <c r="I16" i="120"/>
  <c r="H16" i="120"/>
  <c r="G16" i="120"/>
  <c r="F16" i="120"/>
  <c r="E16" i="120"/>
  <c r="D16" i="120"/>
  <c r="C16" i="120"/>
  <c r="V15" i="120"/>
  <c r="U15" i="120"/>
  <c r="T15" i="120"/>
  <c r="S15" i="120"/>
  <c r="R15" i="120"/>
  <c r="Q15" i="120"/>
  <c r="P15" i="120"/>
  <c r="O15" i="120"/>
  <c r="N15" i="120"/>
  <c r="M15" i="120"/>
  <c r="L15" i="120"/>
  <c r="K15" i="120"/>
  <c r="J15" i="120"/>
  <c r="I15" i="120"/>
  <c r="H15" i="120"/>
  <c r="G15" i="120"/>
  <c r="F15" i="120"/>
  <c r="E15" i="120"/>
  <c r="D15" i="120"/>
  <c r="C15" i="120"/>
  <c r="V14" i="120"/>
  <c r="U14" i="120"/>
  <c r="T14" i="120"/>
  <c r="S14" i="120"/>
  <c r="R14" i="120"/>
  <c r="Q14" i="120"/>
  <c r="P14" i="120"/>
  <c r="O14" i="120"/>
  <c r="N14" i="120"/>
  <c r="M14" i="120"/>
  <c r="L14" i="120"/>
  <c r="K14" i="120"/>
  <c r="J14" i="120"/>
  <c r="I14" i="120"/>
  <c r="H14" i="120"/>
  <c r="G14" i="120"/>
  <c r="F14" i="120"/>
  <c r="E14" i="120"/>
  <c r="D14" i="120"/>
  <c r="C14" i="120"/>
  <c r="V13" i="120"/>
  <c r="U13" i="120"/>
  <c r="T13" i="120"/>
  <c r="S13" i="120"/>
  <c r="R13" i="120"/>
  <c r="Q13" i="120"/>
  <c r="P13" i="120"/>
  <c r="O13" i="120"/>
  <c r="N13" i="120"/>
  <c r="M13" i="120"/>
  <c r="L13" i="120"/>
  <c r="K13" i="120"/>
  <c r="J13" i="120"/>
  <c r="I13" i="120"/>
  <c r="H13" i="120"/>
  <c r="G13" i="120"/>
  <c r="F13" i="120"/>
  <c r="E13" i="120"/>
  <c r="D13" i="120"/>
  <c r="C13" i="120"/>
  <c r="V12" i="120"/>
  <c r="U12" i="120"/>
  <c r="T12" i="120"/>
  <c r="S12" i="120"/>
  <c r="R12" i="120"/>
  <c r="Q12" i="120"/>
  <c r="P12" i="120"/>
  <c r="O12" i="120"/>
  <c r="N12" i="120"/>
  <c r="M12" i="120"/>
  <c r="L12" i="120"/>
  <c r="K12" i="120"/>
  <c r="J12" i="120"/>
  <c r="I12" i="120"/>
  <c r="H12" i="120"/>
  <c r="G12" i="120"/>
  <c r="F12" i="120"/>
  <c r="E12" i="120"/>
  <c r="D12" i="120"/>
  <c r="C12" i="120"/>
  <c r="V10" i="120"/>
  <c r="U10" i="120"/>
  <c r="T10" i="120"/>
  <c r="S10" i="120"/>
  <c r="R10" i="120"/>
  <c r="Q10" i="120"/>
  <c r="P10" i="120"/>
  <c r="O10" i="120"/>
  <c r="N10" i="120"/>
  <c r="M10" i="120"/>
  <c r="L10" i="120"/>
  <c r="K10" i="120"/>
  <c r="J10" i="120"/>
  <c r="I10" i="120"/>
  <c r="H10" i="120"/>
  <c r="G10" i="120"/>
  <c r="F10" i="120"/>
  <c r="E10" i="120"/>
  <c r="D10" i="120"/>
  <c r="C10" i="120"/>
  <c r="V9" i="120"/>
  <c r="U9" i="120"/>
  <c r="T9" i="120"/>
  <c r="S9" i="120"/>
  <c r="R9" i="120"/>
  <c r="Q9" i="120"/>
  <c r="P9" i="120"/>
  <c r="O9" i="120"/>
  <c r="N9" i="120"/>
  <c r="M9" i="120"/>
  <c r="L9" i="120"/>
  <c r="K9" i="120"/>
  <c r="J9" i="120"/>
  <c r="I9" i="120"/>
  <c r="H9" i="120"/>
  <c r="G9" i="120"/>
  <c r="F9" i="120"/>
  <c r="E9" i="120"/>
  <c r="D9" i="120"/>
  <c r="C9" i="120"/>
  <c r="V7" i="120"/>
  <c r="U7" i="120"/>
  <c r="T7" i="120"/>
  <c r="S7" i="120"/>
  <c r="R7" i="120"/>
  <c r="Q7" i="120"/>
  <c r="P7" i="120"/>
  <c r="O7" i="120"/>
  <c r="N7" i="120"/>
  <c r="M7" i="120"/>
  <c r="L7" i="120"/>
  <c r="K7" i="120"/>
  <c r="J7" i="120"/>
  <c r="I7" i="120"/>
  <c r="H7" i="120"/>
  <c r="G7" i="120"/>
  <c r="F7" i="120"/>
  <c r="E7" i="120"/>
  <c r="D7" i="120"/>
  <c r="C7" i="120"/>
  <c r="V6" i="120"/>
  <c r="U6" i="120"/>
  <c r="T6" i="120"/>
  <c r="S6" i="120"/>
  <c r="R6" i="120"/>
  <c r="Q6" i="120"/>
  <c r="P6" i="120"/>
  <c r="O6" i="120"/>
  <c r="N6" i="120"/>
  <c r="M6" i="120"/>
  <c r="L6" i="120"/>
  <c r="K6" i="120"/>
  <c r="J6" i="120"/>
  <c r="I6" i="120"/>
  <c r="H6" i="120"/>
  <c r="G6" i="120"/>
  <c r="F6" i="120"/>
  <c r="E6" i="120"/>
  <c r="D6" i="120"/>
  <c r="C6" i="120"/>
  <c r="V5" i="120"/>
  <c r="U5" i="120"/>
  <c r="T5" i="120"/>
  <c r="S5" i="120"/>
  <c r="R5" i="120"/>
  <c r="Q5" i="120"/>
  <c r="P5" i="120"/>
  <c r="O5" i="120"/>
  <c r="N5" i="120"/>
  <c r="M5" i="120"/>
  <c r="L5" i="120"/>
  <c r="K5" i="120"/>
  <c r="J5" i="120"/>
  <c r="I5" i="120"/>
  <c r="H5" i="120"/>
  <c r="G5" i="120"/>
  <c r="F5" i="120"/>
  <c r="E5" i="120"/>
  <c r="D5" i="120"/>
  <c r="C5" i="120"/>
  <c r="W54" i="120"/>
  <c r="W53" i="120"/>
  <c r="W32" i="120"/>
  <c r="W31" i="120"/>
  <c r="W30" i="120"/>
  <c r="W29" i="120"/>
  <c r="W28" i="120"/>
  <c r="W25" i="120"/>
  <c r="W24" i="120"/>
  <c r="W23" i="120"/>
  <c r="W21" i="120"/>
  <c r="W20" i="120"/>
  <c r="W19" i="120"/>
  <c r="W18" i="120"/>
  <c r="W16" i="120"/>
  <c r="W15" i="120"/>
  <c r="W14" i="120"/>
  <c r="W13" i="120"/>
  <c r="W12" i="120"/>
  <c r="W10" i="120"/>
  <c r="W9" i="120"/>
  <c r="W7" i="120"/>
  <c r="W6" i="120"/>
  <c r="W5" i="120"/>
  <c r="U52" i="120" l="1"/>
  <c r="I22" i="120"/>
  <c r="Q4" i="120"/>
  <c r="F11" i="120"/>
  <c r="N11" i="120"/>
  <c r="S52" i="120"/>
  <c r="K8" i="120"/>
  <c r="S8" i="120"/>
  <c r="G52" i="120"/>
  <c r="O52" i="120"/>
  <c r="T11" i="120"/>
  <c r="H22" i="120"/>
  <c r="P22" i="120"/>
  <c r="T27" i="120"/>
  <c r="H52" i="120"/>
  <c r="P52" i="120"/>
  <c r="D52" i="120"/>
  <c r="L52" i="120"/>
  <c r="Q22" i="120"/>
  <c r="E27" i="120"/>
  <c r="M27" i="120"/>
  <c r="U27" i="120"/>
  <c r="I52" i="120"/>
  <c r="Q52" i="120"/>
  <c r="F27" i="120"/>
  <c r="N27" i="120"/>
  <c r="V27" i="120"/>
  <c r="J52" i="120"/>
  <c r="R52" i="120"/>
  <c r="R8" i="120"/>
  <c r="D27" i="120"/>
  <c r="M8" i="120"/>
  <c r="E11" i="120"/>
  <c r="M11" i="120"/>
  <c r="D11" i="120"/>
  <c r="U22" i="120"/>
  <c r="V11" i="120"/>
  <c r="U11" i="120"/>
  <c r="G11" i="120"/>
  <c r="O11" i="120"/>
  <c r="C17" i="120"/>
  <c r="K17" i="120"/>
  <c r="S17" i="120"/>
  <c r="J8" i="120"/>
  <c r="J4" i="120"/>
  <c r="I11" i="120"/>
  <c r="Q11" i="120"/>
  <c r="S11" i="120"/>
  <c r="J27" i="120"/>
  <c r="J11" i="120"/>
  <c r="R11" i="120"/>
  <c r="F17" i="120"/>
  <c r="N17" i="120"/>
  <c r="V17" i="120"/>
  <c r="D17" i="120"/>
  <c r="L17" i="120"/>
  <c r="T17" i="120"/>
  <c r="C4" i="120"/>
  <c r="S4" i="120"/>
  <c r="E8" i="120"/>
  <c r="U8" i="120"/>
  <c r="E4" i="120"/>
  <c r="M4" i="120"/>
  <c r="U4" i="120"/>
  <c r="G17" i="120"/>
  <c r="C52" i="120"/>
  <c r="K52" i="120"/>
  <c r="G8" i="120"/>
  <c r="E22" i="120"/>
  <c r="I27" i="120"/>
  <c r="Q27" i="120"/>
  <c r="E52" i="120"/>
  <c r="M52" i="120"/>
  <c r="F22" i="120"/>
  <c r="R27" i="120"/>
  <c r="F52" i="120"/>
  <c r="N52" i="120"/>
  <c r="E17" i="120"/>
  <c r="M17" i="120"/>
  <c r="U17" i="120"/>
  <c r="F4" i="120"/>
  <c r="N4" i="120"/>
  <c r="V4" i="120"/>
  <c r="F8" i="120"/>
  <c r="N8" i="120"/>
  <c r="V8" i="120"/>
  <c r="H11" i="120"/>
  <c r="P11" i="120"/>
  <c r="V22" i="120"/>
  <c r="J22" i="120"/>
  <c r="R22" i="120"/>
  <c r="G4" i="120"/>
  <c r="O4" i="120"/>
  <c r="J17" i="120"/>
  <c r="R17" i="120"/>
  <c r="O8" i="120"/>
  <c r="L11" i="120"/>
  <c r="M22" i="120"/>
  <c r="D4" i="120"/>
  <c r="L4" i="120"/>
  <c r="T4" i="120"/>
  <c r="N22" i="120"/>
  <c r="I4" i="120"/>
  <c r="H8" i="120"/>
  <c r="P8" i="120"/>
  <c r="R4" i="120"/>
  <c r="H27" i="120"/>
  <c r="P27" i="120"/>
  <c r="L27" i="120"/>
  <c r="O17" i="120"/>
  <c r="H17" i="120"/>
  <c r="P17" i="120"/>
  <c r="G22" i="120"/>
  <c r="O22" i="120"/>
  <c r="H4" i="120"/>
  <c r="P4" i="120"/>
  <c r="K11" i="120"/>
  <c r="I8" i="120"/>
  <c r="Q8" i="120"/>
  <c r="I17" i="120"/>
  <c r="Q17" i="120"/>
  <c r="D22" i="120"/>
  <c r="L22" i="120"/>
  <c r="T22" i="120"/>
  <c r="K27" i="120"/>
  <c r="S27" i="120"/>
  <c r="C11" i="120"/>
  <c r="C27" i="120"/>
  <c r="C8" i="120"/>
  <c r="C22" i="120"/>
  <c r="K22" i="120"/>
  <c r="S22" i="120"/>
  <c r="G27" i="120"/>
  <c r="O27" i="120"/>
  <c r="K4" i="120"/>
  <c r="D8" i="120"/>
  <c r="L8" i="120"/>
  <c r="T8" i="120"/>
  <c r="Q3" i="120" l="1"/>
  <c r="S3" i="120"/>
  <c r="J3" i="120"/>
  <c r="M3" i="120"/>
  <c r="R3" i="120"/>
  <c r="I3" i="120"/>
  <c r="G3" i="120"/>
  <c r="E3" i="120"/>
  <c r="O3" i="120"/>
  <c r="U3" i="120"/>
  <c r="V3" i="120"/>
  <c r="H3" i="120"/>
  <c r="N3" i="120"/>
  <c r="F3" i="120"/>
  <c r="D3" i="120"/>
  <c r="K3" i="120"/>
  <c r="P3" i="120"/>
  <c r="C3" i="120"/>
  <c r="T3" i="120"/>
  <c r="L3" i="120"/>
  <c r="V4" i="159"/>
  <c r="U4" i="159"/>
  <c r="T4" i="159"/>
  <c r="T3" i="159" s="1"/>
  <c r="S4" i="159"/>
  <c r="S3" i="159" s="1"/>
  <c r="R4" i="159"/>
  <c r="R3" i="159" s="1"/>
  <c r="Q4" i="159"/>
  <c r="Q3" i="159" s="1"/>
  <c r="P4" i="159"/>
  <c r="P3" i="159" s="1"/>
  <c r="O4" i="159"/>
  <c r="O3" i="159" s="1"/>
  <c r="N4" i="159"/>
  <c r="M4" i="159"/>
  <c r="L4" i="159"/>
  <c r="L3" i="159" s="1"/>
  <c r="K4" i="159"/>
  <c r="K3" i="159" s="1"/>
  <c r="J4" i="159"/>
  <c r="J3" i="159" s="1"/>
  <c r="I4" i="159"/>
  <c r="I3" i="159" s="1"/>
  <c r="H4" i="159"/>
  <c r="H3" i="159" s="1"/>
  <c r="G4" i="159"/>
  <c r="G3" i="159" s="1"/>
  <c r="F4" i="159"/>
  <c r="E4" i="159"/>
  <c r="D4" i="159"/>
  <c r="D3" i="159" s="1"/>
  <c r="C4" i="159"/>
  <c r="C3" i="159" s="1"/>
  <c r="V4" i="158"/>
  <c r="V3" i="158" s="1"/>
  <c r="U4" i="158"/>
  <c r="U3" i="158" s="1"/>
  <c r="T4" i="158"/>
  <c r="S4" i="158"/>
  <c r="R4" i="158"/>
  <c r="Q4" i="158"/>
  <c r="P4" i="158"/>
  <c r="P3" i="158" s="1"/>
  <c r="O4" i="158"/>
  <c r="O3" i="158" s="1"/>
  <c r="N4" i="158"/>
  <c r="N3" i="158" s="1"/>
  <c r="M4" i="158"/>
  <c r="M3" i="158" s="1"/>
  <c r="L4" i="158"/>
  <c r="K4" i="158"/>
  <c r="J4" i="158"/>
  <c r="I4" i="158"/>
  <c r="H4" i="158"/>
  <c r="H3" i="158" s="1"/>
  <c r="G4" i="158"/>
  <c r="G3" i="158" s="1"/>
  <c r="F4" i="158"/>
  <c r="F3" i="158" s="1"/>
  <c r="E4" i="158"/>
  <c r="E3" i="158" s="1"/>
  <c r="D4" i="158"/>
  <c r="C4" i="158"/>
  <c r="Q3" i="158" l="1"/>
  <c r="J3" i="158"/>
  <c r="R3" i="158"/>
  <c r="I3" i="158"/>
  <c r="C3" i="158"/>
  <c r="S3" i="158"/>
  <c r="E3" i="159"/>
  <c r="M3" i="159"/>
  <c r="U3" i="159"/>
  <c r="K3" i="158"/>
  <c r="D3" i="158"/>
  <c r="L3" i="158"/>
  <c r="T3" i="158"/>
  <c r="F3" i="159"/>
  <c r="N3" i="159"/>
  <c r="V3" i="159"/>
  <c r="W4" i="159"/>
  <c r="W3" i="159" s="1"/>
  <c r="W4" i="158"/>
  <c r="W3" i="158" l="1"/>
  <c r="W54" i="119" l="1"/>
  <c r="V54" i="119"/>
  <c r="U54" i="119"/>
  <c r="T54" i="119"/>
  <c r="S54" i="119"/>
  <c r="R54" i="119"/>
  <c r="Q54" i="119"/>
  <c r="P54" i="119"/>
  <c r="O54" i="119"/>
  <c r="N54" i="119"/>
  <c r="M54" i="119"/>
  <c r="L54" i="119"/>
  <c r="K54" i="119"/>
  <c r="J54" i="119"/>
  <c r="I54" i="119"/>
  <c r="H54" i="119"/>
  <c r="G54" i="119"/>
  <c r="F54" i="119"/>
  <c r="E54" i="119"/>
  <c r="D54" i="119"/>
  <c r="W53" i="119"/>
  <c r="V53" i="119"/>
  <c r="U53" i="119"/>
  <c r="T53" i="119"/>
  <c r="S53" i="119"/>
  <c r="R53" i="119"/>
  <c r="Q53" i="119"/>
  <c r="P53" i="119"/>
  <c r="O53" i="119"/>
  <c r="N53" i="119"/>
  <c r="M53" i="119"/>
  <c r="L53" i="119"/>
  <c r="K53" i="119"/>
  <c r="J53" i="119"/>
  <c r="I53" i="119"/>
  <c r="H53" i="119"/>
  <c r="G53" i="119"/>
  <c r="F53" i="119"/>
  <c r="E53" i="119"/>
  <c r="D53" i="119"/>
  <c r="W65" i="119"/>
  <c r="V65" i="119"/>
  <c r="U65" i="119"/>
  <c r="T65" i="119"/>
  <c r="S65" i="119"/>
  <c r="R65" i="119"/>
  <c r="Q65" i="119"/>
  <c r="P65" i="119"/>
  <c r="O65" i="119"/>
  <c r="N65" i="119"/>
  <c r="M65" i="119"/>
  <c r="L65" i="119"/>
  <c r="K65" i="119"/>
  <c r="J65" i="119"/>
  <c r="I65" i="119"/>
  <c r="H65" i="119"/>
  <c r="G65" i="119"/>
  <c r="F65" i="119"/>
  <c r="E65" i="119"/>
  <c r="D65" i="119"/>
  <c r="W64" i="119"/>
  <c r="V64" i="119"/>
  <c r="U64" i="119"/>
  <c r="T64" i="119"/>
  <c r="S64" i="119"/>
  <c r="R64" i="119"/>
  <c r="Q64" i="119"/>
  <c r="P64" i="119"/>
  <c r="O64" i="119"/>
  <c r="N64" i="119"/>
  <c r="M64" i="119"/>
  <c r="L64" i="119"/>
  <c r="K64" i="119"/>
  <c r="J64" i="119"/>
  <c r="I64" i="119"/>
  <c r="H64" i="119"/>
  <c r="G64" i="119"/>
  <c r="F64" i="119"/>
  <c r="E64" i="119"/>
  <c r="D64" i="119"/>
  <c r="W63" i="119"/>
  <c r="V63" i="119"/>
  <c r="U63" i="119"/>
  <c r="T63" i="119"/>
  <c r="S63" i="119"/>
  <c r="R63" i="119"/>
  <c r="Q63" i="119"/>
  <c r="P63" i="119"/>
  <c r="O63" i="119"/>
  <c r="N63" i="119"/>
  <c r="M63" i="119"/>
  <c r="L63" i="119"/>
  <c r="K63" i="119"/>
  <c r="J63" i="119"/>
  <c r="I63" i="119"/>
  <c r="H63" i="119"/>
  <c r="G63" i="119"/>
  <c r="F63" i="119"/>
  <c r="E63" i="119"/>
  <c r="D63" i="119"/>
  <c r="W62" i="119"/>
  <c r="V62" i="119"/>
  <c r="U62" i="119"/>
  <c r="T62" i="119"/>
  <c r="S62" i="119"/>
  <c r="R62" i="119"/>
  <c r="Q62" i="119"/>
  <c r="P62" i="119"/>
  <c r="O62" i="119"/>
  <c r="N62" i="119"/>
  <c r="M62" i="119"/>
  <c r="L62" i="119"/>
  <c r="K62" i="119"/>
  <c r="J62" i="119"/>
  <c r="I62" i="119"/>
  <c r="H62" i="119"/>
  <c r="G62" i="119"/>
  <c r="F62" i="119"/>
  <c r="E62" i="119"/>
  <c r="D62" i="119"/>
  <c r="W32" i="119"/>
  <c r="V32" i="119"/>
  <c r="U32" i="119"/>
  <c r="T32" i="119"/>
  <c r="S32" i="119"/>
  <c r="R32" i="119"/>
  <c r="Q32" i="119"/>
  <c r="P32" i="119"/>
  <c r="O32" i="119"/>
  <c r="N32" i="119"/>
  <c r="M32" i="119"/>
  <c r="L32" i="119"/>
  <c r="K32" i="119"/>
  <c r="J32" i="119"/>
  <c r="I32" i="119"/>
  <c r="H32" i="119"/>
  <c r="G32" i="119"/>
  <c r="F32" i="119"/>
  <c r="E32" i="119"/>
  <c r="D32" i="119"/>
  <c r="W31" i="119"/>
  <c r="V31" i="119"/>
  <c r="U31" i="119"/>
  <c r="T31" i="119"/>
  <c r="S31" i="119"/>
  <c r="R31" i="119"/>
  <c r="Q31" i="119"/>
  <c r="P31" i="119"/>
  <c r="O31" i="119"/>
  <c r="N31" i="119"/>
  <c r="M31" i="119"/>
  <c r="L31" i="119"/>
  <c r="K31" i="119"/>
  <c r="J31" i="119"/>
  <c r="I31" i="119"/>
  <c r="H31" i="119"/>
  <c r="G31" i="119"/>
  <c r="F31" i="119"/>
  <c r="E31" i="119"/>
  <c r="D31" i="119"/>
  <c r="W30" i="119"/>
  <c r="V30" i="119"/>
  <c r="U30" i="119"/>
  <c r="T30" i="119"/>
  <c r="S30" i="119"/>
  <c r="R30" i="119"/>
  <c r="Q30" i="119"/>
  <c r="P30" i="119"/>
  <c r="O30" i="119"/>
  <c r="N30" i="119"/>
  <c r="M30" i="119"/>
  <c r="L30" i="119"/>
  <c r="K30" i="119"/>
  <c r="J30" i="119"/>
  <c r="I30" i="119"/>
  <c r="H30" i="119"/>
  <c r="G30" i="119"/>
  <c r="F30" i="119"/>
  <c r="E30" i="119"/>
  <c r="D30" i="119"/>
  <c r="W29" i="119"/>
  <c r="V29" i="119"/>
  <c r="U29" i="119"/>
  <c r="T29" i="119"/>
  <c r="S29" i="119"/>
  <c r="R29" i="119"/>
  <c r="Q29" i="119"/>
  <c r="P29" i="119"/>
  <c r="O29" i="119"/>
  <c r="N29" i="119"/>
  <c r="M29" i="119"/>
  <c r="L29" i="119"/>
  <c r="K29" i="119"/>
  <c r="J29" i="119"/>
  <c r="I29" i="119"/>
  <c r="H29" i="119"/>
  <c r="G29" i="119"/>
  <c r="F29" i="119"/>
  <c r="E29" i="119"/>
  <c r="D29" i="119"/>
  <c r="W28" i="119"/>
  <c r="V28" i="119"/>
  <c r="U28" i="119"/>
  <c r="T28" i="119"/>
  <c r="S28" i="119"/>
  <c r="R28" i="119"/>
  <c r="Q28" i="119"/>
  <c r="P28" i="119"/>
  <c r="O28" i="119"/>
  <c r="N28" i="119"/>
  <c r="M28" i="119"/>
  <c r="L28" i="119"/>
  <c r="K28" i="119"/>
  <c r="J28" i="119"/>
  <c r="I28" i="119"/>
  <c r="H28" i="119"/>
  <c r="G28" i="119"/>
  <c r="F28" i="119"/>
  <c r="E28" i="119"/>
  <c r="D28" i="119"/>
  <c r="W25" i="119"/>
  <c r="V25" i="119"/>
  <c r="U25" i="119"/>
  <c r="T25" i="119"/>
  <c r="S25" i="119"/>
  <c r="R25" i="119"/>
  <c r="Q25" i="119"/>
  <c r="P25" i="119"/>
  <c r="O25" i="119"/>
  <c r="N25" i="119"/>
  <c r="M25" i="119"/>
  <c r="L25" i="119"/>
  <c r="K25" i="119"/>
  <c r="J25" i="119"/>
  <c r="I25" i="119"/>
  <c r="H25" i="119"/>
  <c r="G25" i="119"/>
  <c r="F25" i="119"/>
  <c r="E25" i="119"/>
  <c r="D25" i="119"/>
  <c r="W24" i="119"/>
  <c r="V24" i="119"/>
  <c r="U24" i="119"/>
  <c r="T24" i="119"/>
  <c r="S24" i="119"/>
  <c r="R24" i="119"/>
  <c r="Q24" i="119"/>
  <c r="P24" i="119"/>
  <c r="O24" i="119"/>
  <c r="N24" i="119"/>
  <c r="M24" i="119"/>
  <c r="L24" i="119"/>
  <c r="K24" i="119"/>
  <c r="J24" i="119"/>
  <c r="I24" i="119"/>
  <c r="H24" i="119"/>
  <c r="G24" i="119"/>
  <c r="F24" i="119"/>
  <c r="E24" i="119"/>
  <c r="D24" i="119"/>
  <c r="W23" i="119"/>
  <c r="V23" i="119"/>
  <c r="U23" i="119"/>
  <c r="T23" i="119"/>
  <c r="S23" i="119"/>
  <c r="R23" i="119"/>
  <c r="Q23" i="119"/>
  <c r="P23" i="119"/>
  <c r="O23" i="119"/>
  <c r="N23" i="119"/>
  <c r="M23" i="119"/>
  <c r="L23" i="119"/>
  <c r="K23" i="119"/>
  <c r="J23" i="119"/>
  <c r="I23" i="119"/>
  <c r="H23" i="119"/>
  <c r="G23" i="119"/>
  <c r="F23" i="119"/>
  <c r="E23" i="119"/>
  <c r="D23" i="119"/>
  <c r="W21" i="119"/>
  <c r="V21" i="119"/>
  <c r="U21" i="119"/>
  <c r="T21" i="119"/>
  <c r="S21" i="119"/>
  <c r="R21" i="119"/>
  <c r="Q21" i="119"/>
  <c r="P21" i="119"/>
  <c r="O21" i="119"/>
  <c r="N21" i="119"/>
  <c r="M21" i="119"/>
  <c r="L21" i="119"/>
  <c r="K21" i="119"/>
  <c r="J21" i="119"/>
  <c r="I21" i="119"/>
  <c r="H21" i="119"/>
  <c r="G21" i="119"/>
  <c r="F21" i="119"/>
  <c r="E21" i="119"/>
  <c r="D21" i="119"/>
  <c r="W20" i="119"/>
  <c r="V20" i="119"/>
  <c r="U20" i="119"/>
  <c r="T20" i="119"/>
  <c r="S20" i="119"/>
  <c r="R20" i="119"/>
  <c r="Q20" i="119"/>
  <c r="P20" i="119"/>
  <c r="O20" i="119"/>
  <c r="N20" i="119"/>
  <c r="M20" i="119"/>
  <c r="L20" i="119"/>
  <c r="K20" i="119"/>
  <c r="J20" i="119"/>
  <c r="I20" i="119"/>
  <c r="H20" i="119"/>
  <c r="G20" i="119"/>
  <c r="F20" i="119"/>
  <c r="E20" i="119"/>
  <c r="D20" i="119"/>
  <c r="W19" i="119"/>
  <c r="V19" i="119"/>
  <c r="U19" i="119"/>
  <c r="T19" i="119"/>
  <c r="S19" i="119"/>
  <c r="R19" i="119"/>
  <c r="Q19" i="119"/>
  <c r="P19" i="119"/>
  <c r="O19" i="119"/>
  <c r="N19" i="119"/>
  <c r="M19" i="119"/>
  <c r="L19" i="119"/>
  <c r="K19" i="119"/>
  <c r="J19" i="119"/>
  <c r="I19" i="119"/>
  <c r="H19" i="119"/>
  <c r="G19" i="119"/>
  <c r="F19" i="119"/>
  <c r="E19" i="119"/>
  <c r="D19" i="119"/>
  <c r="W18" i="119"/>
  <c r="V18" i="119"/>
  <c r="U18" i="119"/>
  <c r="T18" i="119"/>
  <c r="S18" i="119"/>
  <c r="R18" i="119"/>
  <c r="Q18" i="119"/>
  <c r="P18" i="119"/>
  <c r="O18" i="119"/>
  <c r="N18" i="119"/>
  <c r="M18" i="119"/>
  <c r="L18" i="119"/>
  <c r="K18" i="119"/>
  <c r="J18" i="119"/>
  <c r="I18" i="119"/>
  <c r="H18" i="119"/>
  <c r="G18" i="119"/>
  <c r="F18" i="119"/>
  <c r="E18" i="119"/>
  <c r="D18" i="119"/>
  <c r="W16" i="119"/>
  <c r="V16" i="119"/>
  <c r="U16" i="119"/>
  <c r="T16" i="119"/>
  <c r="S16" i="119"/>
  <c r="R16" i="119"/>
  <c r="Q16" i="119"/>
  <c r="P16" i="119"/>
  <c r="O16" i="119"/>
  <c r="N16" i="119"/>
  <c r="M16" i="119"/>
  <c r="L16" i="119"/>
  <c r="K16" i="119"/>
  <c r="J16" i="119"/>
  <c r="I16" i="119"/>
  <c r="H16" i="119"/>
  <c r="G16" i="119"/>
  <c r="F16" i="119"/>
  <c r="E16" i="119"/>
  <c r="D16" i="119"/>
  <c r="W15" i="119"/>
  <c r="V15" i="119"/>
  <c r="U15" i="119"/>
  <c r="T15" i="119"/>
  <c r="S15" i="119"/>
  <c r="R15" i="119"/>
  <c r="Q15" i="119"/>
  <c r="P15" i="119"/>
  <c r="O15" i="119"/>
  <c r="N15" i="119"/>
  <c r="M15" i="119"/>
  <c r="L15" i="119"/>
  <c r="K15" i="119"/>
  <c r="J15" i="119"/>
  <c r="I15" i="119"/>
  <c r="H15" i="119"/>
  <c r="G15" i="119"/>
  <c r="F15" i="119"/>
  <c r="E15" i="119"/>
  <c r="D15" i="119"/>
  <c r="W14" i="119"/>
  <c r="V14" i="119"/>
  <c r="U14" i="119"/>
  <c r="T14" i="119"/>
  <c r="S14" i="119"/>
  <c r="R14" i="119"/>
  <c r="Q14" i="119"/>
  <c r="P14" i="119"/>
  <c r="O14" i="119"/>
  <c r="N14" i="119"/>
  <c r="M14" i="119"/>
  <c r="L14" i="119"/>
  <c r="K14" i="119"/>
  <c r="J14" i="119"/>
  <c r="I14" i="119"/>
  <c r="H14" i="119"/>
  <c r="G14" i="119"/>
  <c r="F14" i="119"/>
  <c r="E14" i="119"/>
  <c r="D14" i="119"/>
  <c r="W13" i="119"/>
  <c r="V13" i="119"/>
  <c r="U13" i="119"/>
  <c r="T13" i="119"/>
  <c r="S13" i="119"/>
  <c r="R13" i="119"/>
  <c r="Q13" i="119"/>
  <c r="P13" i="119"/>
  <c r="O13" i="119"/>
  <c r="N13" i="119"/>
  <c r="M13" i="119"/>
  <c r="L13" i="119"/>
  <c r="K13" i="119"/>
  <c r="J13" i="119"/>
  <c r="I13" i="119"/>
  <c r="H13" i="119"/>
  <c r="G13" i="119"/>
  <c r="F13" i="119"/>
  <c r="E13" i="119"/>
  <c r="D13" i="119"/>
  <c r="W12" i="119"/>
  <c r="V12" i="119"/>
  <c r="U12" i="119"/>
  <c r="T12" i="119"/>
  <c r="S12" i="119"/>
  <c r="R12" i="119"/>
  <c r="Q12" i="119"/>
  <c r="P12" i="119"/>
  <c r="O12" i="119"/>
  <c r="N12" i="119"/>
  <c r="M12" i="119"/>
  <c r="L12" i="119"/>
  <c r="K12" i="119"/>
  <c r="J12" i="119"/>
  <c r="I12" i="119"/>
  <c r="H12" i="119"/>
  <c r="G12" i="119"/>
  <c r="F12" i="119"/>
  <c r="E12" i="119"/>
  <c r="D12" i="119"/>
  <c r="W10" i="119"/>
  <c r="V10" i="119"/>
  <c r="U10" i="119"/>
  <c r="T10" i="119"/>
  <c r="S10" i="119"/>
  <c r="R10" i="119"/>
  <c r="Q10" i="119"/>
  <c r="P10" i="119"/>
  <c r="O10" i="119"/>
  <c r="N10" i="119"/>
  <c r="M10" i="119"/>
  <c r="L10" i="119"/>
  <c r="K10" i="119"/>
  <c r="J10" i="119"/>
  <c r="I10" i="119"/>
  <c r="H10" i="119"/>
  <c r="G10" i="119"/>
  <c r="F10" i="119"/>
  <c r="E10" i="119"/>
  <c r="D10" i="119"/>
  <c r="W9" i="119"/>
  <c r="V9" i="119"/>
  <c r="U9" i="119"/>
  <c r="T9" i="119"/>
  <c r="S9" i="119"/>
  <c r="R9" i="119"/>
  <c r="Q9" i="119"/>
  <c r="P9" i="119"/>
  <c r="O9" i="119"/>
  <c r="N9" i="119"/>
  <c r="M9" i="119"/>
  <c r="L9" i="119"/>
  <c r="K9" i="119"/>
  <c r="J9" i="119"/>
  <c r="I9" i="119"/>
  <c r="H9" i="119"/>
  <c r="G9" i="119"/>
  <c r="F9" i="119"/>
  <c r="E9" i="119"/>
  <c r="D9" i="119"/>
  <c r="W7" i="119"/>
  <c r="V7" i="119"/>
  <c r="U7" i="119"/>
  <c r="T7" i="119"/>
  <c r="S7" i="119"/>
  <c r="R7" i="119"/>
  <c r="Q7" i="119"/>
  <c r="P7" i="119"/>
  <c r="O7" i="119"/>
  <c r="N7" i="119"/>
  <c r="M7" i="119"/>
  <c r="L7" i="119"/>
  <c r="K7" i="119"/>
  <c r="J7" i="119"/>
  <c r="I7" i="119"/>
  <c r="H7" i="119"/>
  <c r="G7" i="119"/>
  <c r="F7" i="119"/>
  <c r="E7" i="119"/>
  <c r="D7" i="119"/>
  <c r="W6" i="119"/>
  <c r="V6" i="119"/>
  <c r="U6" i="119"/>
  <c r="T6" i="119"/>
  <c r="S6" i="119"/>
  <c r="R6" i="119"/>
  <c r="Q6" i="119"/>
  <c r="P6" i="119"/>
  <c r="O6" i="119"/>
  <c r="N6" i="119"/>
  <c r="M6" i="119"/>
  <c r="L6" i="119"/>
  <c r="K6" i="119"/>
  <c r="J6" i="119"/>
  <c r="I6" i="119"/>
  <c r="H6" i="119"/>
  <c r="G6" i="119"/>
  <c r="F6" i="119"/>
  <c r="E6" i="119"/>
  <c r="D6" i="119"/>
  <c r="V5" i="119"/>
  <c r="U5" i="119"/>
  <c r="T5" i="119"/>
  <c r="S5" i="119"/>
  <c r="R5" i="119"/>
  <c r="Q5" i="119"/>
  <c r="P5" i="119"/>
  <c r="O5" i="119"/>
  <c r="N5" i="119"/>
  <c r="M5" i="119"/>
  <c r="L5" i="119"/>
  <c r="K5" i="119"/>
  <c r="J5" i="119"/>
  <c r="I5" i="119"/>
  <c r="H5" i="119"/>
  <c r="G5" i="119"/>
  <c r="F5" i="119"/>
  <c r="E5" i="119"/>
  <c r="D5" i="119"/>
  <c r="W5" i="119"/>
  <c r="W4" i="156" l="1"/>
  <c r="W3" i="156" s="1"/>
  <c r="V4" i="156"/>
  <c r="V3" i="156" s="1"/>
  <c r="U4" i="156"/>
  <c r="T4" i="156"/>
  <c r="S4" i="156"/>
  <c r="R4" i="156"/>
  <c r="Q4" i="156"/>
  <c r="P4" i="156"/>
  <c r="O4" i="156"/>
  <c r="O3" i="156" s="1"/>
  <c r="N4" i="156"/>
  <c r="N3" i="156" s="1"/>
  <c r="M4" i="156"/>
  <c r="L4" i="156"/>
  <c r="K4" i="156"/>
  <c r="J4" i="156"/>
  <c r="I4" i="156"/>
  <c r="H4" i="156"/>
  <c r="G4" i="156"/>
  <c r="G3" i="156" s="1"/>
  <c r="F4" i="156"/>
  <c r="F3" i="156" s="1"/>
  <c r="E4" i="156"/>
  <c r="D4" i="156"/>
  <c r="C4" i="156"/>
  <c r="W4" i="155"/>
  <c r="W3" i="155" s="1"/>
  <c r="V4" i="155"/>
  <c r="U4" i="155"/>
  <c r="U3" i="155" s="1"/>
  <c r="T4" i="155"/>
  <c r="S4" i="155"/>
  <c r="S3" i="155" s="1"/>
  <c r="R4" i="155"/>
  <c r="R3" i="155" s="1"/>
  <c r="Q4" i="155"/>
  <c r="Q3" i="155" s="1"/>
  <c r="P4" i="155"/>
  <c r="P3" i="155" s="1"/>
  <c r="O4" i="155"/>
  <c r="O3" i="155" s="1"/>
  <c r="N4" i="155"/>
  <c r="N3" i="155" s="1"/>
  <c r="M4" i="155"/>
  <c r="M3" i="155" s="1"/>
  <c r="L4" i="155"/>
  <c r="K4" i="155"/>
  <c r="K3" i="155" s="1"/>
  <c r="J4" i="155"/>
  <c r="J3" i="155" s="1"/>
  <c r="I4" i="155"/>
  <c r="I3" i="155" s="1"/>
  <c r="H4" i="155"/>
  <c r="H3" i="155" s="1"/>
  <c r="G4" i="155"/>
  <c r="G3" i="155" s="1"/>
  <c r="F4" i="155"/>
  <c r="F3" i="155" s="1"/>
  <c r="E4" i="155"/>
  <c r="E3" i="155" s="1"/>
  <c r="D4" i="155"/>
  <c r="C4" i="155"/>
  <c r="C3" i="155" s="1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W64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W63" i="10"/>
  <c r="V63" i="10"/>
  <c r="U63" i="10"/>
  <c r="T63" i="10"/>
  <c r="S63" i="10"/>
  <c r="R63" i="10"/>
  <c r="Q63" i="10"/>
  <c r="P63" i="10"/>
  <c r="O63" i="10"/>
  <c r="N63" i="10"/>
  <c r="M63" i="10"/>
  <c r="L63" i="10"/>
  <c r="K63" i="10"/>
  <c r="J63" i="10"/>
  <c r="I63" i="10"/>
  <c r="H63" i="10"/>
  <c r="G63" i="10"/>
  <c r="F63" i="10"/>
  <c r="E63" i="10"/>
  <c r="D63" i="10"/>
  <c r="C63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I3" i="156" l="1"/>
  <c r="Q3" i="156"/>
  <c r="D3" i="156"/>
  <c r="L3" i="156"/>
  <c r="T3" i="156"/>
  <c r="D3" i="155"/>
  <c r="L3" i="155"/>
  <c r="T3" i="155"/>
  <c r="J3" i="156"/>
  <c r="R3" i="156"/>
  <c r="E3" i="156"/>
  <c r="M3" i="156"/>
  <c r="U3" i="156"/>
  <c r="H3" i="156"/>
  <c r="P3" i="156"/>
  <c r="C3" i="156"/>
  <c r="K3" i="156"/>
  <c r="S3" i="156"/>
  <c r="V3" i="155"/>
  <c r="W52" i="8" l="1"/>
  <c r="W22" i="8"/>
  <c r="W17" i="8"/>
  <c r="W4" i="8"/>
  <c r="V52" i="10"/>
  <c r="R52" i="10"/>
  <c r="T27" i="10"/>
  <c r="P27" i="10"/>
  <c r="L27" i="10"/>
  <c r="H27" i="10"/>
  <c r="D27" i="10"/>
  <c r="V22" i="10"/>
  <c r="R22" i="10"/>
  <c r="N22" i="10"/>
  <c r="J22" i="10"/>
  <c r="F22" i="10"/>
  <c r="V17" i="10"/>
  <c r="R17" i="10"/>
  <c r="N17" i="10"/>
  <c r="J17" i="10"/>
  <c r="F17" i="10"/>
  <c r="T11" i="10"/>
  <c r="P11" i="10"/>
  <c r="L11" i="10"/>
  <c r="H11" i="10"/>
  <c r="D11" i="10"/>
  <c r="T8" i="10"/>
  <c r="P8" i="10"/>
  <c r="L8" i="10"/>
  <c r="H8" i="10"/>
  <c r="D8" i="10"/>
  <c r="V4" i="10"/>
  <c r="R4" i="10"/>
  <c r="N4" i="10"/>
  <c r="J4" i="10"/>
  <c r="F4" i="10"/>
  <c r="W22" i="118"/>
  <c r="S22" i="118"/>
  <c r="E4" i="119"/>
  <c r="W52" i="120"/>
  <c r="M4" i="119" l="1"/>
  <c r="Q4" i="119"/>
  <c r="E52" i="119"/>
  <c r="I52" i="119"/>
  <c r="M52" i="119"/>
  <c r="Q52" i="119"/>
  <c r="U52" i="119"/>
  <c r="C4" i="118"/>
  <c r="C17" i="118"/>
  <c r="S52" i="118"/>
  <c r="W52" i="118"/>
  <c r="G52" i="118"/>
  <c r="K52" i="118"/>
  <c r="G8" i="119"/>
  <c r="K8" i="119"/>
  <c r="O8" i="119"/>
  <c r="S8" i="119"/>
  <c r="W8" i="119"/>
  <c r="G11" i="119"/>
  <c r="K11" i="119"/>
  <c r="O11" i="119"/>
  <c r="S11" i="119"/>
  <c r="W11" i="119"/>
  <c r="E17" i="119"/>
  <c r="I17" i="119"/>
  <c r="M17" i="119"/>
  <c r="Q17" i="119"/>
  <c r="U17" i="119"/>
  <c r="E22" i="119"/>
  <c r="I22" i="119"/>
  <c r="M22" i="119"/>
  <c r="Q22" i="119"/>
  <c r="U22" i="119"/>
  <c r="G27" i="119"/>
  <c r="K27" i="119"/>
  <c r="O27" i="119"/>
  <c r="S27" i="119"/>
  <c r="W27" i="119"/>
  <c r="G22" i="118"/>
  <c r="K22" i="118"/>
  <c r="C4" i="10"/>
  <c r="G4" i="10"/>
  <c r="K4" i="10"/>
  <c r="O4" i="10"/>
  <c r="S4" i="10"/>
  <c r="F52" i="10"/>
  <c r="J52" i="10"/>
  <c r="O52" i="10"/>
  <c r="S52" i="10"/>
  <c r="W52" i="10"/>
  <c r="E8" i="10"/>
  <c r="I8" i="10"/>
  <c r="M8" i="10"/>
  <c r="Q8" i="10"/>
  <c r="U8" i="10"/>
  <c r="E11" i="10"/>
  <c r="I11" i="10"/>
  <c r="M11" i="10"/>
  <c r="Q11" i="10"/>
  <c r="U11" i="10"/>
  <c r="C17" i="10"/>
  <c r="G17" i="10"/>
  <c r="K17" i="10"/>
  <c r="O17" i="10"/>
  <c r="S17" i="10"/>
  <c r="W17" i="10"/>
  <c r="C22" i="10"/>
  <c r="G22" i="10"/>
  <c r="K22" i="10"/>
  <c r="O22" i="10"/>
  <c r="S22" i="10"/>
  <c r="W22" i="10"/>
  <c r="E27" i="10"/>
  <c r="I27" i="10"/>
  <c r="M27" i="10"/>
  <c r="Q27" i="10"/>
  <c r="U27" i="10"/>
  <c r="C52" i="10"/>
  <c r="G52" i="10"/>
  <c r="K52" i="10"/>
  <c r="D4" i="119"/>
  <c r="H4" i="119"/>
  <c r="L4" i="119"/>
  <c r="P4" i="119"/>
  <c r="T4" i="119"/>
  <c r="F8" i="119"/>
  <c r="J8" i="119"/>
  <c r="N8" i="119"/>
  <c r="R8" i="119"/>
  <c r="V8" i="119"/>
  <c r="F11" i="119"/>
  <c r="J11" i="119"/>
  <c r="N11" i="119"/>
  <c r="R11" i="119"/>
  <c r="V11" i="119"/>
  <c r="D17" i="119"/>
  <c r="H17" i="119"/>
  <c r="L17" i="119"/>
  <c r="P17" i="119"/>
  <c r="T17" i="119"/>
  <c r="D22" i="119"/>
  <c r="H22" i="119"/>
  <c r="L22" i="119"/>
  <c r="P22" i="119"/>
  <c r="T22" i="119"/>
  <c r="F27" i="119"/>
  <c r="J27" i="119"/>
  <c r="N27" i="119"/>
  <c r="R27" i="119"/>
  <c r="V27" i="119"/>
  <c r="D52" i="119"/>
  <c r="H52" i="119"/>
  <c r="L52" i="119"/>
  <c r="P52" i="119"/>
  <c r="T52" i="119"/>
  <c r="F22" i="118"/>
  <c r="J22" i="118"/>
  <c r="N22" i="118"/>
  <c r="R22" i="118"/>
  <c r="V22" i="118"/>
  <c r="F52" i="118"/>
  <c r="J52" i="118"/>
  <c r="N52" i="118"/>
  <c r="R52" i="118"/>
  <c r="V52" i="118"/>
  <c r="W4" i="120"/>
  <c r="W17" i="120"/>
  <c r="W22" i="120"/>
  <c r="D4" i="10"/>
  <c r="D3" i="10" s="1"/>
  <c r="H4" i="10"/>
  <c r="H3" i="10" s="1"/>
  <c r="L4" i="10"/>
  <c r="L3" i="10" s="1"/>
  <c r="P4" i="10"/>
  <c r="P3" i="10" s="1"/>
  <c r="T4" i="10"/>
  <c r="T3" i="10" s="1"/>
  <c r="F8" i="10"/>
  <c r="J8" i="10"/>
  <c r="N8" i="10"/>
  <c r="R8" i="10"/>
  <c r="V8" i="10"/>
  <c r="F11" i="10"/>
  <c r="J11" i="10"/>
  <c r="N11" i="10"/>
  <c r="R11" i="10"/>
  <c r="V11" i="10"/>
  <c r="D17" i="10"/>
  <c r="H17" i="10"/>
  <c r="L17" i="10"/>
  <c r="P17" i="10"/>
  <c r="T17" i="10"/>
  <c r="D22" i="10"/>
  <c r="H22" i="10"/>
  <c r="L22" i="10"/>
  <c r="P22" i="10"/>
  <c r="T22" i="10"/>
  <c r="F27" i="10"/>
  <c r="J27" i="10"/>
  <c r="N27" i="10"/>
  <c r="R27" i="10"/>
  <c r="V27" i="10"/>
  <c r="D52" i="10"/>
  <c r="H52" i="10"/>
  <c r="L52" i="10"/>
  <c r="P52" i="10"/>
  <c r="T52" i="10"/>
  <c r="I4" i="119"/>
  <c r="U4" i="119"/>
  <c r="C22" i="118"/>
  <c r="O22" i="118"/>
  <c r="C52" i="118"/>
  <c r="O52" i="118"/>
  <c r="F4" i="119"/>
  <c r="J4" i="119"/>
  <c r="N4" i="119"/>
  <c r="R4" i="119"/>
  <c r="V4" i="119"/>
  <c r="D8" i="119"/>
  <c r="H8" i="119"/>
  <c r="L8" i="119"/>
  <c r="P8" i="119"/>
  <c r="T8" i="119"/>
  <c r="D11" i="119"/>
  <c r="H11" i="119"/>
  <c r="L11" i="119"/>
  <c r="P11" i="119"/>
  <c r="T11" i="119"/>
  <c r="F17" i="119"/>
  <c r="J17" i="119"/>
  <c r="N17" i="119"/>
  <c r="R17" i="119"/>
  <c r="V17" i="119"/>
  <c r="F22" i="119"/>
  <c r="J22" i="119"/>
  <c r="N22" i="119"/>
  <c r="R22" i="119"/>
  <c r="V22" i="119"/>
  <c r="D27" i="119"/>
  <c r="H27" i="119"/>
  <c r="L27" i="119"/>
  <c r="P27" i="119"/>
  <c r="T27" i="119"/>
  <c r="F52" i="119"/>
  <c r="J52" i="119"/>
  <c r="N52" i="119"/>
  <c r="R52" i="119"/>
  <c r="V52" i="119"/>
  <c r="D22" i="118"/>
  <c r="H22" i="118"/>
  <c r="L22" i="118"/>
  <c r="P22" i="118"/>
  <c r="T22" i="118"/>
  <c r="D52" i="118"/>
  <c r="H52" i="118"/>
  <c r="L52" i="118"/>
  <c r="P52" i="118"/>
  <c r="T52" i="118"/>
  <c r="W8" i="120"/>
  <c r="W11" i="120"/>
  <c r="W27" i="120"/>
  <c r="C4" i="119"/>
  <c r="C3" i="119" s="1"/>
  <c r="G4" i="119"/>
  <c r="K4" i="119"/>
  <c r="O4" i="119"/>
  <c r="S4" i="119"/>
  <c r="W4" i="119"/>
  <c r="E8" i="119"/>
  <c r="I8" i="119"/>
  <c r="M8" i="119"/>
  <c r="Q8" i="119"/>
  <c r="U8" i="119"/>
  <c r="E11" i="119"/>
  <c r="I11" i="119"/>
  <c r="M11" i="119"/>
  <c r="Q11" i="119"/>
  <c r="U11" i="119"/>
  <c r="G17" i="119"/>
  <c r="K17" i="119"/>
  <c r="O17" i="119"/>
  <c r="S17" i="119"/>
  <c r="W17" i="119"/>
  <c r="G22" i="119"/>
  <c r="K22" i="119"/>
  <c r="O22" i="119"/>
  <c r="S22" i="119"/>
  <c r="W22" i="119"/>
  <c r="E27" i="119"/>
  <c r="I27" i="119"/>
  <c r="M27" i="119"/>
  <c r="Q27" i="119"/>
  <c r="U27" i="119"/>
  <c r="G52" i="119"/>
  <c r="K52" i="119"/>
  <c r="O52" i="119"/>
  <c r="S52" i="119"/>
  <c r="W52" i="119"/>
  <c r="C8" i="118"/>
  <c r="C11" i="118"/>
  <c r="E22" i="118"/>
  <c r="I22" i="118"/>
  <c r="M22" i="118"/>
  <c r="Q22" i="118"/>
  <c r="U22" i="118"/>
  <c r="C27" i="118"/>
  <c r="E52" i="118"/>
  <c r="I52" i="118"/>
  <c r="M52" i="118"/>
  <c r="Q52" i="118"/>
  <c r="U52" i="118"/>
  <c r="W4" i="10"/>
  <c r="E4" i="10"/>
  <c r="I4" i="10"/>
  <c r="M4" i="10"/>
  <c r="Q4" i="10"/>
  <c r="U4" i="10"/>
  <c r="C8" i="10"/>
  <c r="G8" i="10"/>
  <c r="K8" i="10"/>
  <c r="O8" i="10"/>
  <c r="S8" i="10"/>
  <c r="W8" i="10"/>
  <c r="C11" i="10"/>
  <c r="G11" i="10"/>
  <c r="K11" i="10"/>
  <c r="O11" i="10"/>
  <c r="S11" i="10"/>
  <c r="W11" i="10"/>
  <c r="E17" i="10"/>
  <c r="I17" i="10"/>
  <c r="M17" i="10"/>
  <c r="Q17" i="10"/>
  <c r="U17" i="10"/>
  <c r="E22" i="10"/>
  <c r="I22" i="10"/>
  <c r="M22" i="10"/>
  <c r="Q22" i="10"/>
  <c r="U22" i="10"/>
  <c r="C27" i="10"/>
  <c r="G27" i="10"/>
  <c r="K27" i="10"/>
  <c r="O27" i="10"/>
  <c r="S27" i="10"/>
  <c r="W27" i="10"/>
  <c r="E52" i="10"/>
  <c r="I52" i="10"/>
  <c r="M52" i="10"/>
  <c r="Q52" i="10"/>
  <c r="U52" i="10"/>
  <c r="W8" i="8"/>
  <c r="W11" i="8"/>
  <c r="W27" i="8"/>
  <c r="N52" i="10"/>
  <c r="G3" i="119" l="1"/>
  <c r="M3" i="10"/>
  <c r="U3" i="10"/>
  <c r="J3" i="10"/>
  <c r="R3" i="119"/>
  <c r="Q3" i="10"/>
  <c r="E3" i="10"/>
  <c r="W3" i="119"/>
  <c r="F3" i="119"/>
  <c r="O3" i="119"/>
  <c r="S3" i="119"/>
  <c r="K3" i="119"/>
  <c r="I3" i="10"/>
  <c r="W3" i="10"/>
  <c r="S3" i="10"/>
  <c r="V3" i="119"/>
  <c r="R3" i="10"/>
  <c r="E3" i="119"/>
  <c r="J3" i="119"/>
  <c r="L3" i="119"/>
  <c r="F3" i="10"/>
  <c r="T3" i="119"/>
  <c r="D3" i="119"/>
  <c r="V3" i="10"/>
  <c r="N3" i="10"/>
  <c r="P3" i="119"/>
  <c r="N3" i="119"/>
  <c r="C3" i="10"/>
  <c r="Q3" i="119"/>
  <c r="W3" i="8"/>
  <c r="O3" i="10"/>
  <c r="M3" i="119"/>
  <c r="W3" i="120"/>
  <c r="K3" i="10"/>
  <c r="G3" i="10"/>
  <c r="C3" i="118"/>
  <c r="U3" i="119"/>
  <c r="H3" i="119"/>
  <c r="I3" i="119"/>
  <c r="J51" i="120" l="1"/>
  <c r="Q51" i="120"/>
  <c r="J43" i="120"/>
  <c r="H51" i="120" l="1"/>
  <c r="R51" i="120"/>
  <c r="P51" i="120"/>
  <c r="N51" i="120"/>
  <c r="K43" i="120"/>
  <c r="T43" i="120"/>
  <c r="G51" i="120"/>
  <c r="N43" i="120"/>
  <c r="P43" i="120"/>
  <c r="K51" i="120"/>
  <c r="H64" i="120"/>
  <c r="G64" i="120"/>
  <c r="L64" i="120"/>
  <c r="M64" i="120"/>
  <c r="L43" i="120"/>
  <c r="R43" i="120"/>
  <c r="T64" i="120"/>
  <c r="Q64" i="120"/>
  <c r="G43" i="120"/>
  <c r="F43" i="120"/>
  <c r="L51" i="120"/>
  <c r="J64" i="120"/>
  <c r="K64" i="120"/>
  <c r="M43" i="120"/>
  <c r="H43" i="120"/>
  <c r="R64" i="120"/>
  <c r="N64" i="120"/>
  <c r="T51" i="120"/>
  <c r="Q43" i="120"/>
  <c r="P64" i="120"/>
  <c r="M51" i="120"/>
  <c r="S43" i="120" l="1"/>
  <c r="S51" i="120"/>
  <c r="C51" i="120"/>
  <c r="O51" i="120"/>
  <c r="U51" i="120"/>
  <c r="C43" i="120"/>
  <c r="F51" i="120"/>
  <c r="F64" i="120"/>
  <c r="S64" i="120"/>
  <c r="C64" i="120"/>
  <c r="O64" i="120"/>
  <c r="I64" i="120"/>
  <c r="I43" i="120"/>
  <c r="I51" i="120"/>
  <c r="U43" i="120"/>
  <c r="E51" i="120"/>
  <c r="O43" i="120"/>
  <c r="U64" i="120"/>
  <c r="V51" i="120" l="1"/>
  <c r="E43" i="120"/>
  <c r="V64" i="120"/>
  <c r="E64" i="120"/>
  <c r="D51" i="120"/>
  <c r="V43" i="120"/>
  <c r="D64" i="120"/>
  <c r="D43" i="120"/>
  <c r="W43" i="120" l="1"/>
  <c r="W64" i="120"/>
  <c r="W51" i="120"/>
  <c r="E64" i="8" l="1"/>
  <c r="K51" i="8"/>
  <c r="J51" i="8"/>
  <c r="I51" i="8"/>
  <c r="O64" i="8"/>
  <c r="L51" i="8"/>
  <c r="H64" i="8"/>
  <c r="V64" i="8"/>
  <c r="C51" i="8"/>
  <c r="M51" i="8"/>
  <c r="T64" i="8"/>
  <c r="K64" i="8"/>
  <c r="E51" i="8"/>
  <c r="O51" i="8"/>
  <c r="N51" i="8"/>
  <c r="M64" i="8"/>
  <c r="F64" i="8" l="1"/>
  <c r="R64" i="8"/>
  <c r="P64" i="8"/>
  <c r="D51" i="8"/>
  <c r="C64" i="8"/>
  <c r="F51" i="8"/>
  <c r="W64" i="8"/>
  <c r="S64" i="8"/>
  <c r="J64" i="8"/>
  <c r="D64" i="8"/>
  <c r="G64" i="8"/>
  <c r="I64" i="8"/>
  <c r="N64" i="8"/>
  <c r="G51" i="8"/>
  <c r="U64" i="8"/>
  <c r="L64" i="8"/>
  <c r="H51" i="8"/>
  <c r="Q64" i="8" l="1"/>
  <c r="V51" i="8" l="1"/>
  <c r="U51" i="8" l="1"/>
  <c r="W51" i="8" l="1"/>
  <c r="V43" i="8" l="1"/>
  <c r="T51" i="8"/>
  <c r="W43" i="8"/>
  <c r="Q51" i="8" l="1"/>
  <c r="R51" i="8"/>
  <c r="U43" i="8"/>
  <c r="S43" i="8"/>
  <c r="S51" i="8"/>
  <c r="T43" i="8" l="1"/>
  <c r="Q43" i="8"/>
  <c r="R43" i="8"/>
  <c r="P51" i="8" l="1"/>
  <c r="P43" i="8"/>
  <c r="O43" i="8" l="1"/>
  <c r="M43" i="8" l="1"/>
  <c r="N43" i="8"/>
  <c r="L43" i="8" l="1"/>
  <c r="K43" i="8" l="1"/>
  <c r="J43" i="8" l="1"/>
  <c r="I43" i="8" l="1"/>
  <c r="H43" i="8" l="1"/>
  <c r="G43" i="8" l="1"/>
  <c r="F43" i="8" l="1"/>
  <c r="D43" i="8" l="1"/>
  <c r="E43" i="8"/>
  <c r="C43" i="8" l="1"/>
  <c r="X33" i="159" l="1"/>
  <c r="X26" i="159" s="1"/>
  <c r="X2" i="159" s="1"/>
  <c r="P33" i="159"/>
  <c r="P26" i="159" s="1"/>
  <c r="P2" i="159" s="1"/>
  <c r="H33" i="159"/>
  <c r="H26" i="159" s="1"/>
  <c r="H2" i="159" s="1"/>
  <c r="X72" i="120"/>
  <c r="W72" i="120"/>
  <c r="V72" i="120"/>
  <c r="T72" i="120"/>
  <c r="S72" i="120"/>
  <c r="R72" i="120"/>
  <c r="P72" i="120"/>
  <c r="O72" i="120"/>
  <c r="N72" i="120"/>
  <c r="L72" i="120"/>
  <c r="K72" i="120"/>
  <c r="J72" i="120"/>
  <c r="H72" i="120"/>
  <c r="G72" i="120"/>
  <c r="F72" i="120"/>
  <c r="D72" i="120"/>
  <c r="C72" i="120"/>
  <c r="X71" i="120"/>
  <c r="V71" i="120"/>
  <c r="U71" i="120"/>
  <c r="T71" i="120"/>
  <c r="R71" i="120"/>
  <c r="Q71" i="120"/>
  <c r="P71" i="120"/>
  <c r="N71" i="120"/>
  <c r="M71" i="120"/>
  <c r="L71" i="120"/>
  <c r="J71" i="120"/>
  <c r="I71" i="120"/>
  <c r="H71" i="120"/>
  <c r="F71" i="120"/>
  <c r="E71" i="120"/>
  <c r="D71" i="120"/>
  <c r="X70" i="120"/>
  <c r="W70" i="120"/>
  <c r="V70" i="120"/>
  <c r="T70" i="120"/>
  <c r="S70" i="120"/>
  <c r="R70" i="120"/>
  <c r="P70" i="120"/>
  <c r="O70" i="120"/>
  <c r="N70" i="120"/>
  <c r="L70" i="120"/>
  <c r="K70" i="120"/>
  <c r="J70" i="120"/>
  <c r="H70" i="120"/>
  <c r="G70" i="120"/>
  <c r="F70" i="120"/>
  <c r="D70" i="120"/>
  <c r="C70" i="120"/>
  <c r="X69" i="120"/>
  <c r="V69" i="120"/>
  <c r="U69" i="120"/>
  <c r="T69" i="120"/>
  <c r="R69" i="120"/>
  <c r="Q69" i="120"/>
  <c r="P69" i="120"/>
  <c r="N69" i="120"/>
  <c r="M69" i="120"/>
  <c r="L69" i="120"/>
  <c r="J69" i="120"/>
  <c r="I69" i="120"/>
  <c r="H69" i="120"/>
  <c r="F69" i="120"/>
  <c r="E69" i="120"/>
  <c r="D69" i="120"/>
  <c r="X68" i="120"/>
  <c r="W68" i="120"/>
  <c r="V68" i="120"/>
  <c r="T68" i="120"/>
  <c r="S68" i="120"/>
  <c r="R68" i="120"/>
  <c r="P68" i="120"/>
  <c r="O68" i="120"/>
  <c r="N68" i="120"/>
  <c r="L68" i="120"/>
  <c r="K68" i="120"/>
  <c r="J68" i="120"/>
  <c r="H68" i="120"/>
  <c r="G68" i="120"/>
  <c r="F68" i="120"/>
  <c r="D68" i="120"/>
  <c r="C68" i="120"/>
  <c r="X67" i="120"/>
  <c r="V67" i="120"/>
  <c r="U67" i="120"/>
  <c r="T67" i="120"/>
  <c r="R67" i="120"/>
  <c r="Q67" i="120"/>
  <c r="P67" i="120"/>
  <c r="N67" i="120"/>
  <c r="M67" i="120"/>
  <c r="L67" i="120"/>
  <c r="J67" i="120"/>
  <c r="I67" i="120"/>
  <c r="H67" i="120"/>
  <c r="F67" i="120"/>
  <c r="E67" i="120"/>
  <c r="D67" i="120"/>
  <c r="X66" i="120"/>
  <c r="W66" i="120"/>
  <c r="V66" i="120"/>
  <c r="T66" i="120"/>
  <c r="S66" i="120"/>
  <c r="R66" i="120"/>
  <c r="P66" i="120"/>
  <c r="O66" i="120"/>
  <c r="N66" i="120"/>
  <c r="L66" i="120"/>
  <c r="K66" i="120"/>
  <c r="J66" i="120"/>
  <c r="H66" i="120"/>
  <c r="G66" i="120"/>
  <c r="F66" i="120"/>
  <c r="D66" i="120"/>
  <c r="C66" i="120"/>
  <c r="X65" i="120"/>
  <c r="V65" i="120"/>
  <c r="U65" i="120"/>
  <c r="T65" i="120"/>
  <c r="R65" i="120"/>
  <c r="Q65" i="120"/>
  <c r="P65" i="120"/>
  <c r="N65" i="120"/>
  <c r="M65" i="120"/>
  <c r="L65" i="120"/>
  <c r="J65" i="120"/>
  <c r="I65" i="120"/>
  <c r="H65" i="120"/>
  <c r="F65" i="120"/>
  <c r="E65" i="120"/>
  <c r="D65" i="120"/>
  <c r="X63" i="120"/>
  <c r="W63" i="120"/>
  <c r="V63" i="120"/>
  <c r="U63" i="120"/>
  <c r="T63" i="120"/>
  <c r="R63" i="120"/>
  <c r="P63" i="120"/>
  <c r="O63" i="120"/>
  <c r="N63" i="120"/>
  <c r="M63" i="120"/>
  <c r="L63" i="120"/>
  <c r="J63" i="120"/>
  <c r="H63" i="120"/>
  <c r="G63" i="120"/>
  <c r="F63" i="120"/>
  <c r="E63" i="120"/>
  <c r="D63" i="120"/>
  <c r="X50" i="120"/>
  <c r="W50" i="120"/>
  <c r="V50" i="120"/>
  <c r="T50" i="120"/>
  <c r="S50" i="120"/>
  <c r="R50" i="120"/>
  <c r="Q50" i="120"/>
  <c r="P50" i="120"/>
  <c r="O50" i="120"/>
  <c r="N50" i="120"/>
  <c r="L50" i="120"/>
  <c r="K50" i="120"/>
  <c r="J50" i="120"/>
  <c r="I50" i="120"/>
  <c r="H50" i="120"/>
  <c r="G50" i="120"/>
  <c r="F50" i="120"/>
  <c r="D50" i="120"/>
  <c r="C50" i="120"/>
  <c r="X49" i="120"/>
  <c r="W49" i="120"/>
  <c r="V49" i="120"/>
  <c r="U49" i="120"/>
  <c r="T49" i="120"/>
  <c r="R49" i="120"/>
  <c r="Q49" i="120"/>
  <c r="P49" i="120"/>
  <c r="O49" i="120"/>
  <c r="N49" i="120"/>
  <c r="M49" i="120"/>
  <c r="L49" i="120"/>
  <c r="J49" i="120"/>
  <c r="I49" i="120"/>
  <c r="H49" i="120"/>
  <c r="G49" i="120"/>
  <c r="F49" i="120"/>
  <c r="E49" i="120"/>
  <c r="D49" i="120"/>
  <c r="X48" i="120"/>
  <c r="W48" i="120"/>
  <c r="V48" i="120"/>
  <c r="U48" i="120"/>
  <c r="T48" i="120"/>
  <c r="S48" i="120"/>
  <c r="R48" i="120"/>
  <c r="P48" i="120"/>
  <c r="O48" i="120"/>
  <c r="N48" i="120"/>
  <c r="M48" i="120"/>
  <c r="L48" i="120"/>
  <c r="K48" i="120"/>
  <c r="J48" i="120"/>
  <c r="H48" i="120"/>
  <c r="G48" i="120"/>
  <c r="F48" i="120"/>
  <c r="E48" i="120"/>
  <c r="D48" i="120"/>
  <c r="C48" i="120"/>
  <c r="X47" i="120"/>
  <c r="V47" i="120"/>
  <c r="U47" i="120"/>
  <c r="T47" i="120"/>
  <c r="S47" i="120"/>
  <c r="R47" i="120"/>
  <c r="Q47" i="120"/>
  <c r="P47" i="120"/>
  <c r="N47" i="120"/>
  <c r="M47" i="120"/>
  <c r="L47" i="120"/>
  <c r="K47" i="120"/>
  <c r="J47" i="120"/>
  <c r="I47" i="120"/>
  <c r="H47" i="120"/>
  <c r="F47" i="120"/>
  <c r="E47" i="120"/>
  <c r="D47" i="120"/>
  <c r="C47" i="120"/>
  <c r="X46" i="120"/>
  <c r="W46" i="120"/>
  <c r="V46" i="120"/>
  <c r="T46" i="120"/>
  <c r="S46" i="120"/>
  <c r="R46" i="120"/>
  <c r="Q46" i="120"/>
  <c r="P46" i="120"/>
  <c r="O46" i="120"/>
  <c r="N46" i="120"/>
  <c r="L46" i="120"/>
  <c r="K46" i="120"/>
  <c r="J46" i="120"/>
  <c r="I46" i="120"/>
  <c r="H46" i="120"/>
  <c r="G46" i="120"/>
  <c r="F46" i="120"/>
  <c r="D46" i="120"/>
  <c r="C46" i="120"/>
  <c r="X45" i="120"/>
  <c r="W45" i="120"/>
  <c r="V45" i="120"/>
  <c r="U45" i="120"/>
  <c r="T45" i="120"/>
  <c r="R45" i="120"/>
  <c r="Q45" i="120"/>
  <c r="P45" i="120"/>
  <c r="O45" i="120"/>
  <c r="N45" i="120"/>
  <c r="M45" i="120"/>
  <c r="L45" i="120"/>
  <c r="J45" i="120"/>
  <c r="I45" i="120"/>
  <c r="H45" i="120"/>
  <c r="G45" i="120"/>
  <c r="F45" i="120"/>
  <c r="E45" i="120"/>
  <c r="D45" i="120"/>
  <c r="X44" i="120"/>
  <c r="W44" i="120"/>
  <c r="V44" i="120"/>
  <c r="U44" i="120"/>
  <c r="T44" i="120"/>
  <c r="S44" i="120"/>
  <c r="R44" i="120"/>
  <c r="P44" i="120"/>
  <c r="O44" i="120"/>
  <c r="N44" i="120"/>
  <c r="M44" i="120"/>
  <c r="L44" i="120"/>
  <c r="K44" i="120"/>
  <c r="J44" i="120"/>
  <c r="H44" i="120"/>
  <c r="G44" i="120"/>
  <c r="F44" i="120"/>
  <c r="E44" i="120"/>
  <c r="D44" i="120"/>
  <c r="C44" i="120"/>
  <c r="X42" i="120"/>
  <c r="V42" i="120"/>
  <c r="T42" i="120"/>
  <c r="S42" i="120"/>
  <c r="R42" i="120"/>
  <c r="Q42" i="120"/>
  <c r="P42" i="120"/>
  <c r="N42" i="120"/>
  <c r="L42" i="120"/>
  <c r="K42" i="120"/>
  <c r="J42" i="120"/>
  <c r="I42" i="120"/>
  <c r="H42" i="120"/>
  <c r="F42" i="120"/>
  <c r="D42" i="120"/>
  <c r="C42" i="120"/>
  <c r="X41" i="120"/>
  <c r="W41" i="120"/>
  <c r="V41" i="120"/>
  <c r="T41" i="120"/>
  <c r="R41" i="120"/>
  <c r="Q41" i="120"/>
  <c r="P41" i="120"/>
  <c r="O41" i="120"/>
  <c r="N41" i="120"/>
  <c r="L41" i="120"/>
  <c r="J41" i="120"/>
  <c r="I41" i="120"/>
  <c r="H41" i="120"/>
  <c r="G41" i="120"/>
  <c r="F41" i="120"/>
  <c r="D41" i="120"/>
  <c r="X40" i="120"/>
  <c r="W40" i="120"/>
  <c r="V40" i="120"/>
  <c r="U40" i="120"/>
  <c r="T40" i="120"/>
  <c r="R40" i="120"/>
  <c r="P40" i="120"/>
  <c r="O40" i="120"/>
  <c r="N40" i="120"/>
  <c r="M40" i="120"/>
  <c r="L40" i="120"/>
  <c r="J40" i="120"/>
  <c r="H40" i="120"/>
  <c r="G40" i="120"/>
  <c r="F40" i="120"/>
  <c r="E40" i="120"/>
  <c r="D40" i="120"/>
  <c r="X39" i="120"/>
  <c r="V39" i="120"/>
  <c r="U39" i="120"/>
  <c r="T39" i="120"/>
  <c r="S39" i="120"/>
  <c r="R39" i="120"/>
  <c r="P39" i="120"/>
  <c r="N39" i="120"/>
  <c r="M39" i="120"/>
  <c r="L39" i="120"/>
  <c r="K39" i="120"/>
  <c r="J39" i="120"/>
  <c r="H39" i="120"/>
  <c r="F39" i="120"/>
  <c r="E39" i="120"/>
  <c r="D39" i="120"/>
  <c r="C39" i="120"/>
  <c r="X38" i="120"/>
  <c r="V38" i="120"/>
  <c r="T38" i="120"/>
  <c r="S38" i="120"/>
  <c r="R38" i="120"/>
  <c r="Q38" i="120"/>
  <c r="P38" i="120"/>
  <c r="N38" i="120"/>
  <c r="L38" i="120"/>
  <c r="K38" i="120"/>
  <c r="J38" i="120"/>
  <c r="I38" i="120"/>
  <c r="H38" i="120"/>
  <c r="F38" i="120"/>
  <c r="D38" i="120"/>
  <c r="C38" i="120"/>
  <c r="X37" i="120"/>
  <c r="W37" i="120"/>
  <c r="V37" i="120"/>
  <c r="T37" i="120"/>
  <c r="R37" i="120"/>
  <c r="Q37" i="120"/>
  <c r="P37" i="120"/>
  <c r="O37" i="120"/>
  <c r="N37" i="120"/>
  <c r="L37" i="120"/>
  <c r="J37" i="120"/>
  <c r="I37" i="120"/>
  <c r="H37" i="120"/>
  <c r="G37" i="120"/>
  <c r="F37" i="120"/>
  <c r="D37" i="120"/>
  <c r="X36" i="120"/>
  <c r="W36" i="120"/>
  <c r="V36" i="120"/>
  <c r="U36" i="120"/>
  <c r="T36" i="120"/>
  <c r="R36" i="120"/>
  <c r="P36" i="120"/>
  <c r="O36" i="120"/>
  <c r="N36" i="120"/>
  <c r="M36" i="120"/>
  <c r="L36" i="120"/>
  <c r="J36" i="120"/>
  <c r="H36" i="120"/>
  <c r="G36" i="120"/>
  <c r="F36" i="120"/>
  <c r="E36" i="120"/>
  <c r="D36" i="120"/>
  <c r="X35" i="120"/>
  <c r="V35" i="120"/>
  <c r="U35" i="120"/>
  <c r="T35" i="120"/>
  <c r="S35" i="120"/>
  <c r="R35" i="120"/>
  <c r="P35" i="120"/>
  <c r="N35" i="120"/>
  <c r="M35" i="120"/>
  <c r="L35" i="120"/>
  <c r="K35" i="120"/>
  <c r="J35" i="120"/>
  <c r="H35" i="120"/>
  <c r="F35" i="120"/>
  <c r="E35" i="120"/>
  <c r="D35" i="120"/>
  <c r="C35" i="120"/>
  <c r="P61" i="156"/>
  <c r="H61" i="156"/>
  <c r="V33" i="156"/>
  <c r="V26" i="156" s="1"/>
  <c r="V2" i="156" s="1"/>
  <c r="N33" i="156"/>
  <c r="N26" i="156" s="1"/>
  <c r="N2" i="156" s="1"/>
  <c r="F33" i="156"/>
  <c r="F26" i="156" s="1"/>
  <c r="F2" i="156" s="1"/>
  <c r="X72" i="119"/>
  <c r="W72" i="119"/>
  <c r="V72" i="119"/>
  <c r="U72" i="119"/>
  <c r="T72" i="119"/>
  <c r="S72" i="119"/>
  <c r="R72" i="119"/>
  <c r="Q72" i="119"/>
  <c r="P72" i="119"/>
  <c r="O72" i="119"/>
  <c r="N72" i="119"/>
  <c r="M72" i="119"/>
  <c r="L72" i="119"/>
  <c r="K72" i="119"/>
  <c r="J72" i="119"/>
  <c r="I72" i="119"/>
  <c r="H72" i="119"/>
  <c r="G72" i="119"/>
  <c r="F72" i="119"/>
  <c r="E72" i="119"/>
  <c r="D72" i="119"/>
  <c r="C72" i="119"/>
  <c r="X71" i="119"/>
  <c r="W71" i="119"/>
  <c r="V71" i="119"/>
  <c r="U71" i="119"/>
  <c r="T71" i="119"/>
  <c r="S71" i="119"/>
  <c r="R71" i="119"/>
  <c r="Q71" i="119"/>
  <c r="P71" i="119"/>
  <c r="O71" i="119"/>
  <c r="N71" i="119"/>
  <c r="M71" i="119"/>
  <c r="L71" i="119"/>
  <c r="K71" i="119"/>
  <c r="J71" i="119"/>
  <c r="I71" i="119"/>
  <c r="H71" i="119"/>
  <c r="G71" i="119"/>
  <c r="F71" i="119"/>
  <c r="E71" i="119"/>
  <c r="D71" i="119"/>
  <c r="C71" i="119"/>
  <c r="X70" i="119"/>
  <c r="W70" i="119"/>
  <c r="V70" i="119"/>
  <c r="U70" i="119"/>
  <c r="T70" i="119"/>
  <c r="S70" i="119"/>
  <c r="R70" i="119"/>
  <c r="Q70" i="119"/>
  <c r="P70" i="119"/>
  <c r="O70" i="119"/>
  <c r="N70" i="119"/>
  <c r="M70" i="119"/>
  <c r="L70" i="119"/>
  <c r="K70" i="119"/>
  <c r="J70" i="119"/>
  <c r="I70" i="119"/>
  <c r="H70" i="119"/>
  <c r="G70" i="119"/>
  <c r="F70" i="119"/>
  <c r="E70" i="119"/>
  <c r="D70" i="119"/>
  <c r="C70" i="119"/>
  <c r="X69" i="119"/>
  <c r="W69" i="119"/>
  <c r="V69" i="119"/>
  <c r="U69" i="119"/>
  <c r="T69" i="119"/>
  <c r="S69" i="119"/>
  <c r="R69" i="119"/>
  <c r="Q69" i="119"/>
  <c r="P69" i="119"/>
  <c r="O69" i="119"/>
  <c r="N69" i="119"/>
  <c r="M69" i="119"/>
  <c r="L69" i="119"/>
  <c r="K69" i="119"/>
  <c r="J69" i="119"/>
  <c r="I69" i="119"/>
  <c r="H69" i="119"/>
  <c r="G69" i="119"/>
  <c r="F69" i="119"/>
  <c r="E69" i="119"/>
  <c r="D69" i="119"/>
  <c r="C69" i="119"/>
  <c r="X68" i="119"/>
  <c r="W68" i="119"/>
  <c r="V68" i="119"/>
  <c r="U68" i="119"/>
  <c r="T68" i="119"/>
  <c r="S68" i="119"/>
  <c r="R68" i="119"/>
  <c r="Q68" i="119"/>
  <c r="P68" i="119"/>
  <c r="O68" i="119"/>
  <c r="N68" i="119"/>
  <c r="M68" i="119"/>
  <c r="L68" i="119"/>
  <c r="K68" i="119"/>
  <c r="J68" i="119"/>
  <c r="I68" i="119"/>
  <c r="H68" i="119"/>
  <c r="G68" i="119"/>
  <c r="F68" i="119"/>
  <c r="E68" i="119"/>
  <c r="D68" i="119"/>
  <c r="C68" i="119"/>
  <c r="X67" i="119"/>
  <c r="W67" i="119"/>
  <c r="V67" i="119"/>
  <c r="U67" i="119"/>
  <c r="T67" i="119"/>
  <c r="S67" i="119"/>
  <c r="R67" i="119"/>
  <c r="Q67" i="119"/>
  <c r="P67" i="119"/>
  <c r="O67" i="119"/>
  <c r="N67" i="119"/>
  <c r="M67" i="119"/>
  <c r="L67" i="119"/>
  <c r="K67" i="119"/>
  <c r="J67" i="119"/>
  <c r="I67" i="119"/>
  <c r="H67" i="119"/>
  <c r="G67" i="119"/>
  <c r="F67" i="119"/>
  <c r="E67" i="119"/>
  <c r="D67" i="119"/>
  <c r="C67" i="119"/>
  <c r="X50" i="119"/>
  <c r="W50" i="119"/>
  <c r="V50" i="119"/>
  <c r="U50" i="119"/>
  <c r="T50" i="119"/>
  <c r="S50" i="119"/>
  <c r="R50" i="119"/>
  <c r="Q50" i="119"/>
  <c r="P50" i="119"/>
  <c r="O50" i="119"/>
  <c r="N50" i="119"/>
  <c r="M50" i="119"/>
  <c r="L50" i="119"/>
  <c r="K50" i="119"/>
  <c r="J50" i="119"/>
  <c r="I50" i="119"/>
  <c r="H50" i="119"/>
  <c r="G50" i="119"/>
  <c r="F50" i="119"/>
  <c r="E50" i="119"/>
  <c r="D50" i="119"/>
  <c r="C50" i="119"/>
  <c r="X49" i="119"/>
  <c r="W49" i="119"/>
  <c r="V49" i="119"/>
  <c r="U49" i="119"/>
  <c r="T49" i="119"/>
  <c r="S49" i="119"/>
  <c r="R49" i="119"/>
  <c r="Q49" i="119"/>
  <c r="P49" i="119"/>
  <c r="O49" i="119"/>
  <c r="N49" i="119"/>
  <c r="M49" i="119"/>
  <c r="L49" i="119"/>
  <c r="K49" i="119"/>
  <c r="J49" i="119"/>
  <c r="I49" i="119"/>
  <c r="H49" i="119"/>
  <c r="G49" i="119"/>
  <c r="F49" i="119"/>
  <c r="E49" i="119"/>
  <c r="D49" i="119"/>
  <c r="C49" i="119"/>
  <c r="X48" i="119"/>
  <c r="W48" i="119"/>
  <c r="V48" i="119"/>
  <c r="U48" i="119"/>
  <c r="T48" i="119"/>
  <c r="S48" i="119"/>
  <c r="R48" i="119"/>
  <c r="Q48" i="119"/>
  <c r="P48" i="119"/>
  <c r="O48" i="119"/>
  <c r="N48" i="119"/>
  <c r="M48" i="119"/>
  <c r="L48" i="119"/>
  <c r="K48" i="119"/>
  <c r="J48" i="119"/>
  <c r="I48" i="119"/>
  <c r="H48" i="119"/>
  <c r="G48" i="119"/>
  <c r="F48" i="119"/>
  <c r="E48" i="119"/>
  <c r="D48" i="119"/>
  <c r="C48" i="119"/>
  <c r="X47" i="119"/>
  <c r="W47" i="119"/>
  <c r="V47" i="119"/>
  <c r="U47" i="119"/>
  <c r="T47" i="119"/>
  <c r="S47" i="119"/>
  <c r="R47" i="119"/>
  <c r="Q47" i="119"/>
  <c r="P47" i="119"/>
  <c r="O47" i="119"/>
  <c r="N47" i="119"/>
  <c r="M47" i="119"/>
  <c r="L47" i="119"/>
  <c r="K47" i="119"/>
  <c r="J47" i="119"/>
  <c r="I47" i="119"/>
  <c r="H47" i="119"/>
  <c r="G47" i="119"/>
  <c r="F47" i="119"/>
  <c r="E47" i="119"/>
  <c r="D47" i="119"/>
  <c r="C47" i="119"/>
  <c r="X46" i="119"/>
  <c r="W46" i="119"/>
  <c r="V46" i="119"/>
  <c r="U46" i="119"/>
  <c r="T46" i="119"/>
  <c r="S46" i="119"/>
  <c r="R46" i="119"/>
  <c r="Q46" i="119"/>
  <c r="P46" i="119"/>
  <c r="O46" i="119"/>
  <c r="N46" i="119"/>
  <c r="M46" i="119"/>
  <c r="L46" i="119"/>
  <c r="K46" i="119"/>
  <c r="J46" i="119"/>
  <c r="I46" i="119"/>
  <c r="H46" i="119"/>
  <c r="G46" i="119"/>
  <c r="F46" i="119"/>
  <c r="E46" i="119"/>
  <c r="D46" i="119"/>
  <c r="C46" i="119"/>
  <c r="X45" i="119"/>
  <c r="W45" i="119"/>
  <c r="V45" i="119"/>
  <c r="U45" i="119"/>
  <c r="T45" i="119"/>
  <c r="S45" i="119"/>
  <c r="R45" i="119"/>
  <c r="Q45" i="119"/>
  <c r="P45" i="119"/>
  <c r="O45" i="119"/>
  <c r="N45" i="119"/>
  <c r="M45" i="119"/>
  <c r="L45" i="119"/>
  <c r="K45" i="119"/>
  <c r="J45" i="119"/>
  <c r="I45" i="119"/>
  <c r="H45" i="119"/>
  <c r="G45" i="119"/>
  <c r="F45" i="119"/>
  <c r="E45" i="119"/>
  <c r="D45" i="119"/>
  <c r="C45" i="119"/>
  <c r="X44" i="119"/>
  <c r="W44" i="119"/>
  <c r="V44" i="119"/>
  <c r="U44" i="119"/>
  <c r="T44" i="119"/>
  <c r="S44" i="119"/>
  <c r="R44" i="119"/>
  <c r="Q44" i="119"/>
  <c r="P44" i="119"/>
  <c r="O44" i="119"/>
  <c r="N44" i="119"/>
  <c r="M44" i="119"/>
  <c r="L44" i="119"/>
  <c r="K44" i="119"/>
  <c r="J44" i="119"/>
  <c r="I44" i="119"/>
  <c r="H44" i="119"/>
  <c r="G44" i="119"/>
  <c r="F44" i="119"/>
  <c r="E44" i="119"/>
  <c r="D44" i="119"/>
  <c r="C44" i="119"/>
  <c r="X43" i="119"/>
  <c r="W43" i="119"/>
  <c r="V43" i="119"/>
  <c r="U43" i="119"/>
  <c r="T43" i="119"/>
  <c r="S43" i="119"/>
  <c r="R43" i="119"/>
  <c r="Q43" i="119"/>
  <c r="P43" i="119"/>
  <c r="O43" i="119"/>
  <c r="N43" i="119"/>
  <c r="M43" i="119"/>
  <c r="L43" i="119"/>
  <c r="K43" i="119"/>
  <c r="J43" i="119"/>
  <c r="I43" i="119"/>
  <c r="H43" i="119"/>
  <c r="G43" i="119"/>
  <c r="F43" i="119"/>
  <c r="E43" i="119"/>
  <c r="D43" i="119"/>
  <c r="C43" i="119"/>
  <c r="X42" i="119"/>
  <c r="W42" i="119"/>
  <c r="V42" i="119"/>
  <c r="U42" i="119"/>
  <c r="T42" i="119"/>
  <c r="S42" i="119"/>
  <c r="R42" i="119"/>
  <c r="Q42" i="119"/>
  <c r="P42" i="119"/>
  <c r="O42" i="119"/>
  <c r="N42" i="119"/>
  <c r="M42" i="119"/>
  <c r="L42" i="119"/>
  <c r="K42" i="119"/>
  <c r="J42" i="119"/>
  <c r="I42" i="119"/>
  <c r="H42" i="119"/>
  <c r="G42" i="119"/>
  <c r="F42" i="119"/>
  <c r="E42" i="119"/>
  <c r="D42" i="119"/>
  <c r="C42" i="119"/>
  <c r="X41" i="119"/>
  <c r="W41" i="119"/>
  <c r="V41" i="119"/>
  <c r="U41" i="119"/>
  <c r="T41" i="119"/>
  <c r="S41" i="119"/>
  <c r="R41" i="119"/>
  <c r="Q41" i="119"/>
  <c r="P41" i="119"/>
  <c r="O41" i="119"/>
  <c r="N41" i="119"/>
  <c r="M41" i="119"/>
  <c r="L41" i="119"/>
  <c r="K41" i="119"/>
  <c r="J41" i="119"/>
  <c r="I41" i="119"/>
  <c r="H41" i="119"/>
  <c r="G41" i="119"/>
  <c r="F41" i="119"/>
  <c r="E41" i="119"/>
  <c r="D41" i="119"/>
  <c r="C41" i="119"/>
  <c r="X40" i="119"/>
  <c r="W40" i="119"/>
  <c r="V40" i="119"/>
  <c r="U40" i="119"/>
  <c r="T40" i="119"/>
  <c r="S40" i="119"/>
  <c r="R40" i="119"/>
  <c r="Q40" i="119"/>
  <c r="P40" i="119"/>
  <c r="O40" i="119"/>
  <c r="N40" i="119"/>
  <c r="M40" i="119"/>
  <c r="L40" i="119"/>
  <c r="K40" i="119"/>
  <c r="J40" i="119"/>
  <c r="I40" i="119"/>
  <c r="H40" i="119"/>
  <c r="G40" i="119"/>
  <c r="F40" i="119"/>
  <c r="E40" i="119"/>
  <c r="D40" i="119"/>
  <c r="C40" i="119"/>
  <c r="X39" i="119"/>
  <c r="W39" i="119"/>
  <c r="V39" i="119"/>
  <c r="U39" i="119"/>
  <c r="T39" i="119"/>
  <c r="S39" i="119"/>
  <c r="R39" i="119"/>
  <c r="Q39" i="119"/>
  <c r="P39" i="119"/>
  <c r="O39" i="119"/>
  <c r="N39" i="119"/>
  <c r="M39" i="119"/>
  <c r="L39" i="119"/>
  <c r="K39" i="119"/>
  <c r="J39" i="119"/>
  <c r="I39" i="119"/>
  <c r="H39" i="119"/>
  <c r="G39" i="119"/>
  <c r="F39" i="119"/>
  <c r="E39" i="119"/>
  <c r="D39" i="119"/>
  <c r="C39" i="119"/>
  <c r="X38" i="119"/>
  <c r="W38" i="119"/>
  <c r="V38" i="119"/>
  <c r="U38" i="119"/>
  <c r="T38" i="119"/>
  <c r="S38" i="119"/>
  <c r="R38" i="119"/>
  <c r="Q38" i="119"/>
  <c r="P38" i="119"/>
  <c r="O38" i="119"/>
  <c r="N38" i="119"/>
  <c r="M38" i="119"/>
  <c r="L38" i="119"/>
  <c r="K38" i="119"/>
  <c r="J38" i="119"/>
  <c r="I38" i="119"/>
  <c r="H38" i="119"/>
  <c r="G38" i="119"/>
  <c r="F38" i="119"/>
  <c r="E38" i="119"/>
  <c r="D38" i="119"/>
  <c r="C38" i="119"/>
  <c r="X37" i="119"/>
  <c r="W37" i="119"/>
  <c r="V37" i="119"/>
  <c r="U37" i="119"/>
  <c r="T37" i="119"/>
  <c r="S37" i="119"/>
  <c r="R37" i="119"/>
  <c r="Q37" i="119"/>
  <c r="P37" i="119"/>
  <c r="O37" i="119"/>
  <c r="N37" i="119"/>
  <c r="M37" i="119"/>
  <c r="L37" i="119"/>
  <c r="K37" i="119"/>
  <c r="J37" i="119"/>
  <c r="I37" i="119"/>
  <c r="H37" i="119"/>
  <c r="G37" i="119"/>
  <c r="F37" i="119"/>
  <c r="E37" i="119"/>
  <c r="D37" i="119"/>
  <c r="C37" i="119"/>
  <c r="X36" i="119"/>
  <c r="W36" i="119"/>
  <c r="V36" i="119"/>
  <c r="U36" i="119"/>
  <c r="T36" i="119"/>
  <c r="S36" i="119"/>
  <c r="R36" i="119"/>
  <c r="Q36" i="119"/>
  <c r="P36" i="119"/>
  <c r="O36" i="119"/>
  <c r="N36" i="119"/>
  <c r="M36" i="119"/>
  <c r="L36" i="119"/>
  <c r="K36" i="119"/>
  <c r="J36" i="119"/>
  <c r="I36" i="119"/>
  <c r="H36" i="119"/>
  <c r="G36" i="119"/>
  <c r="F36" i="119"/>
  <c r="E36" i="119"/>
  <c r="D36" i="119"/>
  <c r="C36" i="119"/>
  <c r="X35" i="119"/>
  <c r="W35" i="119"/>
  <c r="V35" i="119"/>
  <c r="U35" i="119"/>
  <c r="T35" i="119"/>
  <c r="S35" i="119"/>
  <c r="R35" i="119"/>
  <c r="Q35" i="119"/>
  <c r="P35" i="119"/>
  <c r="O35" i="119"/>
  <c r="N35" i="119"/>
  <c r="M35" i="119"/>
  <c r="L35" i="119"/>
  <c r="K35" i="119"/>
  <c r="J35" i="119"/>
  <c r="I35" i="119"/>
  <c r="H35" i="119"/>
  <c r="G35" i="119"/>
  <c r="F35" i="119"/>
  <c r="E35" i="119"/>
  <c r="D35" i="119"/>
  <c r="C35" i="119"/>
  <c r="U61" i="170"/>
  <c r="R61" i="170"/>
  <c r="M61" i="170"/>
  <c r="J61" i="170"/>
  <c r="E61" i="170"/>
  <c r="T33" i="170"/>
  <c r="T26" i="170" s="1"/>
  <c r="T2" i="170" s="1"/>
  <c r="L33" i="170"/>
  <c r="L26" i="170" s="1"/>
  <c r="L2" i="170" s="1"/>
  <c r="D33" i="170"/>
  <c r="D26" i="170" s="1"/>
  <c r="D2" i="170" s="1"/>
  <c r="R61" i="169"/>
  <c r="J61" i="169"/>
  <c r="D33" i="169"/>
  <c r="D26" i="169" s="1"/>
  <c r="D2" i="169" s="1"/>
  <c r="X61" i="168"/>
  <c r="P61" i="168"/>
  <c r="H61" i="168"/>
  <c r="W72" i="118"/>
  <c r="T72" i="118"/>
  <c r="R72" i="118"/>
  <c r="O72" i="118"/>
  <c r="L72" i="118"/>
  <c r="J72" i="118"/>
  <c r="G72" i="118"/>
  <c r="D72" i="118"/>
  <c r="V69" i="118"/>
  <c r="T69" i="118"/>
  <c r="N69" i="118"/>
  <c r="L69" i="118"/>
  <c r="F69" i="118"/>
  <c r="D69" i="118"/>
  <c r="T68" i="118"/>
  <c r="R68" i="118"/>
  <c r="L68" i="118"/>
  <c r="J68" i="118"/>
  <c r="D68" i="118"/>
  <c r="W51" i="118"/>
  <c r="T51" i="118"/>
  <c r="R51" i="118"/>
  <c r="O51" i="118"/>
  <c r="L51" i="118"/>
  <c r="J51" i="118"/>
  <c r="G51" i="118"/>
  <c r="D51" i="118"/>
  <c r="X50" i="118"/>
  <c r="U50" i="118"/>
  <c r="R50" i="118"/>
  <c r="P50" i="118"/>
  <c r="M50" i="118"/>
  <c r="J50" i="118"/>
  <c r="H50" i="118"/>
  <c r="E50" i="118"/>
  <c r="X49" i="118"/>
  <c r="V49" i="118"/>
  <c r="S49" i="118"/>
  <c r="P49" i="118"/>
  <c r="N49" i="118"/>
  <c r="K49" i="118"/>
  <c r="H49" i="118"/>
  <c r="F49" i="118"/>
  <c r="C49" i="118"/>
  <c r="V48" i="118"/>
  <c r="T48" i="118"/>
  <c r="Q48" i="118"/>
  <c r="N48" i="118"/>
  <c r="L48" i="118"/>
  <c r="I48" i="118"/>
  <c r="F48" i="118"/>
  <c r="D48" i="118"/>
  <c r="W47" i="118"/>
  <c r="T47" i="118"/>
  <c r="R47" i="118"/>
  <c r="O47" i="118"/>
  <c r="L47" i="118"/>
  <c r="J47" i="118"/>
  <c r="G47" i="118"/>
  <c r="D47" i="118"/>
  <c r="X46" i="118"/>
  <c r="U46" i="118"/>
  <c r="R46" i="118"/>
  <c r="P46" i="118"/>
  <c r="M46" i="118"/>
  <c r="J46" i="118"/>
  <c r="H46" i="118"/>
  <c r="E46" i="118"/>
  <c r="W44" i="118"/>
  <c r="V44" i="118"/>
  <c r="T44" i="118"/>
  <c r="Q44" i="118"/>
  <c r="O44" i="118"/>
  <c r="N44" i="118"/>
  <c r="L44" i="118"/>
  <c r="I44" i="118"/>
  <c r="G44" i="118"/>
  <c r="F44" i="118"/>
  <c r="D44" i="118"/>
  <c r="W43" i="118"/>
  <c r="U43" i="118"/>
  <c r="T43" i="118"/>
  <c r="R43" i="118"/>
  <c r="O43" i="118"/>
  <c r="M43" i="118"/>
  <c r="L43" i="118"/>
  <c r="J43" i="118"/>
  <c r="G43" i="118"/>
  <c r="E43" i="118"/>
  <c r="D43" i="118"/>
  <c r="W36" i="118"/>
  <c r="V36" i="118"/>
  <c r="T36" i="118"/>
  <c r="R36" i="118"/>
  <c r="Q36" i="118"/>
  <c r="O36" i="118"/>
  <c r="N36" i="118"/>
  <c r="L36" i="118"/>
  <c r="J36" i="118"/>
  <c r="I36" i="118"/>
  <c r="G36" i="118"/>
  <c r="F36" i="118"/>
  <c r="D36" i="118"/>
  <c r="X71" i="118"/>
  <c r="W71" i="118"/>
  <c r="V71" i="118"/>
  <c r="S71" i="118"/>
  <c r="P71" i="118"/>
  <c r="O71" i="118"/>
  <c r="N71" i="118"/>
  <c r="K71" i="118"/>
  <c r="H71" i="118"/>
  <c r="G71" i="118"/>
  <c r="F71" i="118"/>
  <c r="C71" i="118"/>
  <c r="V70" i="118"/>
  <c r="U70" i="118"/>
  <c r="T70" i="118"/>
  <c r="Q70" i="118"/>
  <c r="N70" i="118"/>
  <c r="M70" i="118"/>
  <c r="L70" i="118"/>
  <c r="I70" i="118"/>
  <c r="F70" i="118"/>
  <c r="E70" i="118"/>
  <c r="D70" i="118"/>
  <c r="X67" i="118"/>
  <c r="V67" i="118"/>
  <c r="S67" i="118"/>
  <c r="P67" i="118"/>
  <c r="N67" i="118"/>
  <c r="K67" i="118"/>
  <c r="H67" i="118"/>
  <c r="F67" i="118"/>
  <c r="C67" i="118"/>
  <c r="W45" i="118"/>
  <c r="T45" i="118"/>
  <c r="Q45" i="118"/>
  <c r="O45" i="118"/>
  <c r="L45" i="118"/>
  <c r="I45" i="118"/>
  <c r="G45" i="118"/>
  <c r="D45" i="118"/>
  <c r="X42" i="118"/>
  <c r="V42" i="118"/>
  <c r="U42" i="118"/>
  <c r="T42" i="118"/>
  <c r="S42" i="118"/>
  <c r="R42" i="118"/>
  <c r="P42" i="118"/>
  <c r="N42" i="118"/>
  <c r="M42" i="118"/>
  <c r="L42" i="118"/>
  <c r="K42" i="118"/>
  <c r="J42" i="118"/>
  <c r="H42" i="118"/>
  <c r="F42" i="118"/>
  <c r="E42" i="118"/>
  <c r="D42" i="118"/>
  <c r="C42" i="118"/>
  <c r="X41" i="118"/>
  <c r="V41" i="118"/>
  <c r="T41" i="118"/>
  <c r="S41" i="118"/>
  <c r="R41" i="118"/>
  <c r="Q41" i="118"/>
  <c r="P41" i="118"/>
  <c r="N41" i="118"/>
  <c r="L41" i="118"/>
  <c r="K41" i="118"/>
  <c r="J41" i="118"/>
  <c r="I41" i="118"/>
  <c r="H41" i="118"/>
  <c r="F41" i="118"/>
  <c r="D41" i="118"/>
  <c r="C41" i="118"/>
  <c r="X40" i="118"/>
  <c r="W40" i="118"/>
  <c r="V40" i="118"/>
  <c r="T40" i="118"/>
  <c r="R40" i="118"/>
  <c r="Q40" i="118"/>
  <c r="P40" i="118"/>
  <c r="O40" i="118"/>
  <c r="N40" i="118"/>
  <c r="L40" i="118"/>
  <c r="J40" i="118"/>
  <c r="I40" i="118"/>
  <c r="H40" i="118"/>
  <c r="G40" i="118"/>
  <c r="F40" i="118"/>
  <c r="D40" i="118"/>
  <c r="X39" i="118"/>
  <c r="W39" i="118"/>
  <c r="V39" i="118"/>
  <c r="U39" i="118"/>
  <c r="T39" i="118"/>
  <c r="R39" i="118"/>
  <c r="P39" i="118"/>
  <c r="O39" i="118"/>
  <c r="N39" i="118"/>
  <c r="M39" i="118"/>
  <c r="L39" i="118"/>
  <c r="J39" i="118"/>
  <c r="G39" i="118"/>
  <c r="F39" i="118"/>
  <c r="E39" i="118"/>
  <c r="D39" i="118"/>
  <c r="X38" i="118"/>
  <c r="U38" i="118"/>
  <c r="T38" i="118"/>
  <c r="S38" i="118"/>
  <c r="R38" i="118"/>
  <c r="P38" i="118"/>
  <c r="M38" i="118"/>
  <c r="L38" i="118"/>
  <c r="K38" i="118"/>
  <c r="J38" i="118"/>
  <c r="H38" i="118"/>
  <c r="E38" i="118"/>
  <c r="D38" i="118"/>
  <c r="C38" i="118"/>
  <c r="W52" i="165"/>
  <c r="Q52" i="165"/>
  <c r="O52" i="165"/>
  <c r="I52" i="165"/>
  <c r="G52" i="165"/>
  <c r="W22" i="165"/>
  <c r="Q22" i="165"/>
  <c r="O22" i="165"/>
  <c r="I22" i="165"/>
  <c r="G22" i="165"/>
  <c r="X8" i="165"/>
  <c r="T8" i="165"/>
  <c r="S8" i="165"/>
  <c r="Q8" i="165"/>
  <c r="P8" i="165"/>
  <c r="L8" i="165"/>
  <c r="K8" i="165"/>
  <c r="I8" i="165"/>
  <c r="H8" i="165"/>
  <c r="D8" i="165"/>
  <c r="C8" i="165"/>
  <c r="U4" i="165"/>
  <c r="M4" i="165"/>
  <c r="E4" i="165"/>
  <c r="X54" i="117"/>
  <c r="W54" i="117"/>
  <c r="V54" i="117"/>
  <c r="T54" i="117"/>
  <c r="S54" i="117"/>
  <c r="R54" i="117"/>
  <c r="Q54" i="117"/>
  <c r="P54" i="117"/>
  <c r="O54" i="117"/>
  <c r="N54" i="117"/>
  <c r="L54" i="117"/>
  <c r="K54" i="117"/>
  <c r="J54" i="117"/>
  <c r="I54" i="117"/>
  <c r="H54" i="117"/>
  <c r="G54" i="117"/>
  <c r="F54" i="117"/>
  <c r="D54" i="117"/>
  <c r="C54" i="117"/>
  <c r="X72" i="117"/>
  <c r="V72" i="117"/>
  <c r="U72" i="117"/>
  <c r="T72" i="117"/>
  <c r="S72" i="117"/>
  <c r="R72" i="117"/>
  <c r="Q72" i="117"/>
  <c r="P72" i="117"/>
  <c r="N72" i="117"/>
  <c r="M72" i="117"/>
  <c r="L72" i="117"/>
  <c r="K72" i="117"/>
  <c r="J72" i="117"/>
  <c r="I72" i="117"/>
  <c r="H72" i="117"/>
  <c r="F72" i="117"/>
  <c r="E72" i="117"/>
  <c r="D72" i="117"/>
  <c r="C72" i="117"/>
  <c r="X71" i="117"/>
  <c r="W71" i="117"/>
  <c r="V71" i="117"/>
  <c r="T71" i="117"/>
  <c r="S71" i="117"/>
  <c r="R71" i="117"/>
  <c r="Q71" i="117"/>
  <c r="P71" i="117"/>
  <c r="O71" i="117"/>
  <c r="N71" i="117"/>
  <c r="L71" i="117"/>
  <c r="K71" i="117"/>
  <c r="J71" i="117"/>
  <c r="I71" i="117"/>
  <c r="H71" i="117"/>
  <c r="G71" i="117"/>
  <c r="F71" i="117"/>
  <c r="D71" i="117"/>
  <c r="C71" i="117"/>
  <c r="X70" i="117"/>
  <c r="W70" i="117"/>
  <c r="V70" i="117"/>
  <c r="U70" i="117"/>
  <c r="T70" i="117"/>
  <c r="R70" i="117"/>
  <c r="Q70" i="117"/>
  <c r="P70" i="117"/>
  <c r="O70" i="117"/>
  <c r="N70" i="117"/>
  <c r="M70" i="117"/>
  <c r="L70" i="117"/>
  <c r="J70" i="117"/>
  <c r="I70" i="117"/>
  <c r="H70" i="117"/>
  <c r="G70" i="117"/>
  <c r="F70" i="117"/>
  <c r="E70" i="117"/>
  <c r="D70" i="117"/>
  <c r="X69" i="117"/>
  <c r="W69" i="117"/>
  <c r="V69" i="117"/>
  <c r="U69" i="117"/>
  <c r="T69" i="117"/>
  <c r="S69" i="117"/>
  <c r="R69" i="117"/>
  <c r="P69" i="117"/>
  <c r="O69" i="117"/>
  <c r="N69" i="117"/>
  <c r="M69" i="117"/>
  <c r="L69" i="117"/>
  <c r="K69" i="117"/>
  <c r="J69" i="117"/>
  <c r="H69" i="117"/>
  <c r="G69" i="117"/>
  <c r="F69" i="117"/>
  <c r="E69" i="117"/>
  <c r="D69" i="117"/>
  <c r="C69" i="117"/>
  <c r="X68" i="117"/>
  <c r="V68" i="117"/>
  <c r="U68" i="117"/>
  <c r="T68" i="117"/>
  <c r="S68" i="117"/>
  <c r="R68" i="117"/>
  <c r="Q68" i="117"/>
  <c r="P68" i="117"/>
  <c r="N68" i="117"/>
  <c r="M68" i="117"/>
  <c r="L68" i="117"/>
  <c r="K68" i="117"/>
  <c r="J68" i="117"/>
  <c r="I68" i="117"/>
  <c r="H68" i="117"/>
  <c r="F68" i="117"/>
  <c r="E68" i="117"/>
  <c r="D68" i="117"/>
  <c r="C68" i="117"/>
  <c r="X67" i="117"/>
  <c r="W67" i="117"/>
  <c r="V67" i="117"/>
  <c r="T67" i="117"/>
  <c r="S67" i="117"/>
  <c r="R67" i="117"/>
  <c r="Q67" i="117"/>
  <c r="P67" i="117"/>
  <c r="O67" i="117"/>
  <c r="N67" i="117"/>
  <c r="L67" i="117"/>
  <c r="K67" i="117"/>
  <c r="J67" i="117"/>
  <c r="I67" i="117"/>
  <c r="H67" i="117"/>
  <c r="G67" i="117"/>
  <c r="F67" i="117"/>
  <c r="D67" i="117"/>
  <c r="C67" i="117"/>
  <c r="X66" i="117"/>
  <c r="W66" i="117"/>
  <c r="V66" i="117"/>
  <c r="U66" i="117"/>
  <c r="T66" i="117"/>
  <c r="R66" i="117"/>
  <c r="Q66" i="117"/>
  <c r="P66" i="117"/>
  <c r="O66" i="117"/>
  <c r="N66" i="117"/>
  <c r="M66" i="117"/>
  <c r="L66" i="117"/>
  <c r="J66" i="117"/>
  <c r="I66" i="117"/>
  <c r="H66" i="117"/>
  <c r="G66" i="117"/>
  <c r="F66" i="117"/>
  <c r="E66" i="117"/>
  <c r="D66" i="117"/>
  <c r="X65" i="117"/>
  <c r="W65" i="117"/>
  <c r="V65" i="117"/>
  <c r="U65" i="117"/>
  <c r="T65" i="117"/>
  <c r="S65" i="117"/>
  <c r="R65" i="117"/>
  <c r="P65" i="117"/>
  <c r="O65" i="117"/>
  <c r="N65" i="117"/>
  <c r="M65" i="117"/>
  <c r="L65" i="117"/>
  <c r="K65" i="117"/>
  <c r="J65" i="117"/>
  <c r="H65" i="117"/>
  <c r="G65" i="117"/>
  <c r="F65" i="117"/>
  <c r="E65" i="117"/>
  <c r="D65" i="117"/>
  <c r="C65" i="117"/>
  <c r="X64" i="117"/>
  <c r="V64" i="117"/>
  <c r="U64" i="117"/>
  <c r="T64" i="117"/>
  <c r="S64" i="117"/>
  <c r="R64" i="117"/>
  <c r="Q64" i="117"/>
  <c r="P64" i="117"/>
  <c r="N64" i="117"/>
  <c r="M64" i="117"/>
  <c r="L64" i="117"/>
  <c r="K64" i="117"/>
  <c r="J64" i="117"/>
  <c r="I64" i="117"/>
  <c r="H64" i="117"/>
  <c r="F64" i="117"/>
  <c r="E64" i="117"/>
  <c r="D64" i="117"/>
  <c r="C64" i="117"/>
  <c r="X63" i="117"/>
  <c r="W63" i="117"/>
  <c r="V63" i="117"/>
  <c r="T63" i="117"/>
  <c r="S63" i="117"/>
  <c r="R63" i="117"/>
  <c r="Q63" i="117"/>
  <c r="P63" i="117"/>
  <c r="O63" i="117"/>
  <c r="N63" i="117"/>
  <c r="L63" i="117"/>
  <c r="K63" i="117"/>
  <c r="J63" i="117"/>
  <c r="I63" i="117"/>
  <c r="H63" i="117"/>
  <c r="G63" i="117"/>
  <c r="F63" i="117"/>
  <c r="D63" i="117"/>
  <c r="C63" i="117"/>
  <c r="X62" i="117"/>
  <c r="W62" i="117"/>
  <c r="V62" i="117"/>
  <c r="U62" i="117"/>
  <c r="T62" i="117"/>
  <c r="R62" i="117"/>
  <c r="Q62" i="117"/>
  <c r="P62" i="117"/>
  <c r="O62" i="117"/>
  <c r="N62" i="117"/>
  <c r="M62" i="117"/>
  <c r="L62" i="117"/>
  <c r="J62" i="117"/>
  <c r="I62" i="117"/>
  <c r="H62" i="117"/>
  <c r="G62" i="117"/>
  <c r="F62" i="117"/>
  <c r="E62" i="117"/>
  <c r="D62" i="117"/>
  <c r="X51" i="117"/>
  <c r="W51" i="117"/>
  <c r="V51" i="117"/>
  <c r="T51" i="117"/>
  <c r="S51" i="117"/>
  <c r="R51" i="117"/>
  <c r="Q51" i="117"/>
  <c r="P51" i="117"/>
  <c r="O51" i="117"/>
  <c r="N51" i="117"/>
  <c r="L51" i="117"/>
  <c r="K51" i="117"/>
  <c r="J51" i="117"/>
  <c r="I51" i="117"/>
  <c r="H51" i="117"/>
  <c r="G51" i="117"/>
  <c r="F51" i="117"/>
  <c r="D51" i="117"/>
  <c r="C51" i="117"/>
  <c r="X50" i="117"/>
  <c r="W50" i="117"/>
  <c r="V50" i="117"/>
  <c r="U50" i="117"/>
  <c r="T50" i="117"/>
  <c r="R50" i="117"/>
  <c r="Q50" i="117"/>
  <c r="P50" i="117"/>
  <c r="O50" i="117"/>
  <c r="N50" i="117"/>
  <c r="M50" i="117"/>
  <c r="L50" i="117"/>
  <c r="J50" i="117"/>
  <c r="I50" i="117"/>
  <c r="H50" i="117"/>
  <c r="G50" i="117"/>
  <c r="F50" i="117"/>
  <c r="E50" i="117"/>
  <c r="D50" i="117"/>
  <c r="X49" i="117"/>
  <c r="W49" i="117"/>
  <c r="V49" i="117"/>
  <c r="U49" i="117"/>
  <c r="T49" i="117"/>
  <c r="S49" i="117"/>
  <c r="R49" i="117"/>
  <c r="P49" i="117"/>
  <c r="O49" i="117"/>
  <c r="N49" i="117"/>
  <c r="M49" i="117"/>
  <c r="L49" i="117"/>
  <c r="K49" i="117"/>
  <c r="J49" i="117"/>
  <c r="H49" i="117"/>
  <c r="G49" i="117"/>
  <c r="F49" i="117"/>
  <c r="E49" i="117"/>
  <c r="D49" i="117"/>
  <c r="C49" i="117"/>
  <c r="X48" i="117"/>
  <c r="V48" i="117"/>
  <c r="U48" i="117"/>
  <c r="T48" i="117"/>
  <c r="S48" i="117"/>
  <c r="R48" i="117"/>
  <c r="Q48" i="117"/>
  <c r="P48" i="117"/>
  <c r="N48" i="117"/>
  <c r="M48" i="117"/>
  <c r="L48" i="117"/>
  <c r="K48" i="117"/>
  <c r="J48" i="117"/>
  <c r="I48" i="117"/>
  <c r="H48" i="117"/>
  <c r="F48" i="117"/>
  <c r="E48" i="117"/>
  <c r="D48" i="117"/>
  <c r="C48" i="117"/>
  <c r="X47" i="117"/>
  <c r="W47" i="117"/>
  <c r="V47" i="117"/>
  <c r="T47" i="117"/>
  <c r="S47" i="117"/>
  <c r="R47" i="117"/>
  <c r="Q47" i="117"/>
  <c r="P47" i="117"/>
  <c r="O47" i="117"/>
  <c r="N47" i="117"/>
  <c r="L47" i="117"/>
  <c r="K47" i="117"/>
  <c r="J47" i="117"/>
  <c r="I47" i="117"/>
  <c r="H47" i="117"/>
  <c r="G47" i="117"/>
  <c r="F47" i="117"/>
  <c r="D47" i="117"/>
  <c r="C47" i="117"/>
  <c r="X46" i="117"/>
  <c r="W46" i="117"/>
  <c r="V46" i="117"/>
  <c r="U46" i="117"/>
  <c r="T46" i="117"/>
  <c r="R46" i="117"/>
  <c r="Q46" i="117"/>
  <c r="P46" i="117"/>
  <c r="O46" i="117"/>
  <c r="N46" i="117"/>
  <c r="M46" i="117"/>
  <c r="L46" i="117"/>
  <c r="J46" i="117"/>
  <c r="I46" i="117"/>
  <c r="H46" i="117"/>
  <c r="G46" i="117"/>
  <c r="F46" i="117"/>
  <c r="E46" i="117"/>
  <c r="D46" i="117"/>
  <c r="X45" i="117"/>
  <c r="W45" i="117"/>
  <c r="V45" i="117"/>
  <c r="U45" i="117"/>
  <c r="T45" i="117"/>
  <c r="S45" i="117"/>
  <c r="R45" i="117"/>
  <c r="P45" i="117"/>
  <c r="O45" i="117"/>
  <c r="N45" i="117"/>
  <c r="M45" i="117"/>
  <c r="L45" i="117"/>
  <c r="K45" i="117"/>
  <c r="J45" i="117"/>
  <c r="H45" i="117"/>
  <c r="G45" i="117"/>
  <c r="F45" i="117"/>
  <c r="E45" i="117"/>
  <c r="D45" i="117"/>
  <c r="C45" i="117"/>
  <c r="X44" i="117"/>
  <c r="V44" i="117"/>
  <c r="U44" i="117"/>
  <c r="T44" i="117"/>
  <c r="S44" i="117"/>
  <c r="R44" i="117"/>
  <c r="Q44" i="117"/>
  <c r="P44" i="117"/>
  <c r="N44" i="117"/>
  <c r="M44" i="117"/>
  <c r="L44" i="117"/>
  <c r="K44" i="117"/>
  <c r="J44" i="117"/>
  <c r="I44" i="117"/>
  <c r="H44" i="117"/>
  <c r="F44" i="117"/>
  <c r="E44" i="117"/>
  <c r="D44" i="117"/>
  <c r="C44" i="117"/>
  <c r="X43" i="117"/>
  <c r="W43" i="117"/>
  <c r="V43" i="117"/>
  <c r="T43" i="117"/>
  <c r="S43" i="117"/>
  <c r="R43" i="117"/>
  <c r="Q43" i="117"/>
  <c r="P43" i="117"/>
  <c r="O43" i="117"/>
  <c r="N43" i="117"/>
  <c r="L43" i="117"/>
  <c r="K43" i="117"/>
  <c r="J43" i="117"/>
  <c r="I43" i="117"/>
  <c r="H43" i="117"/>
  <c r="G43" i="117"/>
  <c r="F43" i="117"/>
  <c r="D43" i="117"/>
  <c r="C43" i="117"/>
  <c r="X42" i="117"/>
  <c r="W42" i="117"/>
  <c r="V42" i="117"/>
  <c r="U42" i="117"/>
  <c r="T42" i="117"/>
  <c r="R42" i="117"/>
  <c r="Q42" i="117"/>
  <c r="P42" i="117"/>
  <c r="O42" i="117"/>
  <c r="N42" i="117"/>
  <c r="M42" i="117"/>
  <c r="L42" i="117"/>
  <c r="J42" i="117"/>
  <c r="I42" i="117"/>
  <c r="H42" i="117"/>
  <c r="G42" i="117"/>
  <c r="F42" i="117"/>
  <c r="E42" i="117"/>
  <c r="D42" i="117"/>
  <c r="X41" i="117"/>
  <c r="W41" i="117"/>
  <c r="V41" i="117"/>
  <c r="U41" i="117"/>
  <c r="T41" i="117"/>
  <c r="S41" i="117"/>
  <c r="R41" i="117"/>
  <c r="P41" i="117"/>
  <c r="O41" i="117"/>
  <c r="N41" i="117"/>
  <c r="M41" i="117"/>
  <c r="L41" i="117"/>
  <c r="K41" i="117"/>
  <c r="J41" i="117"/>
  <c r="H41" i="117"/>
  <c r="G41" i="117"/>
  <c r="F41" i="117"/>
  <c r="E41" i="117"/>
  <c r="D41" i="117"/>
  <c r="C41" i="117"/>
  <c r="X40" i="117"/>
  <c r="V40" i="117"/>
  <c r="U40" i="117"/>
  <c r="T40" i="117"/>
  <c r="S40" i="117"/>
  <c r="R40" i="117"/>
  <c r="Q40" i="117"/>
  <c r="P40" i="117"/>
  <c r="N40" i="117"/>
  <c r="M40" i="117"/>
  <c r="L40" i="117"/>
  <c r="K40" i="117"/>
  <c r="J40" i="117"/>
  <c r="I40" i="117"/>
  <c r="H40" i="117"/>
  <c r="F40" i="117"/>
  <c r="E40" i="117"/>
  <c r="D40" i="117"/>
  <c r="C40" i="117"/>
  <c r="X39" i="117"/>
  <c r="W39" i="117"/>
  <c r="V39" i="117"/>
  <c r="T39" i="117"/>
  <c r="S39" i="117"/>
  <c r="R39" i="117"/>
  <c r="Q39" i="117"/>
  <c r="P39" i="117"/>
  <c r="O39" i="117"/>
  <c r="N39" i="117"/>
  <c r="L39" i="117"/>
  <c r="K39" i="117"/>
  <c r="J39" i="117"/>
  <c r="I39" i="117"/>
  <c r="H39" i="117"/>
  <c r="G39" i="117"/>
  <c r="F39" i="117"/>
  <c r="D39" i="117"/>
  <c r="C39" i="117"/>
  <c r="X38" i="117"/>
  <c r="W38" i="117"/>
  <c r="V38" i="117"/>
  <c r="U38" i="117"/>
  <c r="T38" i="117"/>
  <c r="R38" i="117"/>
  <c r="Q38" i="117"/>
  <c r="P38" i="117"/>
  <c r="O38" i="117"/>
  <c r="N38" i="117"/>
  <c r="M38" i="117"/>
  <c r="L38" i="117"/>
  <c r="J38" i="117"/>
  <c r="I38" i="117"/>
  <c r="H38" i="117"/>
  <c r="G38" i="117"/>
  <c r="F38" i="117"/>
  <c r="E38" i="117"/>
  <c r="D38" i="117"/>
  <c r="X37" i="117"/>
  <c r="W37" i="117"/>
  <c r="V37" i="117"/>
  <c r="U37" i="117"/>
  <c r="T37" i="117"/>
  <c r="S37" i="117"/>
  <c r="R37" i="117"/>
  <c r="P37" i="117"/>
  <c r="O37" i="117"/>
  <c r="N37" i="117"/>
  <c r="M37" i="117"/>
  <c r="L37" i="117"/>
  <c r="K37" i="117"/>
  <c r="J37" i="117"/>
  <c r="H37" i="117"/>
  <c r="G37" i="117"/>
  <c r="F37" i="117"/>
  <c r="E37" i="117"/>
  <c r="D37" i="117"/>
  <c r="C37" i="117"/>
  <c r="X36" i="117"/>
  <c r="V36" i="117"/>
  <c r="U36" i="117"/>
  <c r="T36" i="117"/>
  <c r="S36" i="117"/>
  <c r="R36" i="117"/>
  <c r="Q36" i="117"/>
  <c r="P36" i="117"/>
  <c r="N36" i="117"/>
  <c r="M36" i="117"/>
  <c r="L36" i="117"/>
  <c r="K36" i="117"/>
  <c r="J36" i="117"/>
  <c r="I36" i="117"/>
  <c r="H36" i="117"/>
  <c r="F36" i="117"/>
  <c r="E36" i="117"/>
  <c r="D36" i="117"/>
  <c r="C36" i="117"/>
  <c r="X35" i="117"/>
  <c r="W35" i="117"/>
  <c r="V35" i="117"/>
  <c r="T35" i="117"/>
  <c r="S35" i="117"/>
  <c r="R35" i="117"/>
  <c r="Q35" i="117"/>
  <c r="P35" i="117"/>
  <c r="O35" i="117"/>
  <c r="N35" i="117"/>
  <c r="L35" i="117"/>
  <c r="K35" i="117"/>
  <c r="J35" i="117"/>
  <c r="I35" i="117"/>
  <c r="H35" i="117"/>
  <c r="G35" i="117"/>
  <c r="F35" i="117"/>
  <c r="D35" i="117"/>
  <c r="C35" i="117"/>
  <c r="X32" i="117"/>
  <c r="W32" i="117"/>
  <c r="V32" i="117"/>
  <c r="U32" i="117"/>
  <c r="T32" i="117"/>
  <c r="S32" i="117"/>
  <c r="R32" i="117"/>
  <c r="P32" i="117"/>
  <c r="O32" i="117"/>
  <c r="N32" i="117"/>
  <c r="M32" i="117"/>
  <c r="L32" i="117"/>
  <c r="K32" i="117"/>
  <c r="J32" i="117"/>
  <c r="H32" i="117"/>
  <c r="G32" i="117"/>
  <c r="F32" i="117"/>
  <c r="E32" i="117"/>
  <c r="D32" i="117"/>
  <c r="C32" i="117"/>
  <c r="X31" i="117"/>
  <c r="V31" i="117"/>
  <c r="U31" i="117"/>
  <c r="T31" i="117"/>
  <c r="S31" i="117"/>
  <c r="R31" i="117"/>
  <c r="Q31" i="117"/>
  <c r="P31" i="117"/>
  <c r="N31" i="117"/>
  <c r="M31" i="117"/>
  <c r="L31" i="117"/>
  <c r="K31" i="117"/>
  <c r="J31" i="117"/>
  <c r="I31" i="117"/>
  <c r="H31" i="117"/>
  <c r="F31" i="117"/>
  <c r="E31" i="117"/>
  <c r="D31" i="117"/>
  <c r="C31" i="117"/>
  <c r="X30" i="117"/>
  <c r="W30" i="117"/>
  <c r="V30" i="117"/>
  <c r="T30" i="117"/>
  <c r="S30" i="117"/>
  <c r="R30" i="117"/>
  <c r="Q30" i="117"/>
  <c r="P30" i="117"/>
  <c r="O30" i="117"/>
  <c r="N30" i="117"/>
  <c r="L30" i="117"/>
  <c r="K30" i="117"/>
  <c r="J30" i="117"/>
  <c r="I30" i="117"/>
  <c r="H30" i="117"/>
  <c r="G30" i="117"/>
  <c r="F30" i="117"/>
  <c r="D30" i="117"/>
  <c r="C30" i="117"/>
  <c r="X29" i="117"/>
  <c r="W29" i="117"/>
  <c r="V29" i="117"/>
  <c r="U29" i="117"/>
  <c r="T29" i="117"/>
  <c r="R29" i="117"/>
  <c r="Q29" i="117"/>
  <c r="P29" i="117"/>
  <c r="O29" i="117"/>
  <c r="N29" i="117"/>
  <c r="M29" i="117"/>
  <c r="L29" i="117"/>
  <c r="J29" i="117"/>
  <c r="I29" i="117"/>
  <c r="H29" i="117"/>
  <c r="G29" i="117"/>
  <c r="F29" i="117"/>
  <c r="E29" i="117"/>
  <c r="D29" i="117"/>
  <c r="X25" i="117"/>
  <c r="V25" i="117"/>
  <c r="U25" i="117"/>
  <c r="T25" i="117"/>
  <c r="S25" i="117"/>
  <c r="R25" i="117"/>
  <c r="Q25" i="117"/>
  <c r="P25" i="117"/>
  <c r="N25" i="117"/>
  <c r="M25" i="117"/>
  <c r="L25" i="117"/>
  <c r="K25" i="117"/>
  <c r="J25" i="117"/>
  <c r="I25" i="117"/>
  <c r="H25" i="117"/>
  <c r="F25" i="117"/>
  <c r="E25" i="117"/>
  <c r="D25" i="117"/>
  <c r="C25" i="117"/>
  <c r="X24" i="117"/>
  <c r="W24" i="117"/>
  <c r="V24" i="117"/>
  <c r="T24" i="117"/>
  <c r="S24" i="117"/>
  <c r="R24" i="117"/>
  <c r="Q24" i="117"/>
  <c r="P24" i="117"/>
  <c r="O24" i="117"/>
  <c r="N24" i="117"/>
  <c r="L24" i="117"/>
  <c r="K24" i="117"/>
  <c r="J24" i="117"/>
  <c r="I24" i="117"/>
  <c r="H24" i="117"/>
  <c r="G24" i="117"/>
  <c r="F24" i="117"/>
  <c r="D24" i="117"/>
  <c r="C24" i="117"/>
  <c r="X21" i="117"/>
  <c r="W21" i="117"/>
  <c r="V21" i="117"/>
  <c r="U21" i="117"/>
  <c r="T21" i="117"/>
  <c r="S21" i="117"/>
  <c r="R21" i="117"/>
  <c r="P21" i="117"/>
  <c r="O21" i="117"/>
  <c r="N21" i="117"/>
  <c r="M21" i="117"/>
  <c r="L21" i="117"/>
  <c r="K21" i="117"/>
  <c r="J21" i="117"/>
  <c r="H21" i="117"/>
  <c r="G21" i="117"/>
  <c r="F21" i="117"/>
  <c r="E21" i="117"/>
  <c r="D21" i="117"/>
  <c r="C21" i="117"/>
  <c r="X20" i="117"/>
  <c r="V20" i="117"/>
  <c r="U20" i="117"/>
  <c r="T20" i="117"/>
  <c r="S20" i="117"/>
  <c r="R20" i="117"/>
  <c r="Q20" i="117"/>
  <c r="P20" i="117"/>
  <c r="N20" i="117"/>
  <c r="M20" i="117"/>
  <c r="L20" i="117"/>
  <c r="K20" i="117"/>
  <c r="J20" i="117"/>
  <c r="I20" i="117"/>
  <c r="H20" i="117"/>
  <c r="F20" i="117"/>
  <c r="E20" i="117"/>
  <c r="D20" i="117"/>
  <c r="C20" i="117"/>
  <c r="X19" i="117"/>
  <c r="W19" i="117"/>
  <c r="V19" i="117"/>
  <c r="T19" i="117"/>
  <c r="S19" i="117"/>
  <c r="R19" i="117"/>
  <c r="Q19" i="117"/>
  <c r="P19" i="117"/>
  <c r="O19" i="117"/>
  <c r="N19" i="117"/>
  <c r="L19" i="117"/>
  <c r="K19" i="117"/>
  <c r="J19" i="117"/>
  <c r="I19" i="117"/>
  <c r="H19" i="117"/>
  <c r="G19" i="117"/>
  <c r="F19" i="117"/>
  <c r="D19" i="117"/>
  <c r="C19" i="117"/>
  <c r="X16" i="117"/>
  <c r="W16" i="117"/>
  <c r="V16" i="117"/>
  <c r="U16" i="117"/>
  <c r="T16" i="117"/>
  <c r="S16" i="117"/>
  <c r="R16" i="117"/>
  <c r="P16" i="117"/>
  <c r="O16" i="117"/>
  <c r="N16" i="117"/>
  <c r="M16" i="117"/>
  <c r="L16" i="117"/>
  <c r="K16" i="117"/>
  <c r="J16" i="117"/>
  <c r="H16" i="117"/>
  <c r="G16" i="117"/>
  <c r="F16" i="117"/>
  <c r="E16" i="117"/>
  <c r="D16" i="117"/>
  <c r="C16" i="117"/>
  <c r="X15" i="117"/>
  <c r="V15" i="117"/>
  <c r="U15" i="117"/>
  <c r="T15" i="117"/>
  <c r="S15" i="117"/>
  <c r="R15" i="117"/>
  <c r="Q15" i="117"/>
  <c r="P15" i="117"/>
  <c r="N15" i="117"/>
  <c r="M15" i="117"/>
  <c r="L15" i="117"/>
  <c r="K15" i="117"/>
  <c r="J15" i="117"/>
  <c r="I15" i="117"/>
  <c r="H15" i="117"/>
  <c r="F15" i="117"/>
  <c r="E15" i="117"/>
  <c r="D15" i="117"/>
  <c r="C15" i="117"/>
  <c r="X14" i="117"/>
  <c r="W14" i="117"/>
  <c r="V14" i="117"/>
  <c r="T14" i="117"/>
  <c r="S14" i="117"/>
  <c r="R14" i="117"/>
  <c r="Q14" i="117"/>
  <c r="P14" i="117"/>
  <c r="O14" i="117"/>
  <c r="N14" i="117"/>
  <c r="L14" i="117"/>
  <c r="K14" i="117"/>
  <c r="J14" i="117"/>
  <c r="I14" i="117"/>
  <c r="H14" i="117"/>
  <c r="G14" i="117"/>
  <c r="F14" i="117"/>
  <c r="D14" i="117"/>
  <c r="C14" i="117"/>
  <c r="X13" i="117"/>
  <c r="W13" i="117"/>
  <c r="V13" i="117"/>
  <c r="U13" i="117"/>
  <c r="T13" i="117"/>
  <c r="R13" i="117"/>
  <c r="Q13" i="117"/>
  <c r="P13" i="117"/>
  <c r="O13" i="117"/>
  <c r="N13" i="117"/>
  <c r="M13" i="117"/>
  <c r="L13" i="117"/>
  <c r="J13" i="117"/>
  <c r="I13" i="117"/>
  <c r="H13" i="117"/>
  <c r="G13" i="117"/>
  <c r="F13" i="117"/>
  <c r="E13" i="117"/>
  <c r="D13" i="117"/>
  <c r="X10" i="117"/>
  <c r="V10" i="117"/>
  <c r="U10" i="117"/>
  <c r="T10" i="117"/>
  <c r="S10" i="117"/>
  <c r="R10" i="117"/>
  <c r="Q10" i="117"/>
  <c r="P10" i="117"/>
  <c r="N10" i="117"/>
  <c r="M10" i="117"/>
  <c r="L10" i="117"/>
  <c r="K10" i="117"/>
  <c r="J10" i="117"/>
  <c r="I10" i="117"/>
  <c r="H10" i="117"/>
  <c r="F10" i="117"/>
  <c r="E10" i="117"/>
  <c r="D10" i="117"/>
  <c r="C10" i="117"/>
  <c r="X7" i="117"/>
  <c r="W7" i="117"/>
  <c r="V7" i="117"/>
  <c r="U7" i="117"/>
  <c r="T7" i="117"/>
  <c r="R7" i="117"/>
  <c r="Q7" i="117"/>
  <c r="P7" i="117"/>
  <c r="O7" i="117"/>
  <c r="N7" i="117"/>
  <c r="M7" i="117"/>
  <c r="L7" i="117"/>
  <c r="J7" i="117"/>
  <c r="I7" i="117"/>
  <c r="H7" i="117"/>
  <c r="G7" i="117"/>
  <c r="F7" i="117"/>
  <c r="E7" i="117"/>
  <c r="D7" i="117"/>
  <c r="X6" i="117"/>
  <c r="W6" i="117"/>
  <c r="V6" i="117"/>
  <c r="U6" i="117"/>
  <c r="T6" i="117"/>
  <c r="S6" i="117"/>
  <c r="R6" i="117"/>
  <c r="P6" i="117"/>
  <c r="O6" i="117"/>
  <c r="N6" i="117"/>
  <c r="M6" i="117"/>
  <c r="L6" i="117"/>
  <c r="K6" i="117"/>
  <c r="J6" i="117"/>
  <c r="H6" i="117"/>
  <c r="G6" i="117"/>
  <c r="F6" i="117"/>
  <c r="E6" i="117"/>
  <c r="D6" i="117"/>
  <c r="C6" i="117"/>
  <c r="X52" i="199"/>
  <c r="V52" i="199"/>
  <c r="T52" i="199"/>
  <c r="S52" i="199"/>
  <c r="R52" i="199"/>
  <c r="Q52" i="199"/>
  <c r="P52" i="199"/>
  <c r="N52" i="199"/>
  <c r="L52" i="199"/>
  <c r="K52" i="199"/>
  <c r="J52" i="199"/>
  <c r="I52" i="199"/>
  <c r="H52" i="199"/>
  <c r="F52" i="199"/>
  <c r="D52" i="199"/>
  <c r="C52" i="199"/>
  <c r="X61" i="199"/>
  <c r="W61" i="199"/>
  <c r="V61" i="199"/>
  <c r="T61" i="199"/>
  <c r="R61" i="199"/>
  <c r="P61" i="199"/>
  <c r="O61" i="199"/>
  <c r="N61" i="199"/>
  <c r="L61" i="199"/>
  <c r="J61" i="199"/>
  <c r="H61" i="199"/>
  <c r="G61" i="199"/>
  <c r="F61" i="199"/>
  <c r="D61" i="199"/>
  <c r="T33" i="199"/>
  <c r="S33" i="199"/>
  <c r="R33" i="199"/>
  <c r="P33" i="199"/>
  <c r="L33" i="199"/>
  <c r="K33" i="199"/>
  <c r="J33" i="199"/>
  <c r="H33" i="199"/>
  <c r="F33" i="199"/>
  <c r="D33" i="199"/>
  <c r="C33" i="199"/>
  <c r="X27" i="199"/>
  <c r="V27" i="199"/>
  <c r="T27" i="199"/>
  <c r="R27" i="199"/>
  <c r="Q27" i="199"/>
  <c r="P27" i="199"/>
  <c r="N27" i="199"/>
  <c r="L27" i="199"/>
  <c r="J27" i="199"/>
  <c r="I27" i="199"/>
  <c r="H27" i="199"/>
  <c r="F27" i="199"/>
  <c r="D27" i="199"/>
  <c r="X22" i="199"/>
  <c r="W22" i="199"/>
  <c r="V22" i="199"/>
  <c r="S22" i="199"/>
  <c r="R22" i="199"/>
  <c r="P22" i="199"/>
  <c r="O22" i="199"/>
  <c r="N22" i="199"/>
  <c r="K22" i="199"/>
  <c r="J22" i="199"/>
  <c r="H22" i="199"/>
  <c r="G22" i="199"/>
  <c r="F22" i="199"/>
  <c r="D22" i="199"/>
  <c r="C22" i="199"/>
  <c r="T17" i="199"/>
  <c r="S17" i="199"/>
  <c r="R17" i="199"/>
  <c r="L17" i="199"/>
  <c r="K17" i="199"/>
  <c r="J17" i="199"/>
  <c r="D17" i="199"/>
  <c r="C17" i="199"/>
  <c r="T11" i="199"/>
  <c r="Q11" i="199"/>
  <c r="L11" i="199"/>
  <c r="I11" i="199"/>
  <c r="D11" i="199"/>
  <c r="X8" i="199"/>
  <c r="V8" i="199"/>
  <c r="U8" i="199"/>
  <c r="T8" i="199"/>
  <c r="S8" i="199"/>
  <c r="Q8" i="199"/>
  <c r="P8" i="199"/>
  <c r="N8" i="199"/>
  <c r="M8" i="199"/>
  <c r="L8" i="199"/>
  <c r="K8" i="199"/>
  <c r="I8" i="199"/>
  <c r="H8" i="199"/>
  <c r="F8" i="199"/>
  <c r="E8" i="199"/>
  <c r="D8" i="199"/>
  <c r="C8" i="199"/>
  <c r="X4" i="199"/>
  <c r="W4" i="199"/>
  <c r="U4" i="199"/>
  <c r="R4" i="199"/>
  <c r="P4" i="199"/>
  <c r="O4" i="199"/>
  <c r="M4" i="199"/>
  <c r="J4" i="199"/>
  <c r="H4" i="199"/>
  <c r="G4" i="199"/>
  <c r="E4" i="199"/>
  <c r="X52" i="198"/>
  <c r="W52" i="198"/>
  <c r="V52" i="198"/>
  <c r="U52" i="198"/>
  <c r="S52" i="198"/>
  <c r="R52" i="198"/>
  <c r="P52" i="198"/>
  <c r="O52" i="198"/>
  <c r="N52" i="198"/>
  <c r="M52" i="198"/>
  <c r="K52" i="198"/>
  <c r="J52" i="198"/>
  <c r="H52" i="198"/>
  <c r="G52" i="198"/>
  <c r="F52" i="198"/>
  <c r="E52" i="198"/>
  <c r="C52" i="198"/>
  <c r="S61" i="198"/>
  <c r="K61" i="198"/>
  <c r="C61" i="198"/>
  <c r="W33" i="198"/>
  <c r="O33" i="198"/>
  <c r="G33" i="198"/>
  <c r="U27" i="198"/>
  <c r="M27" i="198"/>
  <c r="E27" i="198"/>
  <c r="W22" i="198"/>
  <c r="V22" i="198"/>
  <c r="O22" i="198"/>
  <c r="N22" i="198"/>
  <c r="G22" i="198"/>
  <c r="F22" i="198"/>
  <c r="W17" i="198"/>
  <c r="O17" i="198"/>
  <c r="G17" i="198"/>
  <c r="X8" i="198"/>
  <c r="W8" i="198"/>
  <c r="P8" i="198"/>
  <c r="O8" i="198"/>
  <c r="H8" i="198"/>
  <c r="G8" i="198"/>
  <c r="X54" i="111"/>
  <c r="W54" i="111"/>
  <c r="V54" i="111"/>
  <c r="U54" i="111"/>
  <c r="T54" i="111"/>
  <c r="S54" i="111"/>
  <c r="R54" i="111"/>
  <c r="P54" i="111"/>
  <c r="O54" i="111"/>
  <c r="N54" i="111"/>
  <c r="M54" i="111"/>
  <c r="L54" i="111"/>
  <c r="K54" i="111"/>
  <c r="J54" i="111"/>
  <c r="H54" i="111"/>
  <c r="G54" i="111"/>
  <c r="F54" i="111"/>
  <c r="E54" i="111"/>
  <c r="D54" i="111"/>
  <c r="C54" i="111"/>
  <c r="X72" i="111"/>
  <c r="W72" i="111"/>
  <c r="V72" i="111"/>
  <c r="U72" i="111"/>
  <c r="T72" i="111"/>
  <c r="R72" i="111"/>
  <c r="Q72" i="111"/>
  <c r="P72" i="111"/>
  <c r="O72" i="111"/>
  <c r="N72" i="111"/>
  <c r="M72" i="111"/>
  <c r="L72" i="111"/>
  <c r="J72" i="111"/>
  <c r="I72" i="111"/>
  <c r="H72" i="111"/>
  <c r="G72" i="111"/>
  <c r="F72" i="111"/>
  <c r="E72" i="111"/>
  <c r="D72" i="111"/>
  <c r="X71" i="111"/>
  <c r="W71" i="111"/>
  <c r="V71" i="111"/>
  <c r="U71" i="111"/>
  <c r="T71" i="111"/>
  <c r="S71" i="111"/>
  <c r="R71" i="111"/>
  <c r="P71" i="111"/>
  <c r="O71" i="111"/>
  <c r="N71" i="111"/>
  <c r="M71" i="111"/>
  <c r="L71" i="111"/>
  <c r="K71" i="111"/>
  <c r="J71" i="111"/>
  <c r="H71" i="111"/>
  <c r="G71" i="111"/>
  <c r="F71" i="111"/>
  <c r="E71" i="111"/>
  <c r="D71" i="111"/>
  <c r="C71" i="111"/>
  <c r="X70" i="111"/>
  <c r="V70" i="111"/>
  <c r="U70" i="111"/>
  <c r="T70" i="111"/>
  <c r="S70" i="111"/>
  <c r="R70" i="111"/>
  <c r="Q70" i="111"/>
  <c r="P70" i="111"/>
  <c r="N70" i="111"/>
  <c r="M70" i="111"/>
  <c r="L70" i="111"/>
  <c r="K70" i="111"/>
  <c r="J70" i="111"/>
  <c r="I70" i="111"/>
  <c r="H70" i="111"/>
  <c r="F70" i="111"/>
  <c r="E70" i="111"/>
  <c r="D70" i="111"/>
  <c r="C70" i="111"/>
  <c r="X69" i="111"/>
  <c r="W69" i="111"/>
  <c r="V69" i="111"/>
  <c r="T69" i="111"/>
  <c r="S69" i="111"/>
  <c r="R69" i="111"/>
  <c r="Q69" i="111"/>
  <c r="P69" i="111"/>
  <c r="O69" i="111"/>
  <c r="N69" i="111"/>
  <c r="L69" i="111"/>
  <c r="K69" i="111"/>
  <c r="J69" i="111"/>
  <c r="I69" i="111"/>
  <c r="H69" i="111"/>
  <c r="G69" i="111"/>
  <c r="F69" i="111"/>
  <c r="D69" i="111"/>
  <c r="C69" i="111"/>
  <c r="X68" i="111"/>
  <c r="W68" i="111"/>
  <c r="V68" i="111"/>
  <c r="U68" i="111"/>
  <c r="T68" i="111"/>
  <c r="R68" i="111"/>
  <c r="Q68" i="111"/>
  <c r="P68" i="111"/>
  <c r="O68" i="111"/>
  <c r="N68" i="111"/>
  <c r="M68" i="111"/>
  <c r="L68" i="111"/>
  <c r="J68" i="111"/>
  <c r="I68" i="111"/>
  <c r="H68" i="111"/>
  <c r="G68" i="111"/>
  <c r="F68" i="111"/>
  <c r="E68" i="111"/>
  <c r="D68" i="111"/>
  <c r="X67" i="111"/>
  <c r="W67" i="111"/>
  <c r="V67" i="111"/>
  <c r="U67" i="111"/>
  <c r="T67" i="111"/>
  <c r="S67" i="111"/>
  <c r="R67" i="111"/>
  <c r="P67" i="111"/>
  <c r="O67" i="111"/>
  <c r="N67" i="111"/>
  <c r="M67" i="111"/>
  <c r="L67" i="111"/>
  <c r="K67" i="111"/>
  <c r="J67" i="111"/>
  <c r="H67" i="111"/>
  <c r="G67" i="111"/>
  <c r="F67" i="111"/>
  <c r="E67" i="111"/>
  <c r="D67" i="111"/>
  <c r="C67" i="111"/>
  <c r="X66" i="111"/>
  <c r="V66" i="111"/>
  <c r="U66" i="111"/>
  <c r="T66" i="111"/>
  <c r="S66" i="111"/>
  <c r="R66" i="111"/>
  <c r="Q66" i="111"/>
  <c r="P66" i="111"/>
  <c r="N66" i="111"/>
  <c r="M66" i="111"/>
  <c r="L66" i="111"/>
  <c r="K66" i="111"/>
  <c r="J66" i="111"/>
  <c r="I66" i="111"/>
  <c r="H66" i="111"/>
  <c r="F66" i="111"/>
  <c r="E66" i="111"/>
  <c r="D66" i="111"/>
  <c r="C66" i="111"/>
  <c r="X65" i="111"/>
  <c r="W65" i="111"/>
  <c r="V65" i="111"/>
  <c r="T65" i="111"/>
  <c r="S65" i="111"/>
  <c r="R65" i="111"/>
  <c r="Q65" i="111"/>
  <c r="P65" i="111"/>
  <c r="O65" i="111"/>
  <c r="N65" i="111"/>
  <c r="L65" i="111"/>
  <c r="K65" i="111"/>
  <c r="J65" i="111"/>
  <c r="I65" i="111"/>
  <c r="H65" i="111"/>
  <c r="G65" i="111"/>
  <c r="F65" i="111"/>
  <c r="D65" i="111"/>
  <c r="C65" i="111"/>
  <c r="X64" i="111"/>
  <c r="W64" i="111"/>
  <c r="V64" i="111"/>
  <c r="U64" i="111"/>
  <c r="T64" i="111"/>
  <c r="R64" i="111"/>
  <c r="Q64" i="111"/>
  <c r="P64" i="111"/>
  <c r="O64" i="111"/>
  <c r="N64" i="111"/>
  <c r="M64" i="111"/>
  <c r="L64" i="111"/>
  <c r="J64" i="111"/>
  <c r="I64" i="111"/>
  <c r="H64" i="111"/>
  <c r="G64" i="111"/>
  <c r="F64" i="111"/>
  <c r="E64" i="111"/>
  <c r="D64" i="111"/>
  <c r="X63" i="111"/>
  <c r="W63" i="111"/>
  <c r="V63" i="111"/>
  <c r="U63" i="111"/>
  <c r="T63" i="111"/>
  <c r="S63" i="111"/>
  <c r="R63" i="111"/>
  <c r="P63" i="111"/>
  <c r="O63" i="111"/>
  <c r="N63" i="111"/>
  <c r="M63" i="111"/>
  <c r="L63" i="111"/>
  <c r="K63" i="111"/>
  <c r="J63" i="111"/>
  <c r="H63" i="111"/>
  <c r="G63" i="111"/>
  <c r="F63" i="111"/>
  <c r="E63" i="111"/>
  <c r="D63" i="111"/>
  <c r="C63" i="111"/>
  <c r="X62" i="111"/>
  <c r="V62" i="111"/>
  <c r="U62" i="111"/>
  <c r="T62" i="111"/>
  <c r="S62" i="111"/>
  <c r="R62" i="111"/>
  <c r="Q62" i="111"/>
  <c r="P62" i="111"/>
  <c r="N62" i="111"/>
  <c r="M62" i="111"/>
  <c r="L62" i="111"/>
  <c r="K62" i="111"/>
  <c r="J62" i="111"/>
  <c r="I62" i="111"/>
  <c r="H62" i="111"/>
  <c r="F62" i="111"/>
  <c r="E62" i="111"/>
  <c r="D62" i="111"/>
  <c r="C62" i="111"/>
  <c r="X51" i="111"/>
  <c r="W51" i="111"/>
  <c r="V51" i="111"/>
  <c r="U51" i="111"/>
  <c r="T51" i="111"/>
  <c r="S51" i="111"/>
  <c r="R51" i="111"/>
  <c r="P51" i="111"/>
  <c r="O51" i="111"/>
  <c r="N51" i="111"/>
  <c r="M51" i="111"/>
  <c r="L51" i="111"/>
  <c r="K51" i="111"/>
  <c r="J51" i="111"/>
  <c r="H51" i="111"/>
  <c r="G51" i="111"/>
  <c r="F51" i="111"/>
  <c r="E51" i="111"/>
  <c r="D51" i="111"/>
  <c r="C51" i="111"/>
  <c r="X50" i="111"/>
  <c r="V50" i="111"/>
  <c r="U50" i="111"/>
  <c r="T50" i="111"/>
  <c r="S50" i="111"/>
  <c r="R50" i="111"/>
  <c r="Q50" i="111"/>
  <c r="P50" i="111"/>
  <c r="N50" i="111"/>
  <c r="M50" i="111"/>
  <c r="L50" i="111"/>
  <c r="K50" i="111"/>
  <c r="J50" i="111"/>
  <c r="I50" i="111"/>
  <c r="H50" i="111"/>
  <c r="F50" i="111"/>
  <c r="E50" i="111"/>
  <c r="D50" i="111"/>
  <c r="C50" i="111"/>
  <c r="X49" i="111"/>
  <c r="W49" i="111"/>
  <c r="V49" i="111"/>
  <c r="T49" i="111"/>
  <c r="S49" i="111"/>
  <c r="R49" i="111"/>
  <c r="Q49" i="111"/>
  <c r="P49" i="111"/>
  <c r="O49" i="111"/>
  <c r="N49" i="111"/>
  <c r="L49" i="111"/>
  <c r="K49" i="111"/>
  <c r="J49" i="111"/>
  <c r="I49" i="111"/>
  <c r="H49" i="111"/>
  <c r="G49" i="111"/>
  <c r="F49" i="111"/>
  <c r="D49" i="111"/>
  <c r="C49" i="111"/>
  <c r="X48" i="111"/>
  <c r="W48" i="111"/>
  <c r="V48" i="111"/>
  <c r="U48" i="111"/>
  <c r="T48" i="111"/>
  <c r="R48" i="111"/>
  <c r="Q48" i="111"/>
  <c r="P48" i="111"/>
  <c r="O48" i="111"/>
  <c r="N48" i="111"/>
  <c r="M48" i="111"/>
  <c r="L48" i="111"/>
  <c r="J48" i="111"/>
  <c r="I48" i="111"/>
  <c r="H48" i="111"/>
  <c r="G48" i="111"/>
  <c r="F48" i="111"/>
  <c r="E48" i="111"/>
  <c r="D48" i="111"/>
  <c r="X47" i="111"/>
  <c r="W47" i="111"/>
  <c r="V47" i="111"/>
  <c r="U47" i="111"/>
  <c r="T47" i="111"/>
  <c r="S47" i="111"/>
  <c r="R47" i="111"/>
  <c r="P47" i="111"/>
  <c r="O47" i="111"/>
  <c r="N47" i="111"/>
  <c r="M47" i="111"/>
  <c r="L47" i="111"/>
  <c r="K47" i="111"/>
  <c r="J47" i="111"/>
  <c r="H47" i="111"/>
  <c r="G47" i="111"/>
  <c r="F47" i="111"/>
  <c r="E47" i="111"/>
  <c r="D47" i="111"/>
  <c r="C47" i="111"/>
  <c r="X46" i="111"/>
  <c r="V46" i="111"/>
  <c r="U46" i="111"/>
  <c r="T46" i="111"/>
  <c r="S46" i="111"/>
  <c r="R46" i="111"/>
  <c r="Q46" i="111"/>
  <c r="P46" i="111"/>
  <c r="N46" i="111"/>
  <c r="M46" i="111"/>
  <c r="L46" i="111"/>
  <c r="K46" i="111"/>
  <c r="J46" i="111"/>
  <c r="I46" i="111"/>
  <c r="H46" i="111"/>
  <c r="F46" i="111"/>
  <c r="E46" i="111"/>
  <c r="D46" i="111"/>
  <c r="C46" i="111"/>
  <c r="X45" i="111"/>
  <c r="W45" i="111"/>
  <c r="V45" i="111"/>
  <c r="T45" i="111"/>
  <c r="S45" i="111"/>
  <c r="R45" i="111"/>
  <c r="Q45" i="111"/>
  <c r="P45" i="111"/>
  <c r="O45" i="111"/>
  <c r="N45" i="111"/>
  <c r="L45" i="111"/>
  <c r="K45" i="111"/>
  <c r="J45" i="111"/>
  <c r="I45" i="111"/>
  <c r="H45" i="111"/>
  <c r="G45" i="111"/>
  <c r="F45" i="111"/>
  <c r="D45" i="111"/>
  <c r="C45" i="111"/>
  <c r="X44" i="111"/>
  <c r="W44" i="111"/>
  <c r="V44" i="111"/>
  <c r="U44" i="111"/>
  <c r="T44" i="111"/>
  <c r="R44" i="111"/>
  <c r="Q44" i="111"/>
  <c r="P44" i="111"/>
  <c r="O44" i="111"/>
  <c r="N44" i="111"/>
  <c r="M44" i="111"/>
  <c r="L44" i="111"/>
  <c r="J44" i="111"/>
  <c r="I44" i="111"/>
  <c r="H44" i="111"/>
  <c r="G44" i="111"/>
  <c r="F44" i="111"/>
  <c r="E44" i="111"/>
  <c r="D44" i="111"/>
  <c r="X43" i="111"/>
  <c r="W43" i="111"/>
  <c r="V43" i="111"/>
  <c r="U43" i="111"/>
  <c r="T43" i="111"/>
  <c r="S43" i="111"/>
  <c r="R43" i="111"/>
  <c r="P43" i="111"/>
  <c r="O43" i="111"/>
  <c r="N43" i="111"/>
  <c r="M43" i="111"/>
  <c r="L43" i="111"/>
  <c r="K43" i="111"/>
  <c r="J43" i="111"/>
  <c r="H43" i="111"/>
  <c r="G43" i="111"/>
  <c r="F43" i="111"/>
  <c r="E43" i="111"/>
  <c r="D43" i="111"/>
  <c r="C43" i="111"/>
  <c r="X42" i="111"/>
  <c r="V42" i="111"/>
  <c r="U42" i="111"/>
  <c r="T42" i="111"/>
  <c r="S42" i="111"/>
  <c r="R42" i="111"/>
  <c r="Q42" i="111"/>
  <c r="P42" i="111"/>
  <c r="N42" i="111"/>
  <c r="M42" i="111"/>
  <c r="L42" i="111"/>
  <c r="K42" i="111"/>
  <c r="J42" i="111"/>
  <c r="I42" i="111"/>
  <c r="H42" i="111"/>
  <c r="F42" i="111"/>
  <c r="E42" i="111"/>
  <c r="D42" i="111"/>
  <c r="C42" i="111"/>
  <c r="X41" i="111"/>
  <c r="W41" i="111"/>
  <c r="V41" i="111"/>
  <c r="T41" i="111"/>
  <c r="S41" i="111"/>
  <c r="R41" i="111"/>
  <c r="Q41" i="111"/>
  <c r="P41" i="111"/>
  <c r="O41" i="111"/>
  <c r="N41" i="111"/>
  <c r="L41" i="111"/>
  <c r="K41" i="111"/>
  <c r="J41" i="111"/>
  <c r="I41" i="111"/>
  <c r="H41" i="111"/>
  <c r="G41" i="111"/>
  <c r="F41" i="111"/>
  <c r="D41" i="111"/>
  <c r="C41" i="111"/>
  <c r="X40" i="111"/>
  <c r="W40" i="111"/>
  <c r="V40" i="111"/>
  <c r="U40" i="111"/>
  <c r="T40" i="111"/>
  <c r="R40" i="111"/>
  <c r="Q40" i="111"/>
  <c r="P40" i="111"/>
  <c r="O40" i="111"/>
  <c r="N40" i="111"/>
  <c r="M40" i="111"/>
  <c r="L40" i="111"/>
  <c r="J40" i="111"/>
  <c r="I40" i="111"/>
  <c r="H40" i="111"/>
  <c r="G40" i="111"/>
  <c r="F40" i="111"/>
  <c r="E40" i="111"/>
  <c r="D40" i="111"/>
  <c r="X39" i="111"/>
  <c r="W39" i="111"/>
  <c r="V39" i="111"/>
  <c r="U39" i="111"/>
  <c r="T39" i="111"/>
  <c r="S39" i="111"/>
  <c r="R39" i="111"/>
  <c r="P39" i="111"/>
  <c r="O39" i="111"/>
  <c r="N39" i="111"/>
  <c r="M39" i="111"/>
  <c r="L39" i="111"/>
  <c r="K39" i="111"/>
  <c r="J39" i="111"/>
  <c r="H39" i="111"/>
  <c r="G39" i="111"/>
  <c r="F39" i="111"/>
  <c r="E39" i="111"/>
  <c r="D39" i="111"/>
  <c r="C39" i="111"/>
  <c r="X38" i="111"/>
  <c r="V38" i="111"/>
  <c r="U38" i="111"/>
  <c r="T38" i="111"/>
  <c r="S38" i="111"/>
  <c r="R38" i="111"/>
  <c r="Q38" i="111"/>
  <c r="P38" i="111"/>
  <c r="N38" i="111"/>
  <c r="M38" i="111"/>
  <c r="L38" i="111"/>
  <c r="K38" i="111"/>
  <c r="J38" i="111"/>
  <c r="I38" i="111"/>
  <c r="H38" i="111"/>
  <c r="F38" i="111"/>
  <c r="E38" i="111"/>
  <c r="D38" i="111"/>
  <c r="C38" i="111"/>
  <c r="X37" i="111"/>
  <c r="W37" i="111"/>
  <c r="V37" i="111"/>
  <c r="T37" i="111"/>
  <c r="S37" i="111"/>
  <c r="R37" i="111"/>
  <c r="Q37" i="111"/>
  <c r="P37" i="111"/>
  <c r="O37" i="111"/>
  <c r="N37" i="111"/>
  <c r="L37" i="111"/>
  <c r="K37" i="111"/>
  <c r="J37" i="111"/>
  <c r="I37" i="111"/>
  <c r="H37" i="111"/>
  <c r="G37" i="111"/>
  <c r="F37" i="111"/>
  <c r="D37" i="111"/>
  <c r="C37" i="111"/>
  <c r="X36" i="111"/>
  <c r="W36" i="111"/>
  <c r="V36" i="111"/>
  <c r="U36" i="111"/>
  <c r="T36" i="111"/>
  <c r="R36" i="111"/>
  <c r="Q36" i="111"/>
  <c r="P36" i="111"/>
  <c r="O36" i="111"/>
  <c r="N36" i="111"/>
  <c r="M36" i="111"/>
  <c r="L36" i="111"/>
  <c r="J36" i="111"/>
  <c r="I36" i="111"/>
  <c r="H36" i="111"/>
  <c r="G36" i="111"/>
  <c r="F36" i="111"/>
  <c r="E36" i="111"/>
  <c r="D36" i="111"/>
  <c r="X35" i="111"/>
  <c r="W35" i="111"/>
  <c r="V35" i="111"/>
  <c r="U35" i="111"/>
  <c r="T35" i="111"/>
  <c r="S35" i="111"/>
  <c r="R35" i="111"/>
  <c r="P35" i="111"/>
  <c r="O35" i="111"/>
  <c r="N35" i="111"/>
  <c r="M35" i="111"/>
  <c r="L35" i="111"/>
  <c r="K35" i="111"/>
  <c r="J35" i="111"/>
  <c r="H35" i="111"/>
  <c r="G35" i="111"/>
  <c r="F35" i="111"/>
  <c r="E35" i="111"/>
  <c r="D35" i="111"/>
  <c r="C35" i="111"/>
  <c r="X32" i="111"/>
  <c r="W32" i="111"/>
  <c r="V32" i="111"/>
  <c r="T32" i="111"/>
  <c r="S32" i="111"/>
  <c r="R32" i="111"/>
  <c r="Q32" i="111"/>
  <c r="P32" i="111"/>
  <c r="O32" i="111"/>
  <c r="N32" i="111"/>
  <c r="L32" i="111"/>
  <c r="K32" i="111"/>
  <c r="J32" i="111"/>
  <c r="I32" i="111"/>
  <c r="H32" i="111"/>
  <c r="G32" i="111"/>
  <c r="F32" i="111"/>
  <c r="D32" i="111"/>
  <c r="C32" i="111"/>
  <c r="X31" i="111"/>
  <c r="W31" i="111"/>
  <c r="V31" i="111"/>
  <c r="U31" i="111"/>
  <c r="T31" i="111"/>
  <c r="R31" i="111"/>
  <c r="Q31" i="111"/>
  <c r="P31" i="111"/>
  <c r="O31" i="111"/>
  <c r="N31" i="111"/>
  <c r="M31" i="111"/>
  <c r="L31" i="111"/>
  <c r="J31" i="111"/>
  <c r="I31" i="111"/>
  <c r="H31" i="111"/>
  <c r="G31" i="111"/>
  <c r="F31" i="111"/>
  <c r="E31" i="111"/>
  <c r="D31" i="111"/>
  <c r="X30" i="111"/>
  <c r="W30" i="111"/>
  <c r="V30" i="111"/>
  <c r="U30" i="111"/>
  <c r="T30" i="111"/>
  <c r="S30" i="111"/>
  <c r="R30" i="111"/>
  <c r="P30" i="111"/>
  <c r="O30" i="111"/>
  <c r="N30" i="111"/>
  <c r="M30" i="111"/>
  <c r="L30" i="111"/>
  <c r="K30" i="111"/>
  <c r="J30" i="111"/>
  <c r="H30" i="111"/>
  <c r="G30" i="111"/>
  <c r="F30" i="111"/>
  <c r="E30" i="111"/>
  <c r="D30" i="111"/>
  <c r="C30" i="111"/>
  <c r="X29" i="111"/>
  <c r="V29" i="111"/>
  <c r="U29" i="111"/>
  <c r="T29" i="111"/>
  <c r="S29" i="111"/>
  <c r="R29" i="111"/>
  <c r="Q29" i="111"/>
  <c r="P29" i="111"/>
  <c r="N29" i="111"/>
  <c r="M29" i="111"/>
  <c r="L29" i="111"/>
  <c r="K29" i="111"/>
  <c r="J29" i="111"/>
  <c r="I29" i="111"/>
  <c r="H29" i="111"/>
  <c r="F29" i="111"/>
  <c r="E29" i="111"/>
  <c r="D29" i="111"/>
  <c r="C29" i="111"/>
  <c r="X25" i="111"/>
  <c r="W25" i="111"/>
  <c r="V25" i="111"/>
  <c r="U25" i="111"/>
  <c r="T25" i="111"/>
  <c r="R25" i="111"/>
  <c r="Q25" i="111"/>
  <c r="P25" i="111"/>
  <c r="O25" i="111"/>
  <c r="N25" i="111"/>
  <c r="M25" i="111"/>
  <c r="L25" i="111"/>
  <c r="J25" i="111"/>
  <c r="I25" i="111"/>
  <c r="H25" i="111"/>
  <c r="G25" i="111"/>
  <c r="F25" i="111"/>
  <c r="E25" i="111"/>
  <c r="D25" i="111"/>
  <c r="X24" i="111"/>
  <c r="W24" i="111"/>
  <c r="V24" i="111"/>
  <c r="U24" i="111"/>
  <c r="T24" i="111"/>
  <c r="S24" i="111"/>
  <c r="R24" i="111"/>
  <c r="P24" i="111"/>
  <c r="O24" i="111"/>
  <c r="N24" i="111"/>
  <c r="M24" i="111"/>
  <c r="L24" i="111"/>
  <c r="K24" i="111"/>
  <c r="J24" i="111"/>
  <c r="H24" i="111"/>
  <c r="G24" i="111"/>
  <c r="F24" i="111"/>
  <c r="E24" i="111"/>
  <c r="D24" i="111"/>
  <c r="C24" i="111"/>
  <c r="X21" i="111"/>
  <c r="W21" i="111"/>
  <c r="V21" i="111"/>
  <c r="T21" i="111"/>
  <c r="S21" i="111"/>
  <c r="R21" i="111"/>
  <c r="Q21" i="111"/>
  <c r="P21" i="111"/>
  <c r="O21" i="111"/>
  <c r="N21" i="111"/>
  <c r="L21" i="111"/>
  <c r="K21" i="111"/>
  <c r="J21" i="111"/>
  <c r="I21" i="111"/>
  <c r="H21" i="111"/>
  <c r="G21" i="111"/>
  <c r="F21" i="111"/>
  <c r="D21" i="111"/>
  <c r="C21" i="111"/>
  <c r="X20" i="111"/>
  <c r="W20" i="111"/>
  <c r="V20" i="111"/>
  <c r="U20" i="111"/>
  <c r="T20" i="111"/>
  <c r="R20" i="111"/>
  <c r="Q20" i="111"/>
  <c r="P20" i="111"/>
  <c r="O20" i="111"/>
  <c r="N20" i="111"/>
  <c r="M20" i="111"/>
  <c r="L20" i="111"/>
  <c r="J20" i="111"/>
  <c r="I20" i="111"/>
  <c r="H20" i="111"/>
  <c r="G20" i="111"/>
  <c r="F20" i="111"/>
  <c r="E20" i="111"/>
  <c r="D20" i="111"/>
  <c r="X19" i="111"/>
  <c r="W19" i="111"/>
  <c r="V19" i="111"/>
  <c r="U19" i="111"/>
  <c r="T19" i="111"/>
  <c r="S19" i="111"/>
  <c r="R19" i="111"/>
  <c r="P19" i="111"/>
  <c r="O19" i="111"/>
  <c r="N19" i="111"/>
  <c r="M19" i="111"/>
  <c r="L19" i="111"/>
  <c r="K19" i="111"/>
  <c r="J19" i="111"/>
  <c r="H19" i="111"/>
  <c r="G19" i="111"/>
  <c r="F19" i="111"/>
  <c r="E19" i="111"/>
  <c r="D19" i="111"/>
  <c r="C19" i="111"/>
  <c r="X16" i="111"/>
  <c r="W16" i="111"/>
  <c r="V16" i="111"/>
  <c r="T16" i="111"/>
  <c r="S16" i="111"/>
  <c r="R16" i="111"/>
  <c r="Q16" i="111"/>
  <c r="P16" i="111"/>
  <c r="O16" i="111"/>
  <c r="N16" i="111"/>
  <c r="L16" i="111"/>
  <c r="K16" i="111"/>
  <c r="J16" i="111"/>
  <c r="I16" i="111"/>
  <c r="H16" i="111"/>
  <c r="G16" i="111"/>
  <c r="F16" i="111"/>
  <c r="D16" i="111"/>
  <c r="C16" i="111"/>
  <c r="X15" i="111"/>
  <c r="W15" i="111"/>
  <c r="V15" i="111"/>
  <c r="U15" i="111"/>
  <c r="T15" i="111"/>
  <c r="R15" i="111"/>
  <c r="Q15" i="111"/>
  <c r="P15" i="111"/>
  <c r="O15" i="111"/>
  <c r="N15" i="111"/>
  <c r="M15" i="111"/>
  <c r="L15" i="111"/>
  <c r="J15" i="111"/>
  <c r="I15" i="111"/>
  <c r="H15" i="111"/>
  <c r="G15" i="111"/>
  <c r="F15" i="111"/>
  <c r="E15" i="111"/>
  <c r="D15" i="111"/>
  <c r="X14" i="111"/>
  <c r="W14" i="111"/>
  <c r="V14" i="111"/>
  <c r="U14" i="111"/>
  <c r="T14" i="111"/>
  <c r="S14" i="111"/>
  <c r="R14" i="111"/>
  <c r="P14" i="111"/>
  <c r="O14" i="111"/>
  <c r="N14" i="111"/>
  <c r="M14" i="111"/>
  <c r="L14" i="111"/>
  <c r="K14" i="111"/>
  <c r="J14" i="111"/>
  <c r="H14" i="111"/>
  <c r="G14" i="111"/>
  <c r="F14" i="111"/>
  <c r="E14" i="111"/>
  <c r="D14" i="111"/>
  <c r="C14" i="111"/>
  <c r="X13" i="111"/>
  <c r="V13" i="111"/>
  <c r="U13" i="111"/>
  <c r="T13" i="111"/>
  <c r="S13" i="111"/>
  <c r="R13" i="111"/>
  <c r="Q13" i="111"/>
  <c r="P13" i="111"/>
  <c r="N13" i="111"/>
  <c r="M13" i="111"/>
  <c r="L13" i="111"/>
  <c r="K13" i="111"/>
  <c r="J13" i="111"/>
  <c r="I13" i="111"/>
  <c r="H13" i="111"/>
  <c r="F13" i="111"/>
  <c r="E13" i="111"/>
  <c r="D13" i="111"/>
  <c r="C13" i="111"/>
  <c r="X10" i="111"/>
  <c r="W10" i="111"/>
  <c r="V10" i="111"/>
  <c r="U10" i="111"/>
  <c r="T10" i="111"/>
  <c r="R10" i="111"/>
  <c r="Q10" i="111"/>
  <c r="P10" i="111"/>
  <c r="O10" i="111"/>
  <c r="N10" i="111"/>
  <c r="M10" i="111"/>
  <c r="L10" i="111"/>
  <c r="J10" i="111"/>
  <c r="I10" i="111"/>
  <c r="H10" i="111"/>
  <c r="G10" i="111"/>
  <c r="F10" i="111"/>
  <c r="E10" i="111"/>
  <c r="D10" i="111"/>
  <c r="X7" i="111"/>
  <c r="V7" i="111"/>
  <c r="U7" i="111"/>
  <c r="T7" i="111"/>
  <c r="S7" i="111"/>
  <c r="R7" i="111"/>
  <c r="Q7" i="111"/>
  <c r="P7" i="111"/>
  <c r="N7" i="111"/>
  <c r="M7" i="111"/>
  <c r="L7" i="111"/>
  <c r="K7" i="111"/>
  <c r="J7" i="111"/>
  <c r="I7" i="111"/>
  <c r="H7" i="111"/>
  <c r="F7" i="111"/>
  <c r="E7" i="111"/>
  <c r="D7" i="111"/>
  <c r="C7" i="111"/>
  <c r="X6" i="111"/>
  <c r="W6" i="111"/>
  <c r="V6" i="111"/>
  <c r="T6" i="111"/>
  <c r="S6" i="111"/>
  <c r="R6" i="111"/>
  <c r="Q6" i="111"/>
  <c r="P6" i="111"/>
  <c r="O6" i="111"/>
  <c r="N6" i="111"/>
  <c r="L6" i="111"/>
  <c r="K6" i="111"/>
  <c r="J6" i="111"/>
  <c r="I6" i="111"/>
  <c r="H6" i="111"/>
  <c r="G6" i="111"/>
  <c r="F6" i="111"/>
  <c r="D6" i="111"/>
  <c r="C6" i="111"/>
  <c r="S61" i="196"/>
  <c r="K61" i="196"/>
  <c r="C61" i="196"/>
  <c r="W33" i="196"/>
  <c r="O33" i="196"/>
  <c r="G33" i="196"/>
  <c r="U27" i="196"/>
  <c r="M27" i="196"/>
  <c r="E27" i="196"/>
  <c r="W22" i="196"/>
  <c r="U22" i="196"/>
  <c r="O22" i="196"/>
  <c r="M22" i="196"/>
  <c r="G22" i="196"/>
  <c r="E22" i="196"/>
  <c r="X8" i="196"/>
  <c r="W8" i="196"/>
  <c r="Q8" i="196"/>
  <c r="P8" i="196"/>
  <c r="O8" i="196"/>
  <c r="I8" i="196"/>
  <c r="H8" i="196"/>
  <c r="S4" i="196"/>
  <c r="R4" i="196"/>
  <c r="K4" i="196"/>
  <c r="J4" i="196"/>
  <c r="C4" i="196"/>
  <c r="S52" i="195"/>
  <c r="R52" i="195"/>
  <c r="Q52" i="195"/>
  <c r="K52" i="195"/>
  <c r="J52" i="195"/>
  <c r="I52" i="195"/>
  <c r="C52" i="195"/>
  <c r="R22" i="195"/>
  <c r="Q22" i="195"/>
  <c r="J22" i="195"/>
  <c r="I22" i="195"/>
  <c r="T8" i="195"/>
  <c r="L8" i="195"/>
  <c r="D8" i="195"/>
  <c r="X54" i="106"/>
  <c r="S54" i="106"/>
  <c r="R54" i="106"/>
  <c r="Q54" i="106"/>
  <c r="P54" i="106"/>
  <c r="K54" i="106"/>
  <c r="J54" i="106"/>
  <c r="I54" i="106"/>
  <c r="H54" i="106"/>
  <c r="C54" i="106"/>
  <c r="U72" i="106"/>
  <c r="T72" i="106"/>
  <c r="S72" i="106"/>
  <c r="R72" i="106"/>
  <c r="M72" i="106"/>
  <c r="L72" i="106"/>
  <c r="K72" i="106"/>
  <c r="J72" i="106"/>
  <c r="E72" i="106"/>
  <c r="D72" i="106"/>
  <c r="C72" i="106"/>
  <c r="X71" i="106"/>
  <c r="S71" i="106"/>
  <c r="R71" i="106"/>
  <c r="Q71" i="106"/>
  <c r="P71" i="106"/>
  <c r="K71" i="106"/>
  <c r="J71" i="106"/>
  <c r="I71" i="106"/>
  <c r="H71" i="106"/>
  <c r="C71" i="106"/>
  <c r="X70" i="106"/>
  <c r="W70" i="106"/>
  <c r="V70" i="106"/>
  <c r="Q70" i="106"/>
  <c r="P70" i="106"/>
  <c r="O70" i="106"/>
  <c r="N70" i="106"/>
  <c r="I70" i="106"/>
  <c r="H70" i="106"/>
  <c r="G70" i="106"/>
  <c r="F70" i="106"/>
  <c r="W69" i="106"/>
  <c r="V69" i="106"/>
  <c r="U69" i="106"/>
  <c r="T69" i="106"/>
  <c r="O69" i="106"/>
  <c r="N69" i="106"/>
  <c r="M69" i="106"/>
  <c r="L69" i="106"/>
  <c r="G69" i="106"/>
  <c r="F69" i="106"/>
  <c r="E69" i="106"/>
  <c r="D69" i="106"/>
  <c r="U68" i="106"/>
  <c r="T68" i="106"/>
  <c r="S68" i="106"/>
  <c r="R68" i="106"/>
  <c r="M68" i="106"/>
  <c r="L68" i="106"/>
  <c r="K68" i="106"/>
  <c r="J68" i="106"/>
  <c r="E68" i="106"/>
  <c r="D68" i="106"/>
  <c r="C68" i="106"/>
  <c r="X67" i="106"/>
  <c r="S67" i="106"/>
  <c r="R67" i="106"/>
  <c r="Q67" i="106"/>
  <c r="P67" i="106"/>
  <c r="K67" i="106"/>
  <c r="J67" i="106"/>
  <c r="I67" i="106"/>
  <c r="H67" i="106"/>
  <c r="C67" i="106"/>
  <c r="X66" i="106"/>
  <c r="W66" i="106"/>
  <c r="V66" i="106"/>
  <c r="Q66" i="106"/>
  <c r="P66" i="106"/>
  <c r="O66" i="106"/>
  <c r="N66" i="106"/>
  <c r="I66" i="106"/>
  <c r="H66" i="106"/>
  <c r="G66" i="106"/>
  <c r="F66" i="106"/>
  <c r="W65" i="106"/>
  <c r="V65" i="106"/>
  <c r="U65" i="106"/>
  <c r="T65" i="106"/>
  <c r="O65" i="106"/>
  <c r="N65" i="106"/>
  <c r="M65" i="106"/>
  <c r="L65" i="106"/>
  <c r="G65" i="106"/>
  <c r="F65" i="106"/>
  <c r="E65" i="106"/>
  <c r="D65" i="106"/>
  <c r="U64" i="106"/>
  <c r="T64" i="106"/>
  <c r="S64" i="106"/>
  <c r="R64" i="106"/>
  <c r="M64" i="106"/>
  <c r="L64" i="106"/>
  <c r="K64" i="106"/>
  <c r="J64" i="106"/>
  <c r="E64" i="106"/>
  <c r="D64" i="106"/>
  <c r="C64" i="106"/>
  <c r="X63" i="106"/>
  <c r="S63" i="106"/>
  <c r="R63" i="106"/>
  <c r="Q63" i="106"/>
  <c r="P63" i="106"/>
  <c r="K63" i="106"/>
  <c r="J63" i="106"/>
  <c r="I63" i="106"/>
  <c r="H63" i="106"/>
  <c r="C63" i="106"/>
  <c r="X62" i="106"/>
  <c r="W62" i="106"/>
  <c r="V62" i="106"/>
  <c r="Q62" i="106"/>
  <c r="P62" i="106"/>
  <c r="O62" i="106"/>
  <c r="N62" i="106"/>
  <c r="I62" i="106"/>
  <c r="H62" i="106"/>
  <c r="G62" i="106"/>
  <c r="F62" i="106"/>
  <c r="X51" i="106"/>
  <c r="S51" i="106"/>
  <c r="R51" i="106"/>
  <c r="Q51" i="106"/>
  <c r="P51" i="106"/>
  <c r="K51" i="106"/>
  <c r="J51" i="106"/>
  <c r="I51" i="106"/>
  <c r="H51" i="106"/>
  <c r="C51" i="106"/>
  <c r="X50" i="106"/>
  <c r="W50" i="106"/>
  <c r="V50" i="106"/>
  <c r="Q50" i="106"/>
  <c r="P50" i="106"/>
  <c r="O50" i="106"/>
  <c r="N50" i="106"/>
  <c r="I50" i="106"/>
  <c r="H50" i="106"/>
  <c r="G50" i="106"/>
  <c r="F50" i="106"/>
  <c r="W49" i="106"/>
  <c r="V49" i="106"/>
  <c r="U49" i="106"/>
  <c r="T49" i="106"/>
  <c r="O49" i="106"/>
  <c r="N49" i="106"/>
  <c r="M49" i="106"/>
  <c r="L49" i="106"/>
  <c r="G49" i="106"/>
  <c r="F49" i="106"/>
  <c r="E49" i="106"/>
  <c r="D49" i="106"/>
  <c r="U48" i="106"/>
  <c r="T48" i="106"/>
  <c r="S48" i="106"/>
  <c r="R48" i="106"/>
  <c r="M48" i="106"/>
  <c r="L48" i="106"/>
  <c r="K48" i="106"/>
  <c r="J48" i="106"/>
  <c r="E48" i="106"/>
  <c r="D48" i="106"/>
  <c r="C48" i="106"/>
  <c r="X47" i="106"/>
  <c r="S47" i="106"/>
  <c r="R47" i="106"/>
  <c r="Q47" i="106"/>
  <c r="P47" i="106"/>
  <c r="K47" i="106"/>
  <c r="J47" i="106"/>
  <c r="I47" i="106"/>
  <c r="H47" i="106"/>
  <c r="C47" i="106"/>
  <c r="X46" i="106"/>
  <c r="W46" i="106"/>
  <c r="V46" i="106"/>
  <c r="Q46" i="106"/>
  <c r="P46" i="106"/>
  <c r="O46" i="106"/>
  <c r="N46" i="106"/>
  <c r="I46" i="106"/>
  <c r="H46" i="106"/>
  <c r="G46" i="106"/>
  <c r="F46" i="106"/>
  <c r="W45" i="106"/>
  <c r="V45" i="106"/>
  <c r="U45" i="106"/>
  <c r="T45" i="106"/>
  <c r="O45" i="106"/>
  <c r="N45" i="106"/>
  <c r="M45" i="106"/>
  <c r="L45" i="106"/>
  <c r="G45" i="106"/>
  <c r="F45" i="106"/>
  <c r="E45" i="106"/>
  <c r="D45" i="106"/>
  <c r="U44" i="106"/>
  <c r="T44" i="106"/>
  <c r="S44" i="106"/>
  <c r="R44" i="106"/>
  <c r="M44" i="106"/>
  <c r="L44" i="106"/>
  <c r="K44" i="106"/>
  <c r="J44" i="106"/>
  <c r="E44" i="106"/>
  <c r="D44" i="106"/>
  <c r="C44" i="106"/>
  <c r="X43" i="106"/>
  <c r="S43" i="106"/>
  <c r="R43" i="106"/>
  <c r="Q43" i="106"/>
  <c r="P43" i="106"/>
  <c r="K43" i="106"/>
  <c r="J43" i="106"/>
  <c r="I43" i="106"/>
  <c r="H43" i="106"/>
  <c r="C43" i="106"/>
  <c r="X42" i="106"/>
  <c r="W42" i="106"/>
  <c r="V42" i="106"/>
  <c r="Q42" i="106"/>
  <c r="P42" i="106"/>
  <c r="O42" i="106"/>
  <c r="N42" i="106"/>
  <c r="I42" i="106"/>
  <c r="H42" i="106"/>
  <c r="G42" i="106"/>
  <c r="F42" i="106"/>
  <c r="W41" i="106"/>
  <c r="V41" i="106"/>
  <c r="U41" i="106"/>
  <c r="T41" i="106"/>
  <c r="O41" i="106"/>
  <c r="N41" i="106"/>
  <c r="M41" i="106"/>
  <c r="L41" i="106"/>
  <c r="G41" i="106"/>
  <c r="F41" i="106"/>
  <c r="E41" i="106"/>
  <c r="D41" i="106"/>
  <c r="U40" i="106"/>
  <c r="T40" i="106"/>
  <c r="S40" i="106"/>
  <c r="R40" i="106"/>
  <c r="M40" i="106"/>
  <c r="L40" i="106"/>
  <c r="K40" i="106"/>
  <c r="J40" i="106"/>
  <c r="E40" i="106"/>
  <c r="D40" i="106"/>
  <c r="C40" i="106"/>
  <c r="X39" i="106"/>
  <c r="S39" i="106"/>
  <c r="R39" i="106"/>
  <c r="Q39" i="106"/>
  <c r="P39" i="106"/>
  <c r="K39" i="106"/>
  <c r="J39" i="106"/>
  <c r="I39" i="106"/>
  <c r="H39" i="106"/>
  <c r="C39" i="106"/>
  <c r="X38" i="106"/>
  <c r="W38" i="106"/>
  <c r="V38" i="106"/>
  <c r="Q38" i="106"/>
  <c r="P38" i="106"/>
  <c r="O38" i="106"/>
  <c r="N38" i="106"/>
  <c r="I38" i="106"/>
  <c r="H38" i="106"/>
  <c r="G38" i="106"/>
  <c r="F38" i="106"/>
  <c r="W37" i="106"/>
  <c r="V37" i="106"/>
  <c r="U37" i="106"/>
  <c r="T37" i="106"/>
  <c r="O37" i="106"/>
  <c r="N37" i="106"/>
  <c r="M37" i="106"/>
  <c r="L37" i="106"/>
  <c r="G37" i="106"/>
  <c r="F37" i="106"/>
  <c r="E37" i="106"/>
  <c r="D37" i="106"/>
  <c r="U36" i="106"/>
  <c r="T36" i="106"/>
  <c r="S36" i="106"/>
  <c r="R36" i="106"/>
  <c r="M36" i="106"/>
  <c r="L36" i="106"/>
  <c r="K36" i="106"/>
  <c r="J36" i="106"/>
  <c r="E36" i="106"/>
  <c r="D36" i="106"/>
  <c r="C36" i="106"/>
  <c r="X35" i="106"/>
  <c r="S35" i="106"/>
  <c r="R35" i="106"/>
  <c r="Q35" i="106"/>
  <c r="P35" i="106"/>
  <c r="K35" i="106"/>
  <c r="J35" i="106"/>
  <c r="I35" i="106"/>
  <c r="H35" i="106"/>
  <c r="C35" i="106"/>
  <c r="W32" i="106"/>
  <c r="V32" i="106"/>
  <c r="U32" i="106"/>
  <c r="T32" i="106"/>
  <c r="O32" i="106"/>
  <c r="N32" i="106"/>
  <c r="M32" i="106"/>
  <c r="L32" i="106"/>
  <c r="G32" i="106"/>
  <c r="F32" i="106"/>
  <c r="E32" i="106"/>
  <c r="D32" i="106"/>
  <c r="U31" i="106"/>
  <c r="T31" i="106"/>
  <c r="S31" i="106"/>
  <c r="R31" i="106"/>
  <c r="M31" i="106"/>
  <c r="L31" i="106"/>
  <c r="K31" i="106"/>
  <c r="J31" i="106"/>
  <c r="E31" i="106"/>
  <c r="D31" i="106"/>
  <c r="C31" i="106"/>
  <c r="X30" i="106"/>
  <c r="S30" i="106"/>
  <c r="R30" i="106"/>
  <c r="Q30" i="106"/>
  <c r="P30" i="106"/>
  <c r="K30" i="106"/>
  <c r="J30" i="106"/>
  <c r="I30" i="106"/>
  <c r="H30" i="106"/>
  <c r="C30" i="106"/>
  <c r="X29" i="106"/>
  <c r="W29" i="106"/>
  <c r="V29" i="106"/>
  <c r="Q29" i="106"/>
  <c r="P29" i="106"/>
  <c r="O29" i="106"/>
  <c r="N29" i="106"/>
  <c r="I29" i="106"/>
  <c r="H29" i="106"/>
  <c r="G29" i="106"/>
  <c r="F29" i="106"/>
  <c r="U25" i="106"/>
  <c r="T25" i="106"/>
  <c r="S25" i="106"/>
  <c r="R25" i="106"/>
  <c r="M25" i="106"/>
  <c r="L25" i="106"/>
  <c r="K25" i="106"/>
  <c r="J25" i="106"/>
  <c r="E25" i="106"/>
  <c r="D25" i="106"/>
  <c r="C25" i="106"/>
  <c r="X24" i="106"/>
  <c r="S24" i="106"/>
  <c r="R24" i="106"/>
  <c r="Q24" i="106"/>
  <c r="P24" i="106"/>
  <c r="K24" i="106"/>
  <c r="J24" i="106"/>
  <c r="I24" i="106"/>
  <c r="H24" i="106"/>
  <c r="C24" i="106"/>
  <c r="W21" i="106"/>
  <c r="V21" i="106"/>
  <c r="U21" i="106"/>
  <c r="T21" i="106"/>
  <c r="O21" i="106"/>
  <c r="N21" i="106"/>
  <c r="M21" i="106"/>
  <c r="L21" i="106"/>
  <c r="G21" i="106"/>
  <c r="F21" i="106"/>
  <c r="E21" i="106"/>
  <c r="D21" i="106"/>
  <c r="U20" i="106"/>
  <c r="T20" i="106"/>
  <c r="S20" i="106"/>
  <c r="R20" i="106"/>
  <c r="M20" i="106"/>
  <c r="L20" i="106"/>
  <c r="K20" i="106"/>
  <c r="J20" i="106"/>
  <c r="E20" i="106"/>
  <c r="D20" i="106"/>
  <c r="C20" i="106"/>
  <c r="X19" i="106"/>
  <c r="S19" i="106"/>
  <c r="R19" i="106"/>
  <c r="Q19" i="106"/>
  <c r="P19" i="106"/>
  <c r="K19" i="106"/>
  <c r="J19" i="106"/>
  <c r="I19" i="106"/>
  <c r="H19" i="106"/>
  <c r="C19" i="106"/>
  <c r="W16" i="106"/>
  <c r="V16" i="106"/>
  <c r="U16" i="106"/>
  <c r="T16" i="106"/>
  <c r="O16" i="106"/>
  <c r="N16" i="106"/>
  <c r="M16" i="106"/>
  <c r="L16" i="106"/>
  <c r="G16" i="106"/>
  <c r="F16" i="106"/>
  <c r="E16" i="106"/>
  <c r="D16" i="106"/>
  <c r="U15" i="106"/>
  <c r="T15" i="106"/>
  <c r="S15" i="106"/>
  <c r="R15" i="106"/>
  <c r="M15" i="106"/>
  <c r="L15" i="106"/>
  <c r="K15" i="106"/>
  <c r="J15" i="106"/>
  <c r="E15" i="106"/>
  <c r="D15" i="106"/>
  <c r="C15" i="106"/>
  <c r="X14" i="106"/>
  <c r="S14" i="106"/>
  <c r="R14" i="106"/>
  <c r="Q14" i="106"/>
  <c r="P14" i="106"/>
  <c r="K14" i="106"/>
  <c r="J14" i="106"/>
  <c r="I14" i="106"/>
  <c r="H14" i="106"/>
  <c r="C14" i="106"/>
  <c r="X13" i="106"/>
  <c r="W13" i="106"/>
  <c r="V13" i="106"/>
  <c r="Q13" i="106"/>
  <c r="P13" i="106"/>
  <c r="O13" i="106"/>
  <c r="N13" i="106"/>
  <c r="I13" i="106"/>
  <c r="H13" i="106"/>
  <c r="G13" i="106"/>
  <c r="F13" i="106"/>
  <c r="U10" i="106"/>
  <c r="T10" i="106"/>
  <c r="S10" i="106"/>
  <c r="R10" i="106"/>
  <c r="M10" i="106"/>
  <c r="L10" i="106"/>
  <c r="K10" i="106"/>
  <c r="J10" i="106"/>
  <c r="E10" i="106"/>
  <c r="D10" i="106"/>
  <c r="C10" i="106"/>
  <c r="X7" i="106"/>
  <c r="W7" i="106"/>
  <c r="V7" i="106"/>
  <c r="Q7" i="106"/>
  <c r="P7" i="106"/>
  <c r="O7" i="106"/>
  <c r="N7" i="106"/>
  <c r="I7" i="106"/>
  <c r="H7" i="106"/>
  <c r="G7" i="106"/>
  <c r="F7" i="106"/>
  <c r="W6" i="106"/>
  <c r="V6" i="106"/>
  <c r="U6" i="106"/>
  <c r="T6" i="106"/>
  <c r="O6" i="106"/>
  <c r="N6" i="106"/>
  <c r="M6" i="106"/>
  <c r="L6" i="106"/>
  <c r="G6" i="106"/>
  <c r="F6" i="106"/>
  <c r="E6" i="106"/>
  <c r="D6" i="106"/>
  <c r="X52" i="193"/>
  <c r="S52" i="193"/>
  <c r="Q52" i="193"/>
  <c r="P52" i="193"/>
  <c r="K52" i="193"/>
  <c r="I52" i="193"/>
  <c r="H52" i="193"/>
  <c r="C52" i="193"/>
  <c r="X22" i="193"/>
  <c r="Q22" i="193"/>
  <c r="P22" i="193"/>
  <c r="I22" i="193"/>
  <c r="H22" i="193"/>
  <c r="S8" i="193"/>
  <c r="R8" i="193"/>
  <c r="K8" i="193"/>
  <c r="J8" i="193"/>
  <c r="C8" i="193"/>
  <c r="U52" i="192"/>
  <c r="T52" i="192"/>
  <c r="M52" i="192"/>
  <c r="L52" i="192"/>
  <c r="E52" i="192"/>
  <c r="D52" i="192"/>
  <c r="T22" i="192"/>
  <c r="L22" i="192"/>
  <c r="E22" i="192"/>
  <c r="D22" i="192"/>
  <c r="W8" i="192"/>
  <c r="V8" i="192"/>
  <c r="O8" i="192"/>
  <c r="N8" i="192"/>
  <c r="G8" i="192"/>
  <c r="F8" i="192"/>
  <c r="X54" i="104"/>
  <c r="W54" i="104"/>
  <c r="V54" i="104"/>
  <c r="U54" i="104"/>
  <c r="T54" i="104"/>
  <c r="P54" i="104"/>
  <c r="O54" i="104"/>
  <c r="N54" i="104"/>
  <c r="M54" i="104"/>
  <c r="L54" i="104"/>
  <c r="H54" i="104"/>
  <c r="G54" i="104"/>
  <c r="F54" i="104"/>
  <c r="E54" i="104"/>
  <c r="D54" i="104"/>
  <c r="X72" i="104"/>
  <c r="W72" i="104"/>
  <c r="V72" i="104"/>
  <c r="R72" i="104"/>
  <c r="Q72" i="104"/>
  <c r="P72" i="104"/>
  <c r="O72" i="104"/>
  <c r="N72" i="104"/>
  <c r="J72" i="104"/>
  <c r="I72" i="104"/>
  <c r="H72" i="104"/>
  <c r="G72" i="104"/>
  <c r="F72" i="104"/>
  <c r="X71" i="104"/>
  <c r="W71" i="104"/>
  <c r="V71" i="104"/>
  <c r="U71" i="104"/>
  <c r="T71" i="104"/>
  <c r="P71" i="104"/>
  <c r="O71" i="104"/>
  <c r="N71" i="104"/>
  <c r="M71" i="104"/>
  <c r="L71" i="104"/>
  <c r="H71" i="104"/>
  <c r="G71" i="104"/>
  <c r="F71" i="104"/>
  <c r="E71" i="104"/>
  <c r="D71" i="104"/>
  <c r="V70" i="104"/>
  <c r="U70" i="104"/>
  <c r="T70" i="104"/>
  <c r="S70" i="104"/>
  <c r="R70" i="104"/>
  <c r="N70" i="104"/>
  <c r="M70" i="104"/>
  <c r="L70" i="104"/>
  <c r="K70" i="104"/>
  <c r="J70" i="104"/>
  <c r="F70" i="104"/>
  <c r="E70" i="104"/>
  <c r="D70" i="104"/>
  <c r="C70" i="104"/>
  <c r="X69" i="104"/>
  <c r="T69" i="104"/>
  <c r="S69" i="104"/>
  <c r="R69" i="104"/>
  <c r="Q69" i="104"/>
  <c r="P69" i="104"/>
  <c r="L69" i="104"/>
  <c r="K69" i="104"/>
  <c r="J69" i="104"/>
  <c r="I69" i="104"/>
  <c r="H69" i="104"/>
  <c r="D69" i="104"/>
  <c r="C69" i="104"/>
  <c r="X68" i="104"/>
  <c r="W68" i="104"/>
  <c r="V68" i="104"/>
  <c r="R68" i="104"/>
  <c r="Q68" i="104"/>
  <c r="P68" i="104"/>
  <c r="O68" i="104"/>
  <c r="N68" i="104"/>
  <c r="J68" i="104"/>
  <c r="I68" i="104"/>
  <c r="H68" i="104"/>
  <c r="G68" i="104"/>
  <c r="F68" i="104"/>
  <c r="X67" i="104"/>
  <c r="W67" i="104"/>
  <c r="V67" i="104"/>
  <c r="U67" i="104"/>
  <c r="T67" i="104"/>
  <c r="P67" i="104"/>
  <c r="O67" i="104"/>
  <c r="N67" i="104"/>
  <c r="M67" i="104"/>
  <c r="L67" i="104"/>
  <c r="H67" i="104"/>
  <c r="G67" i="104"/>
  <c r="F67" i="104"/>
  <c r="E67" i="104"/>
  <c r="D67" i="104"/>
  <c r="V66" i="104"/>
  <c r="U66" i="104"/>
  <c r="T66" i="104"/>
  <c r="S66" i="104"/>
  <c r="R66" i="104"/>
  <c r="N66" i="104"/>
  <c r="M66" i="104"/>
  <c r="L66" i="104"/>
  <c r="K66" i="104"/>
  <c r="J66" i="104"/>
  <c r="F66" i="104"/>
  <c r="E66" i="104"/>
  <c r="D66" i="104"/>
  <c r="C66" i="104"/>
  <c r="X65" i="104"/>
  <c r="T65" i="104"/>
  <c r="S65" i="104"/>
  <c r="R65" i="104"/>
  <c r="Q65" i="104"/>
  <c r="P65" i="104"/>
  <c r="L65" i="104"/>
  <c r="K65" i="104"/>
  <c r="J65" i="104"/>
  <c r="I65" i="104"/>
  <c r="H65" i="104"/>
  <c r="D65" i="104"/>
  <c r="C65" i="104"/>
  <c r="X64" i="104"/>
  <c r="W64" i="104"/>
  <c r="V64" i="104"/>
  <c r="R64" i="104"/>
  <c r="Q64" i="104"/>
  <c r="P64" i="104"/>
  <c r="O64" i="104"/>
  <c r="N64" i="104"/>
  <c r="J64" i="104"/>
  <c r="I64" i="104"/>
  <c r="H64" i="104"/>
  <c r="G64" i="104"/>
  <c r="F64" i="104"/>
  <c r="X63" i="104"/>
  <c r="W63" i="104"/>
  <c r="V63" i="104"/>
  <c r="U63" i="104"/>
  <c r="T63" i="104"/>
  <c r="P63" i="104"/>
  <c r="O63" i="104"/>
  <c r="N63" i="104"/>
  <c r="M63" i="104"/>
  <c r="L63" i="104"/>
  <c r="H63" i="104"/>
  <c r="G63" i="104"/>
  <c r="F63" i="104"/>
  <c r="E63" i="104"/>
  <c r="D63" i="104"/>
  <c r="V62" i="104"/>
  <c r="U62" i="104"/>
  <c r="T62" i="104"/>
  <c r="S62" i="104"/>
  <c r="R62" i="104"/>
  <c r="N62" i="104"/>
  <c r="M62" i="104"/>
  <c r="L62" i="104"/>
  <c r="K62" i="104"/>
  <c r="J62" i="104"/>
  <c r="F62" i="104"/>
  <c r="E62" i="104"/>
  <c r="D62" i="104"/>
  <c r="C62" i="104"/>
  <c r="X51" i="104"/>
  <c r="W51" i="104"/>
  <c r="V51" i="104"/>
  <c r="U51" i="104"/>
  <c r="T51" i="104"/>
  <c r="P51" i="104"/>
  <c r="O51" i="104"/>
  <c r="N51" i="104"/>
  <c r="M51" i="104"/>
  <c r="L51" i="104"/>
  <c r="H51" i="104"/>
  <c r="G51" i="104"/>
  <c r="F51" i="104"/>
  <c r="E51" i="104"/>
  <c r="D51" i="104"/>
  <c r="V50" i="104"/>
  <c r="U50" i="104"/>
  <c r="T50" i="104"/>
  <c r="S50" i="104"/>
  <c r="R50" i="104"/>
  <c r="N50" i="104"/>
  <c r="M50" i="104"/>
  <c r="L50" i="104"/>
  <c r="K50" i="104"/>
  <c r="J50" i="104"/>
  <c r="F50" i="104"/>
  <c r="E50" i="104"/>
  <c r="D50" i="104"/>
  <c r="C50" i="104"/>
  <c r="X49" i="104"/>
  <c r="T49" i="104"/>
  <c r="S49" i="104"/>
  <c r="R49" i="104"/>
  <c r="Q49" i="104"/>
  <c r="P49" i="104"/>
  <c r="L49" i="104"/>
  <c r="K49" i="104"/>
  <c r="J49" i="104"/>
  <c r="I49" i="104"/>
  <c r="H49" i="104"/>
  <c r="D49" i="104"/>
  <c r="C49" i="104"/>
  <c r="X48" i="104"/>
  <c r="W48" i="104"/>
  <c r="V48" i="104"/>
  <c r="R48" i="104"/>
  <c r="Q48" i="104"/>
  <c r="P48" i="104"/>
  <c r="O48" i="104"/>
  <c r="N48" i="104"/>
  <c r="J48" i="104"/>
  <c r="I48" i="104"/>
  <c r="H48" i="104"/>
  <c r="G48" i="104"/>
  <c r="F48" i="104"/>
  <c r="X47" i="104"/>
  <c r="W47" i="104"/>
  <c r="V47" i="104"/>
  <c r="U47" i="104"/>
  <c r="T47" i="104"/>
  <c r="P47" i="104"/>
  <c r="O47" i="104"/>
  <c r="N47" i="104"/>
  <c r="M47" i="104"/>
  <c r="L47" i="104"/>
  <c r="H47" i="104"/>
  <c r="G47" i="104"/>
  <c r="F47" i="104"/>
  <c r="E47" i="104"/>
  <c r="D47" i="104"/>
  <c r="V46" i="104"/>
  <c r="U46" i="104"/>
  <c r="T46" i="104"/>
  <c r="S46" i="104"/>
  <c r="R46" i="104"/>
  <c r="N46" i="104"/>
  <c r="M46" i="104"/>
  <c r="L46" i="104"/>
  <c r="K46" i="104"/>
  <c r="J46" i="104"/>
  <c r="F46" i="104"/>
  <c r="E46" i="104"/>
  <c r="D46" i="104"/>
  <c r="C46" i="104"/>
  <c r="X45" i="104"/>
  <c r="T45" i="104"/>
  <c r="S45" i="104"/>
  <c r="R45" i="104"/>
  <c r="Q45" i="104"/>
  <c r="P45" i="104"/>
  <c r="L45" i="104"/>
  <c r="K45" i="104"/>
  <c r="J45" i="104"/>
  <c r="I45" i="104"/>
  <c r="H45" i="104"/>
  <c r="D45" i="104"/>
  <c r="C45" i="104"/>
  <c r="X44" i="104"/>
  <c r="W44" i="104"/>
  <c r="V44" i="104"/>
  <c r="R44" i="104"/>
  <c r="Q44" i="104"/>
  <c r="P44" i="104"/>
  <c r="O44" i="104"/>
  <c r="N44" i="104"/>
  <c r="J44" i="104"/>
  <c r="I44" i="104"/>
  <c r="H44" i="104"/>
  <c r="G44" i="104"/>
  <c r="F44" i="104"/>
  <c r="X43" i="104"/>
  <c r="W43" i="104"/>
  <c r="V43" i="104"/>
  <c r="U43" i="104"/>
  <c r="T43" i="104"/>
  <c r="P43" i="104"/>
  <c r="O43" i="104"/>
  <c r="N43" i="104"/>
  <c r="M43" i="104"/>
  <c r="L43" i="104"/>
  <c r="H43" i="104"/>
  <c r="G43" i="104"/>
  <c r="F43" i="104"/>
  <c r="E43" i="104"/>
  <c r="D43" i="104"/>
  <c r="V42" i="104"/>
  <c r="U42" i="104"/>
  <c r="T42" i="104"/>
  <c r="S42" i="104"/>
  <c r="R42" i="104"/>
  <c r="N42" i="104"/>
  <c r="M42" i="104"/>
  <c r="L42" i="104"/>
  <c r="K42" i="104"/>
  <c r="J42" i="104"/>
  <c r="F42" i="104"/>
  <c r="E42" i="104"/>
  <c r="D42" i="104"/>
  <c r="C42" i="104"/>
  <c r="X41" i="104"/>
  <c r="T41" i="104"/>
  <c r="S41" i="104"/>
  <c r="R41" i="104"/>
  <c r="Q41" i="104"/>
  <c r="P41" i="104"/>
  <c r="L41" i="104"/>
  <c r="K41" i="104"/>
  <c r="J41" i="104"/>
  <c r="I41" i="104"/>
  <c r="H41" i="104"/>
  <c r="D41" i="104"/>
  <c r="C41" i="104"/>
  <c r="X40" i="104"/>
  <c r="W40" i="104"/>
  <c r="V40" i="104"/>
  <c r="R40" i="104"/>
  <c r="Q40" i="104"/>
  <c r="P40" i="104"/>
  <c r="O40" i="104"/>
  <c r="N40" i="104"/>
  <c r="J40" i="104"/>
  <c r="I40" i="104"/>
  <c r="H40" i="104"/>
  <c r="G40" i="104"/>
  <c r="F40" i="104"/>
  <c r="X39" i="104"/>
  <c r="W39" i="104"/>
  <c r="V39" i="104"/>
  <c r="U39" i="104"/>
  <c r="T39" i="104"/>
  <c r="P39" i="104"/>
  <c r="O39" i="104"/>
  <c r="N39" i="104"/>
  <c r="M39" i="104"/>
  <c r="L39" i="104"/>
  <c r="H39" i="104"/>
  <c r="G39" i="104"/>
  <c r="F39" i="104"/>
  <c r="E39" i="104"/>
  <c r="D39" i="104"/>
  <c r="V38" i="104"/>
  <c r="U38" i="104"/>
  <c r="T38" i="104"/>
  <c r="S38" i="104"/>
  <c r="R38" i="104"/>
  <c r="N38" i="104"/>
  <c r="M38" i="104"/>
  <c r="L38" i="104"/>
  <c r="K38" i="104"/>
  <c r="J38" i="104"/>
  <c r="F38" i="104"/>
  <c r="E38" i="104"/>
  <c r="D38" i="104"/>
  <c r="C38" i="104"/>
  <c r="X37" i="104"/>
  <c r="T37" i="104"/>
  <c r="S37" i="104"/>
  <c r="R37" i="104"/>
  <c r="Q37" i="104"/>
  <c r="P37" i="104"/>
  <c r="L37" i="104"/>
  <c r="K37" i="104"/>
  <c r="J37" i="104"/>
  <c r="I37" i="104"/>
  <c r="H37" i="104"/>
  <c r="D37" i="104"/>
  <c r="C37" i="104"/>
  <c r="X36" i="104"/>
  <c r="W36" i="104"/>
  <c r="V36" i="104"/>
  <c r="R36" i="104"/>
  <c r="Q36" i="104"/>
  <c r="P36" i="104"/>
  <c r="O36" i="104"/>
  <c r="N36" i="104"/>
  <c r="J36" i="104"/>
  <c r="I36" i="104"/>
  <c r="H36" i="104"/>
  <c r="G36" i="104"/>
  <c r="F36" i="104"/>
  <c r="X35" i="104"/>
  <c r="W35" i="104"/>
  <c r="V35" i="104"/>
  <c r="U35" i="104"/>
  <c r="T35" i="104"/>
  <c r="P35" i="104"/>
  <c r="O35" i="104"/>
  <c r="N35" i="104"/>
  <c r="M35" i="104"/>
  <c r="L35" i="104"/>
  <c r="H35" i="104"/>
  <c r="G35" i="104"/>
  <c r="F35" i="104"/>
  <c r="E35" i="104"/>
  <c r="D35" i="104"/>
  <c r="X32" i="104"/>
  <c r="T32" i="104"/>
  <c r="S32" i="104"/>
  <c r="R32" i="104"/>
  <c r="Q32" i="104"/>
  <c r="P32" i="104"/>
  <c r="L32" i="104"/>
  <c r="K32" i="104"/>
  <c r="J32" i="104"/>
  <c r="I32" i="104"/>
  <c r="H32" i="104"/>
  <c r="D32" i="104"/>
  <c r="C32" i="104"/>
  <c r="X31" i="104"/>
  <c r="W31" i="104"/>
  <c r="V31" i="104"/>
  <c r="R31" i="104"/>
  <c r="Q31" i="104"/>
  <c r="P31" i="104"/>
  <c r="O31" i="104"/>
  <c r="N31" i="104"/>
  <c r="J31" i="104"/>
  <c r="I31" i="104"/>
  <c r="H31" i="104"/>
  <c r="G31" i="104"/>
  <c r="F31" i="104"/>
  <c r="X30" i="104"/>
  <c r="W30" i="104"/>
  <c r="V30" i="104"/>
  <c r="U30" i="104"/>
  <c r="T30" i="104"/>
  <c r="P30" i="104"/>
  <c r="O30" i="104"/>
  <c r="N30" i="104"/>
  <c r="M30" i="104"/>
  <c r="L30" i="104"/>
  <c r="H30" i="104"/>
  <c r="G30" i="104"/>
  <c r="F30" i="104"/>
  <c r="E30" i="104"/>
  <c r="D30" i="104"/>
  <c r="V29" i="104"/>
  <c r="U29" i="104"/>
  <c r="T29" i="104"/>
  <c r="S29" i="104"/>
  <c r="R29" i="104"/>
  <c r="N29" i="104"/>
  <c r="M29" i="104"/>
  <c r="L29" i="104"/>
  <c r="K29" i="104"/>
  <c r="J29" i="104"/>
  <c r="F29" i="104"/>
  <c r="E29" i="104"/>
  <c r="D29" i="104"/>
  <c r="C29" i="104"/>
  <c r="X25" i="104"/>
  <c r="W25" i="104"/>
  <c r="V25" i="104"/>
  <c r="R25" i="104"/>
  <c r="Q25" i="104"/>
  <c r="P25" i="104"/>
  <c r="O25" i="104"/>
  <c r="N25" i="104"/>
  <c r="J25" i="104"/>
  <c r="I25" i="104"/>
  <c r="H25" i="104"/>
  <c r="G25" i="104"/>
  <c r="F25" i="104"/>
  <c r="X24" i="104"/>
  <c r="W24" i="104"/>
  <c r="V24" i="104"/>
  <c r="U24" i="104"/>
  <c r="T24" i="104"/>
  <c r="P24" i="104"/>
  <c r="O24" i="104"/>
  <c r="N24" i="104"/>
  <c r="M24" i="104"/>
  <c r="L24" i="104"/>
  <c r="H24" i="104"/>
  <c r="G24" i="104"/>
  <c r="F24" i="104"/>
  <c r="E24" i="104"/>
  <c r="D24" i="104"/>
  <c r="X21" i="104"/>
  <c r="T21" i="104"/>
  <c r="S21" i="104"/>
  <c r="R21" i="104"/>
  <c r="Q21" i="104"/>
  <c r="P21" i="104"/>
  <c r="L21" i="104"/>
  <c r="K21" i="104"/>
  <c r="J21" i="104"/>
  <c r="I21" i="104"/>
  <c r="H21" i="104"/>
  <c r="D21" i="104"/>
  <c r="C21" i="104"/>
  <c r="X20" i="104"/>
  <c r="W20" i="104"/>
  <c r="V20" i="104"/>
  <c r="R20" i="104"/>
  <c r="Q20" i="104"/>
  <c r="P20" i="104"/>
  <c r="O20" i="104"/>
  <c r="N20" i="104"/>
  <c r="J20" i="104"/>
  <c r="I20" i="104"/>
  <c r="H20" i="104"/>
  <c r="G20" i="104"/>
  <c r="F20" i="104"/>
  <c r="X19" i="104"/>
  <c r="W19" i="104"/>
  <c r="V19" i="104"/>
  <c r="U19" i="104"/>
  <c r="T19" i="104"/>
  <c r="P19" i="104"/>
  <c r="O19" i="104"/>
  <c r="N19" i="104"/>
  <c r="M19" i="104"/>
  <c r="L19" i="104"/>
  <c r="H19" i="104"/>
  <c r="G19" i="104"/>
  <c r="F19" i="104"/>
  <c r="E19" i="104"/>
  <c r="D19" i="104"/>
  <c r="X16" i="104"/>
  <c r="T16" i="104"/>
  <c r="S16" i="104"/>
  <c r="R16" i="104"/>
  <c r="Q16" i="104"/>
  <c r="P16" i="104"/>
  <c r="L16" i="104"/>
  <c r="K16" i="104"/>
  <c r="J16" i="104"/>
  <c r="I16" i="104"/>
  <c r="H16" i="104"/>
  <c r="D16" i="104"/>
  <c r="C16" i="104"/>
  <c r="X15" i="104"/>
  <c r="W15" i="104"/>
  <c r="V15" i="104"/>
  <c r="R15" i="104"/>
  <c r="Q15" i="104"/>
  <c r="P15" i="104"/>
  <c r="O15" i="104"/>
  <c r="N15" i="104"/>
  <c r="J15" i="104"/>
  <c r="I15" i="104"/>
  <c r="H15" i="104"/>
  <c r="G15" i="104"/>
  <c r="F15" i="104"/>
  <c r="X14" i="104"/>
  <c r="W14" i="104"/>
  <c r="V14" i="104"/>
  <c r="U14" i="104"/>
  <c r="T14" i="104"/>
  <c r="P14" i="104"/>
  <c r="O14" i="104"/>
  <c r="N14" i="104"/>
  <c r="M14" i="104"/>
  <c r="L14" i="104"/>
  <c r="H14" i="104"/>
  <c r="G14" i="104"/>
  <c r="F14" i="104"/>
  <c r="E14" i="104"/>
  <c r="D14" i="104"/>
  <c r="V13" i="104"/>
  <c r="U13" i="104"/>
  <c r="T13" i="104"/>
  <c r="S13" i="104"/>
  <c r="R13" i="104"/>
  <c r="N13" i="104"/>
  <c r="M13" i="104"/>
  <c r="L13" i="104"/>
  <c r="K13" i="104"/>
  <c r="J13" i="104"/>
  <c r="F13" i="104"/>
  <c r="E13" i="104"/>
  <c r="D13" i="104"/>
  <c r="C13" i="104"/>
  <c r="X10" i="104"/>
  <c r="W10" i="104"/>
  <c r="V10" i="104"/>
  <c r="R10" i="104"/>
  <c r="Q10" i="104"/>
  <c r="P10" i="104"/>
  <c r="O10" i="104"/>
  <c r="N10" i="104"/>
  <c r="J10" i="104"/>
  <c r="I10" i="104"/>
  <c r="H10" i="104"/>
  <c r="G10" i="104"/>
  <c r="F10" i="104"/>
  <c r="V7" i="104"/>
  <c r="U7" i="104"/>
  <c r="T7" i="104"/>
  <c r="S7" i="104"/>
  <c r="R7" i="104"/>
  <c r="N7" i="104"/>
  <c r="M7" i="104"/>
  <c r="L7" i="104"/>
  <c r="K7" i="104"/>
  <c r="J7" i="104"/>
  <c r="F7" i="104"/>
  <c r="E7" i="104"/>
  <c r="D7" i="104"/>
  <c r="C7" i="104"/>
  <c r="X6" i="104"/>
  <c r="T6" i="104"/>
  <c r="S6" i="104"/>
  <c r="R6" i="104"/>
  <c r="Q6" i="104"/>
  <c r="P6" i="104"/>
  <c r="L6" i="104"/>
  <c r="K6" i="104"/>
  <c r="J6" i="104"/>
  <c r="I6" i="104"/>
  <c r="H6" i="104"/>
  <c r="D6" i="104"/>
  <c r="C6" i="104"/>
  <c r="W52" i="190"/>
  <c r="V52" i="190"/>
  <c r="O52" i="190"/>
  <c r="N52" i="190"/>
  <c r="M52" i="190"/>
  <c r="G52" i="190"/>
  <c r="F52" i="190"/>
  <c r="E52" i="190"/>
  <c r="W22" i="190"/>
  <c r="U22" i="190"/>
  <c r="O22" i="190"/>
  <c r="M22" i="190"/>
  <c r="G22" i="190"/>
  <c r="F22" i="190"/>
  <c r="E22" i="190"/>
  <c r="Q8" i="190"/>
  <c r="P8" i="190"/>
  <c r="I8" i="190"/>
  <c r="H8" i="190"/>
  <c r="S4" i="190"/>
  <c r="K4" i="190"/>
  <c r="J4" i="190"/>
  <c r="C4" i="190"/>
  <c r="S52" i="189"/>
  <c r="R52" i="189"/>
  <c r="Q52" i="189"/>
  <c r="K52" i="189"/>
  <c r="J52" i="189"/>
  <c r="I52" i="189"/>
  <c r="C52" i="189"/>
  <c r="S22" i="189"/>
  <c r="R22" i="189"/>
  <c r="Q22" i="189"/>
  <c r="K22" i="189"/>
  <c r="J22" i="189"/>
  <c r="I22" i="189"/>
  <c r="C22" i="189"/>
  <c r="U8" i="189"/>
  <c r="S8" i="189"/>
  <c r="M8" i="189"/>
  <c r="K8" i="189"/>
  <c r="E8" i="189"/>
  <c r="C8" i="189"/>
  <c r="W4" i="189"/>
  <c r="O4" i="189"/>
  <c r="G4" i="189"/>
  <c r="W52" i="188"/>
  <c r="V52" i="188"/>
  <c r="U52" i="188"/>
  <c r="O52" i="188"/>
  <c r="N52" i="188"/>
  <c r="M52" i="188"/>
  <c r="G52" i="188"/>
  <c r="F52" i="188"/>
  <c r="E52" i="188"/>
  <c r="W22" i="188"/>
  <c r="O22" i="188"/>
  <c r="G22" i="188"/>
  <c r="Q8" i="188"/>
  <c r="I8" i="188"/>
  <c r="S4" i="188"/>
  <c r="K4" i="188"/>
  <c r="C4" i="188"/>
  <c r="W54" i="105"/>
  <c r="V54" i="105"/>
  <c r="U54" i="105"/>
  <c r="T54" i="105"/>
  <c r="O54" i="105"/>
  <c r="N54" i="105"/>
  <c r="M54" i="105"/>
  <c r="L54" i="105"/>
  <c r="G54" i="105"/>
  <c r="F54" i="105"/>
  <c r="E54" i="105"/>
  <c r="D54" i="105"/>
  <c r="X72" i="105"/>
  <c r="W72" i="105"/>
  <c r="V72" i="105"/>
  <c r="Q72" i="105"/>
  <c r="P72" i="105"/>
  <c r="O72" i="105"/>
  <c r="N72" i="105"/>
  <c r="I72" i="105"/>
  <c r="H72" i="105"/>
  <c r="G72" i="105"/>
  <c r="F72" i="105"/>
  <c r="W71" i="105"/>
  <c r="V71" i="105"/>
  <c r="U71" i="105"/>
  <c r="T71" i="105"/>
  <c r="O71" i="105"/>
  <c r="N71" i="105"/>
  <c r="M71" i="105"/>
  <c r="L71" i="105"/>
  <c r="G71" i="105"/>
  <c r="F71" i="105"/>
  <c r="E71" i="105"/>
  <c r="D71" i="105"/>
  <c r="U70" i="105"/>
  <c r="T70" i="105"/>
  <c r="S70" i="105"/>
  <c r="R70" i="105"/>
  <c r="M70" i="105"/>
  <c r="L70" i="105"/>
  <c r="K70" i="105"/>
  <c r="J70" i="105"/>
  <c r="E70" i="105"/>
  <c r="D70" i="105"/>
  <c r="C70" i="105"/>
  <c r="X69" i="105"/>
  <c r="S69" i="105"/>
  <c r="R69" i="105"/>
  <c r="Q69" i="105"/>
  <c r="P69" i="105"/>
  <c r="K69" i="105"/>
  <c r="J69" i="105"/>
  <c r="I69" i="105"/>
  <c r="H69" i="105"/>
  <c r="C69" i="105"/>
  <c r="X68" i="105"/>
  <c r="W68" i="105"/>
  <c r="V68" i="105"/>
  <c r="Q68" i="105"/>
  <c r="P68" i="105"/>
  <c r="O68" i="105"/>
  <c r="N68" i="105"/>
  <c r="I68" i="105"/>
  <c r="H68" i="105"/>
  <c r="G68" i="105"/>
  <c r="F68" i="105"/>
  <c r="W67" i="105"/>
  <c r="V67" i="105"/>
  <c r="U67" i="105"/>
  <c r="T67" i="105"/>
  <c r="O67" i="105"/>
  <c r="N67" i="105"/>
  <c r="M67" i="105"/>
  <c r="L67" i="105"/>
  <c r="G67" i="105"/>
  <c r="F67" i="105"/>
  <c r="E67" i="105"/>
  <c r="D67" i="105"/>
  <c r="U66" i="105"/>
  <c r="T66" i="105"/>
  <c r="S66" i="105"/>
  <c r="R66" i="105"/>
  <c r="M66" i="105"/>
  <c r="L66" i="105"/>
  <c r="K66" i="105"/>
  <c r="J66" i="105"/>
  <c r="E66" i="105"/>
  <c r="D66" i="105"/>
  <c r="C66" i="105"/>
  <c r="X65" i="105"/>
  <c r="S65" i="105"/>
  <c r="R65" i="105"/>
  <c r="Q65" i="105"/>
  <c r="P65" i="105"/>
  <c r="K65" i="105"/>
  <c r="J65" i="105"/>
  <c r="I65" i="105"/>
  <c r="H65" i="105"/>
  <c r="C65" i="105"/>
  <c r="X64" i="105"/>
  <c r="W64" i="105"/>
  <c r="V64" i="105"/>
  <c r="Q64" i="105"/>
  <c r="P64" i="105"/>
  <c r="O64" i="105"/>
  <c r="N64" i="105"/>
  <c r="I64" i="105"/>
  <c r="H64" i="105"/>
  <c r="G64" i="105"/>
  <c r="F64" i="105"/>
  <c r="W63" i="105"/>
  <c r="V63" i="105"/>
  <c r="U63" i="105"/>
  <c r="T63" i="105"/>
  <c r="O63" i="105"/>
  <c r="N63" i="105"/>
  <c r="M63" i="105"/>
  <c r="L63" i="105"/>
  <c r="G63" i="105"/>
  <c r="F63" i="105"/>
  <c r="E63" i="105"/>
  <c r="D63" i="105"/>
  <c r="U62" i="105"/>
  <c r="T62" i="105"/>
  <c r="S62" i="105"/>
  <c r="R62" i="105"/>
  <c r="M62" i="105"/>
  <c r="L62" i="105"/>
  <c r="K62" i="105"/>
  <c r="J62" i="105"/>
  <c r="E62" i="105"/>
  <c r="D62" i="105"/>
  <c r="C62" i="105"/>
  <c r="W51" i="105"/>
  <c r="V51" i="105"/>
  <c r="U51" i="105"/>
  <c r="T51" i="105"/>
  <c r="O51" i="105"/>
  <c r="N51" i="105"/>
  <c r="M51" i="105"/>
  <c r="L51" i="105"/>
  <c r="G51" i="105"/>
  <c r="F51" i="105"/>
  <c r="E51" i="105"/>
  <c r="D51" i="105"/>
  <c r="U50" i="105"/>
  <c r="T50" i="105"/>
  <c r="S50" i="105"/>
  <c r="R50" i="105"/>
  <c r="M50" i="105"/>
  <c r="L50" i="105"/>
  <c r="K50" i="105"/>
  <c r="J50" i="105"/>
  <c r="E50" i="105"/>
  <c r="D50" i="105"/>
  <c r="C50" i="105"/>
  <c r="X49" i="105"/>
  <c r="S49" i="105"/>
  <c r="R49" i="105"/>
  <c r="Q49" i="105"/>
  <c r="P49" i="105"/>
  <c r="K49" i="105"/>
  <c r="J49" i="105"/>
  <c r="I49" i="105"/>
  <c r="H49" i="105"/>
  <c r="C49" i="105"/>
  <c r="X48" i="105"/>
  <c r="W48" i="105"/>
  <c r="V48" i="105"/>
  <c r="Q48" i="105"/>
  <c r="P48" i="105"/>
  <c r="O48" i="105"/>
  <c r="N48" i="105"/>
  <c r="I48" i="105"/>
  <c r="H48" i="105"/>
  <c r="G48" i="105"/>
  <c r="F48" i="105"/>
  <c r="W47" i="105"/>
  <c r="V47" i="105"/>
  <c r="U47" i="105"/>
  <c r="T47" i="105"/>
  <c r="O47" i="105"/>
  <c r="N47" i="105"/>
  <c r="M47" i="105"/>
  <c r="L47" i="105"/>
  <c r="G47" i="105"/>
  <c r="F47" i="105"/>
  <c r="E47" i="105"/>
  <c r="D47" i="105"/>
  <c r="U46" i="105"/>
  <c r="T46" i="105"/>
  <c r="S46" i="105"/>
  <c r="R46" i="105"/>
  <c r="M46" i="105"/>
  <c r="L46" i="105"/>
  <c r="K46" i="105"/>
  <c r="J46" i="105"/>
  <c r="E46" i="105"/>
  <c r="D46" i="105"/>
  <c r="C46" i="105"/>
  <c r="X45" i="105"/>
  <c r="S45" i="105"/>
  <c r="R45" i="105"/>
  <c r="Q45" i="105"/>
  <c r="P45" i="105"/>
  <c r="K45" i="105"/>
  <c r="J45" i="105"/>
  <c r="I45" i="105"/>
  <c r="H45" i="105"/>
  <c r="C45" i="105"/>
  <c r="X44" i="105"/>
  <c r="W44" i="105"/>
  <c r="V44" i="105"/>
  <c r="Q44" i="105"/>
  <c r="P44" i="105"/>
  <c r="O44" i="105"/>
  <c r="N44" i="105"/>
  <c r="I44" i="105"/>
  <c r="H44" i="105"/>
  <c r="G44" i="105"/>
  <c r="F44" i="105"/>
  <c r="W43" i="105"/>
  <c r="V43" i="105"/>
  <c r="U43" i="105"/>
  <c r="T43" i="105"/>
  <c r="O43" i="105"/>
  <c r="N43" i="105"/>
  <c r="M43" i="105"/>
  <c r="L43" i="105"/>
  <c r="G43" i="105"/>
  <c r="F43" i="105"/>
  <c r="E43" i="105"/>
  <c r="D43" i="105"/>
  <c r="U42" i="105"/>
  <c r="T42" i="105"/>
  <c r="S42" i="105"/>
  <c r="R42" i="105"/>
  <c r="M42" i="105"/>
  <c r="L42" i="105"/>
  <c r="K42" i="105"/>
  <c r="J42" i="105"/>
  <c r="E42" i="105"/>
  <c r="D42" i="105"/>
  <c r="C42" i="105"/>
  <c r="X41" i="105"/>
  <c r="S41" i="105"/>
  <c r="R41" i="105"/>
  <c r="Q41" i="105"/>
  <c r="P41" i="105"/>
  <c r="K41" i="105"/>
  <c r="J41" i="105"/>
  <c r="I41" i="105"/>
  <c r="H41" i="105"/>
  <c r="C41" i="105"/>
  <c r="X40" i="105"/>
  <c r="W40" i="105"/>
  <c r="V40" i="105"/>
  <c r="Q40" i="105"/>
  <c r="P40" i="105"/>
  <c r="O40" i="105"/>
  <c r="N40" i="105"/>
  <c r="I40" i="105"/>
  <c r="H40" i="105"/>
  <c r="G40" i="105"/>
  <c r="F40" i="105"/>
  <c r="W39" i="105"/>
  <c r="V39" i="105"/>
  <c r="U39" i="105"/>
  <c r="T39" i="105"/>
  <c r="O39" i="105"/>
  <c r="N39" i="105"/>
  <c r="M39" i="105"/>
  <c r="L39" i="105"/>
  <c r="G39" i="105"/>
  <c r="F39" i="105"/>
  <c r="E39" i="105"/>
  <c r="D39" i="105"/>
  <c r="U38" i="105"/>
  <c r="T38" i="105"/>
  <c r="S38" i="105"/>
  <c r="R38" i="105"/>
  <c r="M38" i="105"/>
  <c r="L38" i="105"/>
  <c r="K38" i="105"/>
  <c r="J38" i="105"/>
  <c r="E38" i="105"/>
  <c r="D38" i="105"/>
  <c r="C38" i="105"/>
  <c r="X37" i="105"/>
  <c r="S37" i="105"/>
  <c r="R37" i="105"/>
  <c r="Q37" i="105"/>
  <c r="P37" i="105"/>
  <c r="K37" i="105"/>
  <c r="J37" i="105"/>
  <c r="I37" i="105"/>
  <c r="H37" i="105"/>
  <c r="C37" i="105"/>
  <c r="X36" i="105"/>
  <c r="W36" i="105"/>
  <c r="V36" i="105"/>
  <c r="Q36" i="105"/>
  <c r="P36" i="105"/>
  <c r="O36" i="105"/>
  <c r="N36" i="105"/>
  <c r="I36" i="105"/>
  <c r="H36" i="105"/>
  <c r="G36" i="105"/>
  <c r="F36" i="105"/>
  <c r="W35" i="105"/>
  <c r="V35" i="105"/>
  <c r="U35" i="105"/>
  <c r="T35" i="105"/>
  <c r="O35" i="105"/>
  <c r="N35" i="105"/>
  <c r="M35" i="105"/>
  <c r="L35" i="105"/>
  <c r="G35" i="105"/>
  <c r="F35" i="105"/>
  <c r="E35" i="105"/>
  <c r="D35" i="105"/>
  <c r="X32" i="105"/>
  <c r="S32" i="105"/>
  <c r="R32" i="105"/>
  <c r="Q32" i="105"/>
  <c r="P32" i="105"/>
  <c r="K32" i="105"/>
  <c r="J32" i="105"/>
  <c r="I32" i="105"/>
  <c r="H32" i="105"/>
  <c r="C32" i="105"/>
  <c r="X31" i="105"/>
  <c r="W31" i="105"/>
  <c r="V31" i="105"/>
  <c r="Q31" i="105"/>
  <c r="P31" i="105"/>
  <c r="O31" i="105"/>
  <c r="N31" i="105"/>
  <c r="I31" i="105"/>
  <c r="H31" i="105"/>
  <c r="G31" i="105"/>
  <c r="F31" i="105"/>
  <c r="W30" i="105"/>
  <c r="V30" i="105"/>
  <c r="U30" i="105"/>
  <c r="T30" i="105"/>
  <c r="O30" i="105"/>
  <c r="N30" i="105"/>
  <c r="M30" i="105"/>
  <c r="L30" i="105"/>
  <c r="G30" i="105"/>
  <c r="F30" i="105"/>
  <c r="E30" i="105"/>
  <c r="D30" i="105"/>
  <c r="U29" i="105"/>
  <c r="T29" i="105"/>
  <c r="S29" i="105"/>
  <c r="R29" i="105"/>
  <c r="M29" i="105"/>
  <c r="L29" i="105"/>
  <c r="K29" i="105"/>
  <c r="J29" i="105"/>
  <c r="E29" i="105"/>
  <c r="D29" i="105"/>
  <c r="C29" i="105"/>
  <c r="X25" i="105"/>
  <c r="W25" i="105"/>
  <c r="V25" i="105"/>
  <c r="Q25" i="105"/>
  <c r="P25" i="105"/>
  <c r="O25" i="105"/>
  <c r="N25" i="105"/>
  <c r="I25" i="105"/>
  <c r="H25" i="105"/>
  <c r="G25" i="105"/>
  <c r="F25" i="105"/>
  <c r="W24" i="105"/>
  <c r="V24" i="105"/>
  <c r="U24" i="105"/>
  <c r="T24" i="105"/>
  <c r="O24" i="105"/>
  <c r="N24" i="105"/>
  <c r="M24" i="105"/>
  <c r="L24" i="105"/>
  <c r="G24" i="105"/>
  <c r="F24" i="105"/>
  <c r="E24" i="105"/>
  <c r="D24" i="105"/>
  <c r="X21" i="105"/>
  <c r="S21" i="105"/>
  <c r="R21" i="105"/>
  <c r="Q21" i="105"/>
  <c r="P21" i="105"/>
  <c r="K21" i="105"/>
  <c r="J21" i="105"/>
  <c r="I21" i="105"/>
  <c r="H21" i="105"/>
  <c r="C21" i="105"/>
  <c r="X20" i="105"/>
  <c r="W20" i="105"/>
  <c r="V20" i="105"/>
  <c r="Q20" i="105"/>
  <c r="P20" i="105"/>
  <c r="O20" i="105"/>
  <c r="N20" i="105"/>
  <c r="I20" i="105"/>
  <c r="H20" i="105"/>
  <c r="G20" i="105"/>
  <c r="F20" i="105"/>
  <c r="W19" i="105"/>
  <c r="V19" i="105"/>
  <c r="U19" i="105"/>
  <c r="T19" i="105"/>
  <c r="O19" i="105"/>
  <c r="N19" i="105"/>
  <c r="M19" i="105"/>
  <c r="L19" i="105"/>
  <c r="G19" i="105"/>
  <c r="F19" i="105"/>
  <c r="E19" i="105"/>
  <c r="D19" i="105"/>
  <c r="X16" i="105"/>
  <c r="S16" i="105"/>
  <c r="R16" i="105"/>
  <c r="Q16" i="105"/>
  <c r="P16" i="105"/>
  <c r="K16" i="105"/>
  <c r="J16" i="105"/>
  <c r="I16" i="105"/>
  <c r="H16" i="105"/>
  <c r="C16" i="105"/>
  <c r="X15" i="105"/>
  <c r="W15" i="105"/>
  <c r="V15" i="105"/>
  <c r="Q15" i="105"/>
  <c r="P15" i="105"/>
  <c r="O15" i="105"/>
  <c r="N15" i="105"/>
  <c r="I15" i="105"/>
  <c r="H15" i="105"/>
  <c r="G15" i="105"/>
  <c r="F15" i="105"/>
  <c r="W14" i="105"/>
  <c r="V14" i="105"/>
  <c r="U14" i="105"/>
  <c r="T14" i="105"/>
  <c r="O14" i="105"/>
  <c r="N14" i="105"/>
  <c r="M14" i="105"/>
  <c r="L14" i="105"/>
  <c r="G14" i="105"/>
  <c r="F14" i="105"/>
  <c r="E14" i="105"/>
  <c r="D14" i="105"/>
  <c r="U13" i="105"/>
  <c r="T13" i="105"/>
  <c r="S13" i="105"/>
  <c r="R13" i="105"/>
  <c r="M13" i="105"/>
  <c r="L13" i="105"/>
  <c r="K13" i="105"/>
  <c r="J13" i="105"/>
  <c r="E13" i="105"/>
  <c r="D13" i="105"/>
  <c r="C13" i="105"/>
  <c r="X10" i="105"/>
  <c r="W10" i="105"/>
  <c r="V10" i="105"/>
  <c r="Q10" i="105"/>
  <c r="P10" i="105"/>
  <c r="O10" i="105"/>
  <c r="N10" i="105"/>
  <c r="I10" i="105"/>
  <c r="H10" i="105"/>
  <c r="G10" i="105"/>
  <c r="F10" i="105"/>
  <c r="U7" i="105"/>
  <c r="T7" i="105"/>
  <c r="S7" i="105"/>
  <c r="R7" i="105"/>
  <c r="M7" i="105"/>
  <c r="L7" i="105"/>
  <c r="K7" i="105"/>
  <c r="J7" i="105"/>
  <c r="E7" i="105"/>
  <c r="D7" i="105"/>
  <c r="C7" i="105"/>
  <c r="X6" i="105"/>
  <c r="S6" i="105"/>
  <c r="R6" i="105"/>
  <c r="Q6" i="105"/>
  <c r="P6" i="105"/>
  <c r="K6" i="105"/>
  <c r="J6" i="105"/>
  <c r="I6" i="105"/>
  <c r="H6" i="105"/>
  <c r="C6" i="105"/>
  <c r="X52" i="186"/>
  <c r="W52" i="186"/>
  <c r="V52" i="186"/>
  <c r="P52" i="186"/>
  <c r="O52" i="186"/>
  <c r="N52" i="186"/>
  <c r="H52" i="186"/>
  <c r="G52" i="186"/>
  <c r="F52" i="186"/>
  <c r="T61" i="186"/>
  <c r="L61" i="186"/>
  <c r="D61" i="186"/>
  <c r="P33" i="186"/>
  <c r="H33" i="186"/>
  <c r="V27" i="186"/>
  <c r="N27" i="186"/>
  <c r="F27" i="186"/>
  <c r="V17" i="186"/>
  <c r="N17" i="186"/>
  <c r="F17" i="186"/>
  <c r="X54" i="103"/>
  <c r="W54" i="103"/>
  <c r="V54" i="103"/>
  <c r="U54" i="103"/>
  <c r="T54" i="103"/>
  <c r="P54" i="103"/>
  <c r="O54" i="103"/>
  <c r="N54" i="103"/>
  <c r="M54" i="103"/>
  <c r="L54" i="103"/>
  <c r="H54" i="103"/>
  <c r="G54" i="103"/>
  <c r="F54" i="103"/>
  <c r="E54" i="103"/>
  <c r="D54" i="103"/>
  <c r="X72" i="103"/>
  <c r="W72" i="103"/>
  <c r="V72" i="103"/>
  <c r="R72" i="103"/>
  <c r="Q72" i="103"/>
  <c r="P72" i="103"/>
  <c r="O72" i="103"/>
  <c r="N72" i="103"/>
  <c r="J72" i="103"/>
  <c r="I72" i="103"/>
  <c r="H72" i="103"/>
  <c r="G72" i="103"/>
  <c r="F72" i="103"/>
  <c r="X71" i="103"/>
  <c r="W71" i="103"/>
  <c r="V71" i="103"/>
  <c r="U71" i="103"/>
  <c r="T71" i="103"/>
  <c r="P71" i="103"/>
  <c r="O71" i="103"/>
  <c r="N71" i="103"/>
  <c r="M71" i="103"/>
  <c r="L71" i="103"/>
  <c r="H71" i="103"/>
  <c r="G71" i="103"/>
  <c r="F71" i="103"/>
  <c r="E71" i="103"/>
  <c r="D71" i="103"/>
  <c r="V70" i="103"/>
  <c r="U70" i="103"/>
  <c r="T70" i="103"/>
  <c r="S70" i="103"/>
  <c r="R70" i="103"/>
  <c r="N70" i="103"/>
  <c r="M70" i="103"/>
  <c r="L70" i="103"/>
  <c r="K70" i="103"/>
  <c r="J70" i="103"/>
  <c r="F70" i="103"/>
  <c r="E70" i="103"/>
  <c r="D70" i="103"/>
  <c r="C70" i="103"/>
  <c r="X69" i="103"/>
  <c r="T69" i="103"/>
  <c r="S69" i="103"/>
  <c r="R69" i="103"/>
  <c r="Q69" i="103"/>
  <c r="P69" i="103"/>
  <c r="L69" i="103"/>
  <c r="K69" i="103"/>
  <c r="J69" i="103"/>
  <c r="I69" i="103"/>
  <c r="H69" i="103"/>
  <c r="D69" i="103"/>
  <c r="C69" i="103"/>
  <c r="X68" i="103"/>
  <c r="W68" i="103"/>
  <c r="V68" i="103"/>
  <c r="R68" i="103"/>
  <c r="Q68" i="103"/>
  <c r="P68" i="103"/>
  <c r="O68" i="103"/>
  <c r="N68" i="103"/>
  <c r="J68" i="103"/>
  <c r="I68" i="103"/>
  <c r="H68" i="103"/>
  <c r="G68" i="103"/>
  <c r="F68" i="103"/>
  <c r="X67" i="103"/>
  <c r="W67" i="103"/>
  <c r="V67" i="103"/>
  <c r="U67" i="103"/>
  <c r="T67" i="103"/>
  <c r="P67" i="103"/>
  <c r="O67" i="103"/>
  <c r="N67" i="103"/>
  <c r="M67" i="103"/>
  <c r="L67" i="103"/>
  <c r="H67" i="103"/>
  <c r="G67" i="103"/>
  <c r="F67" i="103"/>
  <c r="E67" i="103"/>
  <c r="D67" i="103"/>
  <c r="V66" i="103"/>
  <c r="U66" i="103"/>
  <c r="T66" i="103"/>
  <c r="S66" i="103"/>
  <c r="R66" i="103"/>
  <c r="N66" i="103"/>
  <c r="M66" i="103"/>
  <c r="L66" i="103"/>
  <c r="K66" i="103"/>
  <c r="J66" i="103"/>
  <c r="F66" i="103"/>
  <c r="E66" i="103"/>
  <c r="D66" i="103"/>
  <c r="C66" i="103"/>
  <c r="X65" i="103"/>
  <c r="T65" i="103"/>
  <c r="S65" i="103"/>
  <c r="R65" i="103"/>
  <c r="Q65" i="103"/>
  <c r="P65" i="103"/>
  <c r="L65" i="103"/>
  <c r="K65" i="103"/>
  <c r="J65" i="103"/>
  <c r="I65" i="103"/>
  <c r="H65" i="103"/>
  <c r="D65" i="103"/>
  <c r="C65" i="103"/>
  <c r="X64" i="103"/>
  <c r="W64" i="103"/>
  <c r="V64" i="103"/>
  <c r="R64" i="103"/>
  <c r="Q64" i="103"/>
  <c r="P64" i="103"/>
  <c r="O64" i="103"/>
  <c r="N64" i="103"/>
  <c r="J64" i="103"/>
  <c r="I64" i="103"/>
  <c r="H64" i="103"/>
  <c r="G64" i="103"/>
  <c r="F64" i="103"/>
  <c r="X63" i="103"/>
  <c r="W63" i="103"/>
  <c r="V63" i="103"/>
  <c r="U63" i="103"/>
  <c r="T63" i="103"/>
  <c r="P63" i="103"/>
  <c r="O63" i="103"/>
  <c r="N63" i="103"/>
  <c r="M63" i="103"/>
  <c r="L63" i="103"/>
  <c r="H63" i="103"/>
  <c r="G63" i="103"/>
  <c r="F63" i="103"/>
  <c r="E63" i="103"/>
  <c r="D63" i="103"/>
  <c r="V62" i="103"/>
  <c r="U62" i="103"/>
  <c r="T62" i="103"/>
  <c r="S62" i="103"/>
  <c r="R62" i="103"/>
  <c r="N62" i="103"/>
  <c r="M62" i="103"/>
  <c r="L62" i="103"/>
  <c r="K62" i="103"/>
  <c r="J62" i="103"/>
  <c r="F62" i="103"/>
  <c r="E62" i="103"/>
  <c r="D62" i="103"/>
  <c r="C62" i="103"/>
  <c r="X51" i="103"/>
  <c r="W51" i="103"/>
  <c r="V51" i="103"/>
  <c r="U51" i="103"/>
  <c r="T51" i="103"/>
  <c r="P51" i="103"/>
  <c r="O51" i="103"/>
  <c r="N51" i="103"/>
  <c r="M51" i="103"/>
  <c r="L51" i="103"/>
  <c r="H51" i="103"/>
  <c r="G51" i="103"/>
  <c r="F51" i="103"/>
  <c r="E51" i="103"/>
  <c r="D51" i="103"/>
  <c r="V50" i="103"/>
  <c r="U50" i="103"/>
  <c r="T50" i="103"/>
  <c r="S50" i="103"/>
  <c r="R50" i="103"/>
  <c r="N50" i="103"/>
  <c r="M50" i="103"/>
  <c r="L50" i="103"/>
  <c r="K50" i="103"/>
  <c r="J50" i="103"/>
  <c r="F50" i="103"/>
  <c r="E50" i="103"/>
  <c r="D50" i="103"/>
  <c r="C50" i="103"/>
  <c r="X49" i="103"/>
  <c r="T49" i="103"/>
  <c r="S49" i="103"/>
  <c r="R49" i="103"/>
  <c r="Q49" i="103"/>
  <c r="P49" i="103"/>
  <c r="L49" i="103"/>
  <c r="K49" i="103"/>
  <c r="J49" i="103"/>
  <c r="I49" i="103"/>
  <c r="H49" i="103"/>
  <c r="D49" i="103"/>
  <c r="C49" i="103"/>
  <c r="X48" i="103"/>
  <c r="W48" i="103"/>
  <c r="V48" i="103"/>
  <c r="R48" i="103"/>
  <c r="Q48" i="103"/>
  <c r="P48" i="103"/>
  <c r="O48" i="103"/>
  <c r="N48" i="103"/>
  <c r="J48" i="103"/>
  <c r="I48" i="103"/>
  <c r="H48" i="103"/>
  <c r="G48" i="103"/>
  <c r="F48" i="103"/>
  <c r="X47" i="103"/>
  <c r="W47" i="103"/>
  <c r="V47" i="103"/>
  <c r="U47" i="103"/>
  <c r="T47" i="103"/>
  <c r="P47" i="103"/>
  <c r="O47" i="103"/>
  <c r="N47" i="103"/>
  <c r="M47" i="103"/>
  <c r="L47" i="103"/>
  <c r="H47" i="103"/>
  <c r="G47" i="103"/>
  <c r="F47" i="103"/>
  <c r="E47" i="103"/>
  <c r="D47" i="103"/>
  <c r="V46" i="103"/>
  <c r="U46" i="103"/>
  <c r="T46" i="103"/>
  <c r="S46" i="103"/>
  <c r="R46" i="103"/>
  <c r="N46" i="103"/>
  <c r="M46" i="103"/>
  <c r="L46" i="103"/>
  <c r="K46" i="103"/>
  <c r="J46" i="103"/>
  <c r="F46" i="103"/>
  <c r="E46" i="103"/>
  <c r="D46" i="103"/>
  <c r="C46" i="103"/>
  <c r="X45" i="103"/>
  <c r="T45" i="103"/>
  <c r="S45" i="103"/>
  <c r="R45" i="103"/>
  <c r="Q45" i="103"/>
  <c r="P45" i="103"/>
  <c r="L45" i="103"/>
  <c r="K45" i="103"/>
  <c r="J45" i="103"/>
  <c r="I45" i="103"/>
  <c r="H45" i="103"/>
  <c r="D45" i="103"/>
  <c r="C45" i="103"/>
  <c r="X44" i="103"/>
  <c r="W44" i="103"/>
  <c r="V44" i="103"/>
  <c r="R44" i="103"/>
  <c r="Q44" i="103"/>
  <c r="P44" i="103"/>
  <c r="O44" i="103"/>
  <c r="N44" i="103"/>
  <c r="J44" i="103"/>
  <c r="I44" i="103"/>
  <c r="H44" i="103"/>
  <c r="G44" i="103"/>
  <c r="F44" i="103"/>
  <c r="X43" i="103"/>
  <c r="W43" i="103"/>
  <c r="V43" i="103"/>
  <c r="U43" i="103"/>
  <c r="T43" i="103"/>
  <c r="P43" i="103"/>
  <c r="O43" i="103"/>
  <c r="N43" i="103"/>
  <c r="M43" i="103"/>
  <c r="L43" i="103"/>
  <c r="H43" i="103"/>
  <c r="G43" i="103"/>
  <c r="F43" i="103"/>
  <c r="E43" i="103"/>
  <c r="D43" i="103"/>
  <c r="V42" i="103"/>
  <c r="U42" i="103"/>
  <c r="T42" i="103"/>
  <c r="S42" i="103"/>
  <c r="R42" i="103"/>
  <c r="N42" i="103"/>
  <c r="M42" i="103"/>
  <c r="L42" i="103"/>
  <c r="K42" i="103"/>
  <c r="J42" i="103"/>
  <c r="F42" i="103"/>
  <c r="E42" i="103"/>
  <c r="D42" i="103"/>
  <c r="C42" i="103"/>
  <c r="X41" i="103"/>
  <c r="T41" i="103"/>
  <c r="S41" i="103"/>
  <c r="R41" i="103"/>
  <c r="Q41" i="103"/>
  <c r="P41" i="103"/>
  <c r="L41" i="103"/>
  <c r="K41" i="103"/>
  <c r="J41" i="103"/>
  <c r="I41" i="103"/>
  <c r="H41" i="103"/>
  <c r="D41" i="103"/>
  <c r="C41" i="103"/>
  <c r="X40" i="103"/>
  <c r="W40" i="103"/>
  <c r="V40" i="103"/>
  <c r="R40" i="103"/>
  <c r="Q40" i="103"/>
  <c r="P40" i="103"/>
  <c r="O40" i="103"/>
  <c r="N40" i="103"/>
  <c r="J40" i="103"/>
  <c r="I40" i="103"/>
  <c r="H40" i="103"/>
  <c r="G40" i="103"/>
  <c r="F40" i="103"/>
  <c r="X39" i="103"/>
  <c r="W39" i="103"/>
  <c r="V39" i="103"/>
  <c r="U39" i="103"/>
  <c r="T39" i="103"/>
  <c r="P39" i="103"/>
  <c r="O39" i="103"/>
  <c r="N39" i="103"/>
  <c r="M39" i="103"/>
  <c r="L39" i="103"/>
  <c r="H39" i="103"/>
  <c r="G39" i="103"/>
  <c r="F39" i="103"/>
  <c r="E39" i="103"/>
  <c r="D39" i="103"/>
  <c r="V38" i="103"/>
  <c r="U38" i="103"/>
  <c r="T38" i="103"/>
  <c r="S38" i="103"/>
  <c r="R38" i="103"/>
  <c r="N38" i="103"/>
  <c r="M38" i="103"/>
  <c r="L38" i="103"/>
  <c r="K38" i="103"/>
  <c r="J38" i="103"/>
  <c r="F38" i="103"/>
  <c r="E38" i="103"/>
  <c r="D38" i="103"/>
  <c r="C38" i="103"/>
  <c r="X37" i="103"/>
  <c r="T37" i="103"/>
  <c r="S37" i="103"/>
  <c r="R37" i="103"/>
  <c r="Q37" i="103"/>
  <c r="P37" i="103"/>
  <c r="L37" i="103"/>
  <c r="K37" i="103"/>
  <c r="J37" i="103"/>
  <c r="I37" i="103"/>
  <c r="H37" i="103"/>
  <c r="D37" i="103"/>
  <c r="C37" i="103"/>
  <c r="X36" i="103"/>
  <c r="W36" i="103"/>
  <c r="V36" i="103"/>
  <c r="R36" i="103"/>
  <c r="Q36" i="103"/>
  <c r="P36" i="103"/>
  <c r="O36" i="103"/>
  <c r="N36" i="103"/>
  <c r="J36" i="103"/>
  <c r="I36" i="103"/>
  <c r="H36" i="103"/>
  <c r="G36" i="103"/>
  <c r="F36" i="103"/>
  <c r="X35" i="103"/>
  <c r="W35" i="103"/>
  <c r="V35" i="103"/>
  <c r="U35" i="103"/>
  <c r="T35" i="103"/>
  <c r="P35" i="103"/>
  <c r="O35" i="103"/>
  <c r="N35" i="103"/>
  <c r="M35" i="103"/>
  <c r="L35" i="103"/>
  <c r="H35" i="103"/>
  <c r="G35" i="103"/>
  <c r="F35" i="103"/>
  <c r="E35" i="103"/>
  <c r="D35" i="103"/>
  <c r="X32" i="103"/>
  <c r="T32" i="103"/>
  <c r="S32" i="103"/>
  <c r="R32" i="103"/>
  <c r="Q32" i="103"/>
  <c r="P32" i="103"/>
  <c r="L32" i="103"/>
  <c r="K32" i="103"/>
  <c r="J32" i="103"/>
  <c r="I32" i="103"/>
  <c r="H32" i="103"/>
  <c r="D32" i="103"/>
  <c r="C32" i="103"/>
  <c r="X31" i="103"/>
  <c r="W31" i="103"/>
  <c r="V31" i="103"/>
  <c r="R31" i="103"/>
  <c r="Q31" i="103"/>
  <c r="P31" i="103"/>
  <c r="O31" i="103"/>
  <c r="N31" i="103"/>
  <c r="J31" i="103"/>
  <c r="I31" i="103"/>
  <c r="H31" i="103"/>
  <c r="G31" i="103"/>
  <c r="F31" i="103"/>
  <c r="X30" i="103"/>
  <c r="W30" i="103"/>
  <c r="V30" i="103"/>
  <c r="U30" i="103"/>
  <c r="T30" i="103"/>
  <c r="P30" i="103"/>
  <c r="O30" i="103"/>
  <c r="N30" i="103"/>
  <c r="M30" i="103"/>
  <c r="L30" i="103"/>
  <c r="H30" i="103"/>
  <c r="G30" i="103"/>
  <c r="F30" i="103"/>
  <c r="E30" i="103"/>
  <c r="D30" i="103"/>
  <c r="V29" i="103"/>
  <c r="U29" i="103"/>
  <c r="T29" i="103"/>
  <c r="S29" i="103"/>
  <c r="R29" i="103"/>
  <c r="N29" i="103"/>
  <c r="M29" i="103"/>
  <c r="L29" i="103"/>
  <c r="K29" i="103"/>
  <c r="J29" i="103"/>
  <c r="F29" i="103"/>
  <c r="E29" i="103"/>
  <c r="D29" i="103"/>
  <c r="C29" i="103"/>
  <c r="X21" i="103"/>
  <c r="W21" i="103"/>
  <c r="V21" i="103"/>
  <c r="U21" i="103"/>
  <c r="T21" i="103"/>
  <c r="S21" i="103"/>
  <c r="R21" i="103"/>
  <c r="Q21" i="103"/>
  <c r="P21" i="103"/>
  <c r="O21" i="103"/>
  <c r="N21" i="103"/>
  <c r="M21" i="103"/>
  <c r="L21" i="103"/>
  <c r="K21" i="103"/>
  <c r="J21" i="103"/>
  <c r="I21" i="103"/>
  <c r="H21" i="103"/>
  <c r="G21" i="103"/>
  <c r="F21" i="103"/>
  <c r="E21" i="103"/>
  <c r="D21" i="103"/>
  <c r="C21" i="103"/>
  <c r="X20" i="103"/>
  <c r="W20" i="103"/>
  <c r="V20" i="103"/>
  <c r="U20" i="103"/>
  <c r="T20" i="103"/>
  <c r="S20" i="103"/>
  <c r="R20" i="103"/>
  <c r="Q20" i="103"/>
  <c r="P20" i="103"/>
  <c r="O20" i="103"/>
  <c r="N20" i="103"/>
  <c r="M20" i="103"/>
  <c r="L20" i="103"/>
  <c r="K20" i="103"/>
  <c r="J20" i="103"/>
  <c r="I20" i="103"/>
  <c r="H20" i="103"/>
  <c r="G20" i="103"/>
  <c r="F20" i="103"/>
  <c r="E20" i="103"/>
  <c r="D20" i="103"/>
  <c r="C20" i="103"/>
  <c r="X19" i="103"/>
  <c r="W19" i="103"/>
  <c r="V19" i="103"/>
  <c r="U19" i="103"/>
  <c r="T19" i="103"/>
  <c r="S19" i="103"/>
  <c r="R19" i="103"/>
  <c r="Q19" i="103"/>
  <c r="P19" i="103"/>
  <c r="O19" i="103"/>
  <c r="N19" i="103"/>
  <c r="M19" i="103"/>
  <c r="L19" i="103"/>
  <c r="K19" i="103"/>
  <c r="J19" i="103"/>
  <c r="I19" i="103"/>
  <c r="H19" i="103"/>
  <c r="G19" i="103"/>
  <c r="F19" i="103"/>
  <c r="E19" i="103"/>
  <c r="D19" i="103"/>
  <c r="C19" i="103"/>
  <c r="W52" i="19"/>
  <c r="R52" i="19"/>
  <c r="Q52" i="19"/>
  <c r="O52" i="19"/>
  <c r="J52" i="19"/>
  <c r="I52" i="19"/>
  <c r="G52" i="19"/>
  <c r="X22" i="19"/>
  <c r="W22" i="19"/>
  <c r="V22" i="19"/>
  <c r="U22" i="19"/>
  <c r="P22" i="19"/>
  <c r="O22" i="19"/>
  <c r="N22" i="19"/>
  <c r="M22" i="19"/>
  <c r="H22" i="19"/>
  <c r="G22" i="19"/>
  <c r="F22" i="19"/>
  <c r="E22" i="19"/>
  <c r="X8" i="19"/>
  <c r="W8" i="19"/>
  <c r="R8" i="19"/>
  <c r="Q8" i="19"/>
  <c r="P8" i="19"/>
  <c r="O8" i="19"/>
  <c r="J8" i="19"/>
  <c r="I8" i="19"/>
  <c r="H8" i="19"/>
  <c r="G8" i="19"/>
  <c r="T4" i="19"/>
  <c r="S4" i="19"/>
  <c r="L4" i="19"/>
  <c r="K4" i="19"/>
  <c r="D4" i="19"/>
  <c r="C4" i="19"/>
  <c r="X52" i="18"/>
  <c r="W52" i="18"/>
  <c r="V52" i="18"/>
  <c r="U52" i="18"/>
  <c r="P52" i="18"/>
  <c r="O52" i="18"/>
  <c r="N52" i="18"/>
  <c r="M52" i="18"/>
  <c r="H52" i="18"/>
  <c r="G52" i="18"/>
  <c r="F52" i="18"/>
  <c r="E52" i="18"/>
  <c r="V22" i="18"/>
  <c r="U22" i="18"/>
  <c r="T22" i="18"/>
  <c r="S22" i="18"/>
  <c r="N22" i="18"/>
  <c r="M22" i="18"/>
  <c r="L22" i="18"/>
  <c r="K22" i="18"/>
  <c r="F22" i="18"/>
  <c r="E22" i="18"/>
  <c r="D22" i="18"/>
  <c r="C22" i="18"/>
  <c r="X8" i="18"/>
  <c r="W8" i="18"/>
  <c r="V8" i="18"/>
  <c r="U8" i="18"/>
  <c r="P8" i="18"/>
  <c r="O8" i="18"/>
  <c r="N8" i="18"/>
  <c r="M8" i="18"/>
  <c r="H8" i="18"/>
  <c r="G8" i="18"/>
  <c r="F8" i="18"/>
  <c r="E8" i="18"/>
  <c r="R4" i="18"/>
  <c r="Q4" i="18"/>
  <c r="J4" i="18"/>
  <c r="I4" i="18"/>
  <c r="X54" i="16"/>
  <c r="W54" i="16"/>
  <c r="P54" i="16"/>
  <c r="O54" i="16"/>
  <c r="H54" i="16"/>
  <c r="G54" i="16"/>
  <c r="T72" i="16"/>
  <c r="S72" i="16"/>
  <c r="L72" i="16"/>
  <c r="K72" i="16"/>
  <c r="D72" i="16"/>
  <c r="C72" i="16"/>
  <c r="R71" i="16"/>
  <c r="Q71" i="16"/>
  <c r="J71" i="16"/>
  <c r="I71" i="16"/>
  <c r="X70" i="16"/>
  <c r="W70" i="16"/>
  <c r="P70" i="16"/>
  <c r="O70" i="16"/>
  <c r="H70" i="16"/>
  <c r="G70" i="16"/>
  <c r="V69" i="16"/>
  <c r="U69" i="16"/>
  <c r="N69" i="16"/>
  <c r="M69" i="16"/>
  <c r="F69" i="16"/>
  <c r="E69" i="16"/>
  <c r="T68" i="16"/>
  <c r="S68" i="16"/>
  <c r="L68" i="16"/>
  <c r="K68" i="16"/>
  <c r="D68" i="16"/>
  <c r="C68" i="16"/>
  <c r="R67" i="16"/>
  <c r="Q67" i="16"/>
  <c r="J67" i="16"/>
  <c r="I67" i="16"/>
  <c r="X66" i="16"/>
  <c r="W66" i="16"/>
  <c r="P66" i="16"/>
  <c r="O66" i="16"/>
  <c r="H66" i="16"/>
  <c r="G66" i="16"/>
  <c r="V65" i="16"/>
  <c r="U65" i="16"/>
  <c r="N65" i="16"/>
  <c r="M65" i="16"/>
  <c r="F65" i="16"/>
  <c r="E65" i="16"/>
  <c r="T64" i="16"/>
  <c r="S64" i="16"/>
  <c r="L64" i="16"/>
  <c r="K64" i="16"/>
  <c r="D64" i="16"/>
  <c r="C64" i="16"/>
  <c r="T63" i="16"/>
  <c r="R63" i="16"/>
  <c r="Q63" i="16"/>
  <c r="L63" i="16"/>
  <c r="J63" i="16"/>
  <c r="I63" i="16"/>
  <c r="D63" i="16"/>
  <c r="X62" i="16"/>
  <c r="W62" i="16"/>
  <c r="R62" i="16"/>
  <c r="P62" i="16"/>
  <c r="O62" i="16"/>
  <c r="J62" i="16"/>
  <c r="H62" i="16"/>
  <c r="G62" i="16"/>
  <c r="X51" i="16"/>
  <c r="V51" i="16"/>
  <c r="U51" i="16"/>
  <c r="P51" i="16"/>
  <c r="N51" i="16"/>
  <c r="M51" i="16"/>
  <c r="H51" i="16"/>
  <c r="F51" i="16"/>
  <c r="E51" i="16"/>
  <c r="V50" i="16"/>
  <c r="T50" i="16"/>
  <c r="S50" i="16"/>
  <c r="N50" i="16"/>
  <c r="L50" i="16"/>
  <c r="K50" i="16"/>
  <c r="F50" i="16"/>
  <c r="D50" i="16"/>
  <c r="C50" i="16"/>
  <c r="T49" i="16"/>
  <c r="R49" i="16"/>
  <c r="Q49" i="16"/>
  <c r="L49" i="16"/>
  <c r="J49" i="16"/>
  <c r="I49" i="16"/>
  <c r="D49" i="16"/>
  <c r="X48" i="16"/>
  <c r="W48" i="16"/>
  <c r="R48" i="16"/>
  <c r="P48" i="16"/>
  <c r="O48" i="16"/>
  <c r="J48" i="16"/>
  <c r="H48" i="16"/>
  <c r="G48" i="16"/>
  <c r="X47" i="16"/>
  <c r="V47" i="16"/>
  <c r="U47" i="16"/>
  <c r="P47" i="16"/>
  <c r="N47" i="16"/>
  <c r="M47" i="16"/>
  <c r="H47" i="16"/>
  <c r="F47" i="16"/>
  <c r="E47" i="16"/>
  <c r="V46" i="16"/>
  <c r="T46" i="16"/>
  <c r="S46" i="16"/>
  <c r="N46" i="16"/>
  <c r="L46" i="16"/>
  <c r="K46" i="16"/>
  <c r="F46" i="16"/>
  <c r="D46" i="16"/>
  <c r="C46" i="16"/>
  <c r="T45" i="16"/>
  <c r="R45" i="16"/>
  <c r="Q45" i="16"/>
  <c r="L45" i="16"/>
  <c r="J45" i="16"/>
  <c r="I45" i="16"/>
  <c r="D45" i="16"/>
  <c r="X44" i="16"/>
  <c r="W44" i="16"/>
  <c r="R44" i="16"/>
  <c r="P44" i="16"/>
  <c r="O44" i="16"/>
  <c r="J44" i="16"/>
  <c r="H44" i="16"/>
  <c r="G44" i="16"/>
  <c r="X43" i="16"/>
  <c r="V43" i="16"/>
  <c r="U43" i="16"/>
  <c r="P43" i="16"/>
  <c r="N43" i="16"/>
  <c r="M43" i="16"/>
  <c r="H43" i="16"/>
  <c r="F43" i="16"/>
  <c r="E43" i="16"/>
  <c r="V42" i="16"/>
  <c r="T42" i="16"/>
  <c r="S42" i="16"/>
  <c r="N42" i="16"/>
  <c r="L42" i="16"/>
  <c r="K42" i="16"/>
  <c r="F42" i="16"/>
  <c r="D42" i="16"/>
  <c r="C42" i="16"/>
  <c r="T41" i="16"/>
  <c r="R41" i="16"/>
  <c r="Q41" i="16"/>
  <c r="L41" i="16"/>
  <c r="J41" i="16"/>
  <c r="I41" i="16"/>
  <c r="D41" i="16"/>
  <c r="X40" i="16"/>
  <c r="W40" i="16"/>
  <c r="R40" i="16"/>
  <c r="P40" i="16"/>
  <c r="O40" i="16"/>
  <c r="J40" i="16"/>
  <c r="H40" i="16"/>
  <c r="G40" i="16"/>
  <c r="X39" i="16"/>
  <c r="V39" i="16"/>
  <c r="U39" i="16"/>
  <c r="P39" i="16"/>
  <c r="N39" i="16"/>
  <c r="M39" i="16"/>
  <c r="H39" i="16"/>
  <c r="F39" i="16"/>
  <c r="E39" i="16"/>
  <c r="V38" i="16"/>
  <c r="T38" i="16"/>
  <c r="S38" i="16"/>
  <c r="N38" i="16"/>
  <c r="L38" i="16"/>
  <c r="K38" i="16"/>
  <c r="F38" i="16"/>
  <c r="D38" i="16"/>
  <c r="C38" i="16"/>
  <c r="T37" i="16"/>
  <c r="R37" i="16"/>
  <c r="Q37" i="16"/>
  <c r="L37" i="16"/>
  <c r="J37" i="16"/>
  <c r="I37" i="16"/>
  <c r="D37" i="16"/>
  <c r="X36" i="16"/>
  <c r="W36" i="16"/>
  <c r="R36" i="16"/>
  <c r="P36" i="16"/>
  <c r="O36" i="16"/>
  <c r="J36" i="16"/>
  <c r="H36" i="16"/>
  <c r="G36" i="16"/>
  <c r="X35" i="16"/>
  <c r="V35" i="16"/>
  <c r="U35" i="16"/>
  <c r="P35" i="16"/>
  <c r="N35" i="16"/>
  <c r="M35" i="16"/>
  <c r="H35" i="16"/>
  <c r="F35" i="16"/>
  <c r="E35" i="16"/>
  <c r="T32" i="16"/>
  <c r="R32" i="16"/>
  <c r="Q32" i="16"/>
  <c r="L32" i="16"/>
  <c r="J32" i="16"/>
  <c r="I32" i="16"/>
  <c r="D32" i="16"/>
  <c r="X31" i="16"/>
  <c r="W31" i="16"/>
  <c r="R31" i="16"/>
  <c r="P31" i="16"/>
  <c r="O31" i="16"/>
  <c r="J31" i="16"/>
  <c r="H31" i="16"/>
  <c r="G31" i="16"/>
  <c r="X30" i="16"/>
  <c r="V30" i="16"/>
  <c r="U30" i="16"/>
  <c r="P30" i="16"/>
  <c r="N30" i="16"/>
  <c r="M30" i="16"/>
  <c r="K30" i="16"/>
  <c r="H30" i="16"/>
  <c r="F30" i="16"/>
  <c r="E30" i="16"/>
  <c r="C30" i="16"/>
  <c r="V29" i="16"/>
  <c r="T29" i="16"/>
  <c r="S29" i="16"/>
  <c r="N29" i="16"/>
  <c r="L29" i="16"/>
  <c r="K29" i="16"/>
  <c r="F29" i="16"/>
  <c r="D29" i="16"/>
  <c r="C29" i="16"/>
  <c r="X25" i="16"/>
  <c r="W25" i="16"/>
  <c r="R25" i="16"/>
  <c r="P25" i="16"/>
  <c r="O25" i="16"/>
  <c r="J25" i="16"/>
  <c r="H25" i="16"/>
  <c r="G25" i="16"/>
  <c r="X24" i="16"/>
  <c r="V24" i="16"/>
  <c r="U24" i="16"/>
  <c r="P24" i="16"/>
  <c r="N24" i="16"/>
  <c r="M24" i="16"/>
  <c r="H24" i="16"/>
  <c r="F24" i="16"/>
  <c r="E24" i="16"/>
  <c r="T21" i="16"/>
  <c r="R21" i="16"/>
  <c r="Q21" i="16"/>
  <c r="L21" i="16"/>
  <c r="J21" i="16"/>
  <c r="I21" i="16"/>
  <c r="D21" i="16"/>
  <c r="X20" i="16"/>
  <c r="W20" i="16"/>
  <c r="R20" i="16"/>
  <c r="P20" i="16"/>
  <c r="O20" i="16"/>
  <c r="J20" i="16"/>
  <c r="H20" i="16"/>
  <c r="G20" i="16"/>
  <c r="E20" i="16"/>
  <c r="X19" i="16"/>
  <c r="V19" i="16"/>
  <c r="U19" i="16"/>
  <c r="S19" i="16"/>
  <c r="P19" i="16"/>
  <c r="N19" i="16"/>
  <c r="M19" i="16"/>
  <c r="K19" i="16"/>
  <c r="H19" i="16"/>
  <c r="F19" i="16"/>
  <c r="E19" i="16"/>
  <c r="C19" i="16"/>
  <c r="W16" i="16"/>
  <c r="T16" i="16"/>
  <c r="R16" i="16"/>
  <c r="Q16" i="16"/>
  <c r="O16" i="16"/>
  <c r="L16" i="16"/>
  <c r="J16" i="16"/>
  <c r="I16" i="16"/>
  <c r="G16" i="16"/>
  <c r="D16" i="16"/>
  <c r="X15" i="16"/>
  <c r="W15" i="16"/>
  <c r="U15" i="16"/>
  <c r="R15" i="16"/>
  <c r="P15" i="16"/>
  <c r="O15" i="16"/>
  <c r="M15" i="16"/>
  <c r="J15" i="16"/>
  <c r="H15" i="16"/>
  <c r="G15" i="16"/>
  <c r="E15" i="16"/>
  <c r="X14" i="16"/>
  <c r="V14" i="16"/>
  <c r="U14" i="16"/>
  <c r="S14" i="16"/>
  <c r="P14" i="16"/>
  <c r="N14" i="16"/>
  <c r="M14" i="16"/>
  <c r="K14" i="16"/>
  <c r="H14" i="16"/>
  <c r="F14" i="16"/>
  <c r="E14" i="16"/>
  <c r="C14" i="16"/>
  <c r="V13" i="16"/>
  <c r="T13" i="16"/>
  <c r="S13" i="16"/>
  <c r="Q13" i="16"/>
  <c r="N13" i="16"/>
  <c r="L13" i="16"/>
  <c r="K13" i="16"/>
  <c r="I13" i="16"/>
  <c r="F13" i="16"/>
  <c r="D13" i="16"/>
  <c r="C13" i="16"/>
  <c r="X10" i="16"/>
  <c r="W10" i="16"/>
  <c r="U10" i="16"/>
  <c r="R10" i="16"/>
  <c r="P10" i="16"/>
  <c r="O10" i="16"/>
  <c r="M10" i="16"/>
  <c r="J10" i="16"/>
  <c r="H10" i="16"/>
  <c r="G10" i="16"/>
  <c r="E10" i="16"/>
  <c r="V7" i="16"/>
  <c r="T7" i="16"/>
  <c r="S7" i="16"/>
  <c r="Q7" i="16"/>
  <c r="N7" i="16"/>
  <c r="L7" i="16"/>
  <c r="K7" i="16"/>
  <c r="I7" i="16"/>
  <c r="F7" i="16"/>
  <c r="D7" i="16"/>
  <c r="C7" i="16"/>
  <c r="W6" i="16"/>
  <c r="T6" i="16"/>
  <c r="R6" i="16"/>
  <c r="Q6" i="16"/>
  <c r="O6" i="16"/>
  <c r="L6" i="16"/>
  <c r="J6" i="16"/>
  <c r="I6" i="16"/>
  <c r="G6" i="16"/>
  <c r="D6" i="16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X50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X49" i="10"/>
  <c r="W49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X48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X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X46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X45" i="10"/>
  <c r="W45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X44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X43" i="10"/>
  <c r="W43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W72" i="8"/>
  <c r="T72" i="8"/>
  <c r="S72" i="8"/>
  <c r="R72" i="8"/>
  <c r="Q72" i="8"/>
  <c r="O72" i="8"/>
  <c r="L72" i="8"/>
  <c r="K72" i="8"/>
  <c r="J72" i="8"/>
  <c r="I72" i="8"/>
  <c r="G72" i="8"/>
  <c r="D72" i="8"/>
  <c r="C72" i="8"/>
  <c r="X71" i="8"/>
  <c r="W71" i="8"/>
  <c r="U71" i="8"/>
  <c r="R71" i="8"/>
  <c r="Q71" i="8"/>
  <c r="P71" i="8"/>
  <c r="O71" i="8"/>
  <c r="M71" i="8"/>
  <c r="J71" i="8"/>
  <c r="I71" i="8"/>
  <c r="H71" i="8"/>
  <c r="G71" i="8"/>
  <c r="E71" i="8"/>
  <c r="X70" i="8"/>
  <c r="W70" i="8"/>
  <c r="V70" i="8"/>
  <c r="U70" i="8"/>
  <c r="S70" i="8"/>
  <c r="P70" i="8"/>
  <c r="O70" i="8"/>
  <c r="N70" i="8"/>
  <c r="M70" i="8"/>
  <c r="K70" i="8"/>
  <c r="H70" i="8"/>
  <c r="G70" i="8"/>
  <c r="F70" i="8"/>
  <c r="E70" i="8"/>
  <c r="C70" i="8"/>
  <c r="V69" i="8"/>
  <c r="U69" i="8"/>
  <c r="T69" i="8"/>
  <c r="S69" i="8"/>
  <c r="Q69" i="8"/>
  <c r="N69" i="8"/>
  <c r="M69" i="8"/>
  <c r="L69" i="8"/>
  <c r="K69" i="8"/>
  <c r="I69" i="8"/>
  <c r="F69" i="8"/>
  <c r="E69" i="8"/>
  <c r="D69" i="8"/>
  <c r="C69" i="8"/>
  <c r="W68" i="8"/>
  <c r="T68" i="8"/>
  <c r="S68" i="8"/>
  <c r="R68" i="8"/>
  <c r="Q68" i="8"/>
  <c r="O68" i="8"/>
  <c r="L68" i="8"/>
  <c r="K68" i="8"/>
  <c r="J68" i="8"/>
  <c r="I68" i="8"/>
  <c r="G68" i="8"/>
  <c r="D68" i="8"/>
  <c r="C68" i="8"/>
  <c r="X67" i="8"/>
  <c r="W67" i="8"/>
  <c r="U67" i="8"/>
  <c r="R67" i="8"/>
  <c r="Q67" i="8"/>
  <c r="P67" i="8"/>
  <c r="O67" i="8"/>
  <c r="M67" i="8"/>
  <c r="J67" i="8"/>
  <c r="I67" i="8"/>
  <c r="H67" i="8"/>
  <c r="G67" i="8"/>
  <c r="E67" i="8"/>
  <c r="V66" i="8"/>
  <c r="U66" i="8"/>
  <c r="S66" i="8"/>
  <c r="P66" i="8"/>
  <c r="O66" i="8"/>
  <c r="N66" i="8"/>
  <c r="M66" i="8"/>
  <c r="K66" i="8"/>
  <c r="H66" i="8"/>
  <c r="G66" i="8"/>
  <c r="F66" i="8"/>
  <c r="E66" i="8"/>
  <c r="C66" i="8"/>
  <c r="U50" i="8"/>
  <c r="Q50" i="8"/>
  <c r="M50" i="8"/>
  <c r="I50" i="8"/>
  <c r="E50" i="8"/>
  <c r="W49" i="8"/>
  <c r="S49" i="8"/>
  <c r="O49" i="8"/>
  <c r="K49" i="8"/>
  <c r="G49" i="8"/>
  <c r="C49" i="8"/>
  <c r="U48" i="8"/>
  <c r="Q48" i="8"/>
  <c r="M48" i="8"/>
  <c r="I48" i="8"/>
  <c r="E48" i="8"/>
  <c r="W47" i="8"/>
  <c r="S47" i="8"/>
  <c r="O47" i="8"/>
  <c r="K47" i="8"/>
  <c r="G47" i="8"/>
  <c r="C47" i="8"/>
  <c r="U46" i="8"/>
  <c r="Q46" i="8"/>
  <c r="M46" i="8"/>
  <c r="I46" i="8"/>
  <c r="E46" i="8"/>
  <c r="W45" i="8"/>
  <c r="S45" i="8"/>
  <c r="O45" i="8"/>
  <c r="K45" i="8"/>
  <c r="G45" i="8"/>
  <c r="C45" i="8"/>
  <c r="U44" i="8"/>
  <c r="Q44" i="8"/>
  <c r="M44" i="8"/>
  <c r="I44" i="8"/>
  <c r="E44" i="8"/>
  <c r="X42" i="8"/>
  <c r="W42" i="8"/>
  <c r="U42" i="8"/>
  <c r="P42" i="8"/>
  <c r="O42" i="8"/>
  <c r="M42" i="8"/>
  <c r="H42" i="8"/>
  <c r="G42" i="8"/>
  <c r="E42" i="8"/>
  <c r="V41" i="8"/>
  <c r="U41" i="8"/>
  <c r="S41" i="8"/>
  <c r="N41" i="8"/>
  <c r="M41" i="8"/>
  <c r="K41" i="8"/>
  <c r="F41" i="8"/>
  <c r="E41" i="8"/>
  <c r="C41" i="8"/>
  <c r="T40" i="8"/>
  <c r="S40" i="8"/>
  <c r="Q40" i="8"/>
  <c r="L40" i="8"/>
  <c r="K40" i="8"/>
  <c r="I40" i="8"/>
  <c r="D40" i="8"/>
  <c r="C40" i="8"/>
  <c r="W39" i="8"/>
  <c r="R39" i="8"/>
  <c r="Q39" i="8"/>
  <c r="O39" i="8"/>
  <c r="J39" i="8"/>
  <c r="I39" i="8"/>
  <c r="G39" i="8"/>
  <c r="X38" i="8"/>
  <c r="W38" i="8"/>
  <c r="U38" i="8"/>
  <c r="P38" i="8"/>
  <c r="O38" i="8"/>
  <c r="M38" i="8"/>
  <c r="H38" i="8"/>
  <c r="G38" i="8"/>
  <c r="E38" i="8"/>
  <c r="V37" i="8"/>
  <c r="U37" i="8"/>
  <c r="S37" i="8"/>
  <c r="N37" i="8"/>
  <c r="M37" i="8"/>
  <c r="K37" i="8"/>
  <c r="F37" i="8"/>
  <c r="E37" i="8"/>
  <c r="C37" i="8"/>
  <c r="T36" i="8"/>
  <c r="S36" i="8"/>
  <c r="Q36" i="8"/>
  <c r="L36" i="8"/>
  <c r="K36" i="8"/>
  <c r="I36" i="8"/>
  <c r="D36" i="8"/>
  <c r="C36" i="8"/>
  <c r="W35" i="8"/>
  <c r="R35" i="8"/>
  <c r="Q35" i="8"/>
  <c r="O35" i="8"/>
  <c r="J35" i="8"/>
  <c r="I35" i="8"/>
  <c r="G35" i="8"/>
  <c r="Q52" i="204"/>
  <c r="I52" i="204"/>
  <c r="X33" i="204"/>
  <c r="X26" i="204" s="1"/>
  <c r="W33" i="204"/>
  <c r="W26" i="204" s="1"/>
  <c r="V33" i="204"/>
  <c r="V26" i="204" s="1"/>
  <c r="U33" i="204"/>
  <c r="U26" i="204" s="1"/>
  <c r="T33" i="204"/>
  <c r="T26" i="204" s="1"/>
  <c r="S33" i="204"/>
  <c r="S26" i="204" s="1"/>
  <c r="R33" i="204"/>
  <c r="R26" i="204" s="1"/>
  <c r="Q33" i="204"/>
  <c r="Q26" i="204" s="1"/>
  <c r="P33" i="204"/>
  <c r="P26" i="204" s="1"/>
  <c r="O33" i="204"/>
  <c r="O26" i="204" s="1"/>
  <c r="N33" i="204"/>
  <c r="N26" i="204" s="1"/>
  <c r="M33" i="204"/>
  <c r="M26" i="204" s="1"/>
  <c r="L33" i="204"/>
  <c r="L26" i="204" s="1"/>
  <c r="K33" i="204"/>
  <c r="K26" i="204" s="1"/>
  <c r="J33" i="204"/>
  <c r="J26" i="204" s="1"/>
  <c r="I33" i="204"/>
  <c r="I26" i="204" s="1"/>
  <c r="H33" i="204"/>
  <c r="H26" i="204" s="1"/>
  <c r="G33" i="204"/>
  <c r="G26" i="204" s="1"/>
  <c r="F33" i="204"/>
  <c r="F26" i="204" s="1"/>
  <c r="E33" i="204"/>
  <c r="E26" i="204" s="1"/>
  <c r="D33" i="204"/>
  <c r="D26" i="204" s="1"/>
  <c r="C33" i="204"/>
  <c r="C26" i="204" s="1"/>
  <c r="U52" i="203"/>
  <c r="M52" i="203"/>
  <c r="E52" i="203"/>
  <c r="V22" i="203"/>
  <c r="S22" i="203"/>
  <c r="N22" i="203"/>
  <c r="K22" i="203"/>
  <c r="F22" i="203"/>
  <c r="C22" i="203"/>
  <c r="X8" i="203"/>
  <c r="U8" i="203"/>
  <c r="P8" i="203"/>
  <c r="M8" i="203"/>
  <c r="H8" i="203"/>
  <c r="E8" i="203"/>
  <c r="X61" i="202"/>
  <c r="W61" i="202"/>
  <c r="V61" i="202"/>
  <c r="U61" i="202"/>
  <c r="T61" i="202"/>
  <c r="S61" i="202"/>
  <c r="R61" i="202"/>
  <c r="Q61" i="202"/>
  <c r="P61" i="202"/>
  <c r="O61" i="202"/>
  <c r="N61" i="202"/>
  <c r="M61" i="202"/>
  <c r="L61" i="202"/>
  <c r="K61" i="202"/>
  <c r="J61" i="202"/>
  <c r="I61" i="202"/>
  <c r="H61" i="202"/>
  <c r="G61" i="202"/>
  <c r="F61" i="202"/>
  <c r="E61" i="202"/>
  <c r="D61" i="202"/>
  <c r="C61" i="202"/>
  <c r="U54" i="124"/>
  <c r="T54" i="124"/>
  <c r="S54" i="124"/>
  <c r="Q54" i="124"/>
  <c r="M54" i="124"/>
  <c r="L54" i="124"/>
  <c r="K54" i="124"/>
  <c r="I54" i="124"/>
  <c r="E54" i="124"/>
  <c r="D54" i="124"/>
  <c r="C54" i="124"/>
  <c r="X72" i="124"/>
  <c r="W72" i="124"/>
  <c r="U72" i="124"/>
  <c r="Q72" i="124"/>
  <c r="P72" i="124"/>
  <c r="O72" i="124"/>
  <c r="M72" i="124"/>
  <c r="I72" i="124"/>
  <c r="H72" i="124"/>
  <c r="G72" i="124"/>
  <c r="E72" i="124"/>
  <c r="W71" i="124"/>
  <c r="V71" i="124"/>
  <c r="U71" i="124"/>
  <c r="S71" i="124"/>
  <c r="O71" i="124"/>
  <c r="N71" i="124"/>
  <c r="M71" i="124"/>
  <c r="K71" i="124"/>
  <c r="G71" i="124"/>
  <c r="F71" i="124"/>
  <c r="E71" i="124"/>
  <c r="C71" i="124"/>
  <c r="U70" i="124"/>
  <c r="T70" i="124"/>
  <c r="S70" i="124"/>
  <c r="Q70" i="124"/>
  <c r="M70" i="124"/>
  <c r="L70" i="124"/>
  <c r="K70" i="124"/>
  <c r="I70" i="124"/>
  <c r="E70" i="124"/>
  <c r="D70" i="124"/>
  <c r="C70" i="124"/>
  <c r="W69" i="124"/>
  <c r="S69" i="124"/>
  <c r="R69" i="124"/>
  <c r="Q69" i="124"/>
  <c r="O69" i="124"/>
  <c r="K69" i="124"/>
  <c r="J69" i="124"/>
  <c r="I69" i="124"/>
  <c r="G69" i="124"/>
  <c r="C69" i="124"/>
  <c r="X68" i="124"/>
  <c r="W68" i="124"/>
  <c r="U68" i="124"/>
  <c r="Q68" i="124"/>
  <c r="P68" i="124"/>
  <c r="O68" i="124"/>
  <c r="M68" i="124"/>
  <c r="I68" i="124"/>
  <c r="H68" i="124"/>
  <c r="G68" i="124"/>
  <c r="E68" i="124"/>
  <c r="W67" i="124"/>
  <c r="V67" i="124"/>
  <c r="U67" i="124"/>
  <c r="S67" i="124"/>
  <c r="O67" i="124"/>
  <c r="N67" i="124"/>
  <c r="M67" i="124"/>
  <c r="K67" i="124"/>
  <c r="G67" i="124"/>
  <c r="F67" i="124"/>
  <c r="E67" i="124"/>
  <c r="C67" i="124"/>
  <c r="U66" i="124"/>
  <c r="T66" i="124"/>
  <c r="S66" i="124"/>
  <c r="Q66" i="124"/>
  <c r="M66" i="124"/>
  <c r="L66" i="124"/>
  <c r="K66" i="124"/>
  <c r="I66" i="124"/>
  <c r="E66" i="124"/>
  <c r="D66" i="124"/>
  <c r="C66" i="124"/>
  <c r="S65" i="124"/>
  <c r="Q65" i="124"/>
  <c r="K65" i="124"/>
  <c r="I65" i="124"/>
  <c r="C65" i="124"/>
  <c r="Q64" i="124"/>
  <c r="I64" i="124"/>
  <c r="W63" i="124"/>
  <c r="U63" i="124"/>
  <c r="O63" i="124"/>
  <c r="M63" i="124"/>
  <c r="G63" i="124"/>
  <c r="E63" i="124"/>
  <c r="U62" i="124"/>
  <c r="S62" i="124"/>
  <c r="M62" i="124"/>
  <c r="K62" i="124"/>
  <c r="E62" i="124"/>
  <c r="C62" i="124"/>
  <c r="S51" i="124"/>
  <c r="Q51" i="124"/>
  <c r="K51" i="124"/>
  <c r="I51" i="124"/>
  <c r="C51" i="124"/>
  <c r="X50" i="124"/>
  <c r="W50" i="124"/>
  <c r="U50" i="124"/>
  <c r="Q50" i="124"/>
  <c r="P50" i="124"/>
  <c r="O50" i="124"/>
  <c r="M50" i="124"/>
  <c r="I50" i="124"/>
  <c r="H50" i="124"/>
  <c r="G50" i="124"/>
  <c r="E50" i="124"/>
  <c r="W49" i="124"/>
  <c r="V49" i="124"/>
  <c r="U49" i="124"/>
  <c r="S49" i="124"/>
  <c r="O49" i="124"/>
  <c r="N49" i="124"/>
  <c r="M49" i="124"/>
  <c r="K49" i="124"/>
  <c r="G49" i="124"/>
  <c r="F49" i="124"/>
  <c r="E49" i="124"/>
  <c r="C49" i="124"/>
  <c r="U48" i="124"/>
  <c r="T48" i="124"/>
  <c r="S48" i="124"/>
  <c r="Q48" i="124"/>
  <c r="M48" i="124"/>
  <c r="L48" i="124"/>
  <c r="K48" i="124"/>
  <c r="I48" i="124"/>
  <c r="E48" i="124"/>
  <c r="D48" i="124"/>
  <c r="C48" i="124"/>
  <c r="W47" i="124"/>
  <c r="S47" i="124"/>
  <c r="R47" i="124"/>
  <c r="Q47" i="124"/>
  <c r="O47" i="124"/>
  <c r="K47" i="124"/>
  <c r="J47" i="124"/>
  <c r="I47" i="124"/>
  <c r="G47" i="124"/>
  <c r="C47" i="124"/>
  <c r="X46" i="124"/>
  <c r="W46" i="124"/>
  <c r="U46" i="124"/>
  <c r="Q46" i="124"/>
  <c r="P46" i="124"/>
  <c r="O46" i="124"/>
  <c r="M46" i="124"/>
  <c r="I46" i="124"/>
  <c r="H46" i="124"/>
  <c r="G46" i="124"/>
  <c r="E46" i="124"/>
  <c r="W45" i="124"/>
  <c r="V45" i="124"/>
  <c r="U45" i="124"/>
  <c r="S45" i="124"/>
  <c r="O45" i="124"/>
  <c r="N45" i="124"/>
  <c r="M45" i="124"/>
  <c r="K45" i="124"/>
  <c r="G45" i="124"/>
  <c r="F45" i="124"/>
  <c r="E45" i="124"/>
  <c r="C45" i="124"/>
  <c r="U44" i="124"/>
  <c r="T44" i="124"/>
  <c r="S44" i="124"/>
  <c r="Q44" i="124"/>
  <c r="M44" i="124"/>
  <c r="L44" i="124"/>
  <c r="K44" i="124"/>
  <c r="I44" i="124"/>
  <c r="E44" i="124"/>
  <c r="D44" i="124"/>
  <c r="C44" i="124"/>
  <c r="W43" i="124"/>
  <c r="S43" i="124"/>
  <c r="R43" i="124"/>
  <c r="Q43" i="124"/>
  <c r="O43" i="124"/>
  <c r="K43" i="124"/>
  <c r="J43" i="124"/>
  <c r="I43" i="124"/>
  <c r="G43" i="124"/>
  <c r="C43" i="124"/>
  <c r="X42" i="124"/>
  <c r="W42" i="124"/>
  <c r="U42" i="124"/>
  <c r="Q42" i="124"/>
  <c r="P42" i="124"/>
  <c r="O42" i="124"/>
  <c r="M42" i="124"/>
  <c r="I42" i="124"/>
  <c r="H42" i="124"/>
  <c r="G42" i="124"/>
  <c r="E42" i="124"/>
  <c r="W41" i="124"/>
  <c r="V41" i="124"/>
  <c r="U41" i="124"/>
  <c r="S41" i="124"/>
  <c r="O41" i="124"/>
  <c r="N41" i="124"/>
  <c r="M41" i="124"/>
  <c r="K41" i="124"/>
  <c r="G41" i="124"/>
  <c r="F41" i="124"/>
  <c r="E41" i="124"/>
  <c r="C41" i="124"/>
  <c r="U40" i="124"/>
  <c r="T40" i="124"/>
  <c r="S40" i="124"/>
  <c r="Q40" i="124"/>
  <c r="M40" i="124"/>
  <c r="L40" i="124"/>
  <c r="K40" i="124"/>
  <c r="I40" i="124"/>
  <c r="E40" i="124"/>
  <c r="D40" i="124"/>
  <c r="C40" i="124"/>
  <c r="W39" i="124"/>
  <c r="S39" i="124"/>
  <c r="R39" i="124"/>
  <c r="Q39" i="124"/>
  <c r="O39" i="124"/>
  <c r="K39" i="124"/>
  <c r="J39" i="124"/>
  <c r="I39" i="124"/>
  <c r="G39" i="124"/>
  <c r="C39" i="124"/>
  <c r="X38" i="124"/>
  <c r="W38" i="124"/>
  <c r="U38" i="124"/>
  <c r="Q38" i="124"/>
  <c r="P38" i="124"/>
  <c r="O38" i="124"/>
  <c r="M38" i="124"/>
  <c r="I38" i="124"/>
  <c r="H38" i="124"/>
  <c r="G38" i="124"/>
  <c r="E38" i="124"/>
  <c r="W37" i="124"/>
  <c r="V37" i="124"/>
  <c r="U37" i="124"/>
  <c r="S37" i="124"/>
  <c r="O37" i="124"/>
  <c r="N37" i="124"/>
  <c r="M37" i="124"/>
  <c r="K37" i="124"/>
  <c r="G37" i="124"/>
  <c r="F37" i="124"/>
  <c r="E37" i="124"/>
  <c r="C37" i="124"/>
  <c r="S36" i="124"/>
  <c r="Q36" i="124"/>
  <c r="K36" i="124"/>
  <c r="I36" i="124"/>
  <c r="C36" i="124"/>
  <c r="W35" i="124"/>
  <c r="S35" i="124"/>
  <c r="R35" i="124"/>
  <c r="Q35" i="124"/>
  <c r="O35" i="124"/>
  <c r="K35" i="124"/>
  <c r="J35" i="124"/>
  <c r="I35" i="124"/>
  <c r="G35" i="124"/>
  <c r="C35" i="124"/>
  <c r="W32" i="124"/>
  <c r="V32" i="124"/>
  <c r="U32" i="124"/>
  <c r="S32" i="124"/>
  <c r="O32" i="124"/>
  <c r="N32" i="124"/>
  <c r="M32" i="124"/>
  <c r="K32" i="124"/>
  <c r="G32" i="124"/>
  <c r="F32" i="124"/>
  <c r="E32" i="124"/>
  <c r="C32" i="124"/>
  <c r="U31" i="124"/>
  <c r="T31" i="124"/>
  <c r="S31" i="124"/>
  <c r="Q31" i="124"/>
  <c r="M31" i="124"/>
  <c r="L31" i="124"/>
  <c r="K31" i="124"/>
  <c r="I31" i="124"/>
  <c r="E31" i="124"/>
  <c r="D31" i="124"/>
  <c r="C31" i="124"/>
  <c r="W30" i="124"/>
  <c r="S30" i="124"/>
  <c r="R30" i="124"/>
  <c r="Q30" i="124"/>
  <c r="O30" i="124"/>
  <c r="K30" i="124"/>
  <c r="J30" i="124"/>
  <c r="I30" i="124"/>
  <c r="G30" i="124"/>
  <c r="C30" i="124"/>
  <c r="X29" i="124"/>
  <c r="W29" i="124"/>
  <c r="U29" i="124"/>
  <c r="Q29" i="124"/>
  <c r="P29" i="124"/>
  <c r="O29" i="124"/>
  <c r="M29" i="124"/>
  <c r="I29" i="124"/>
  <c r="H29" i="124"/>
  <c r="G29" i="124"/>
  <c r="E29" i="124"/>
  <c r="U25" i="124"/>
  <c r="T25" i="124"/>
  <c r="S25" i="124"/>
  <c r="Q25" i="124"/>
  <c r="M25" i="124"/>
  <c r="L25" i="124"/>
  <c r="K25" i="124"/>
  <c r="I25" i="124"/>
  <c r="E25" i="124"/>
  <c r="D25" i="124"/>
  <c r="C25" i="124"/>
  <c r="W24" i="124"/>
  <c r="S24" i="124"/>
  <c r="R24" i="124"/>
  <c r="Q24" i="124"/>
  <c r="O24" i="124"/>
  <c r="K24" i="124"/>
  <c r="J24" i="124"/>
  <c r="I24" i="124"/>
  <c r="G24" i="124"/>
  <c r="C24" i="124"/>
  <c r="U21" i="124"/>
  <c r="M21" i="124"/>
  <c r="E21" i="124"/>
  <c r="S20" i="124"/>
  <c r="K20" i="124"/>
  <c r="C20" i="124"/>
  <c r="Q19" i="124"/>
  <c r="I19" i="124"/>
  <c r="W16" i="124"/>
  <c r="V16" i="124"/>
  <c r="U16" i="124"/>
  <c r="S16" i="124"/>
  <c r="O16" i="124"/>
  <c r="N16" i="124"/>
  <c r="M16" i="124"/>
  <c r="K16" i="124"/>
  <c r="G16" i="124"/>
  <c r="F16" i="124"/>
  <c r="E16" i="124"/>
  <c r="C16" i="124"/>
  <c r="U15" i="124"/>
  <c r="T15" i="124"/>
  <c r="S15" i="124"/>
  <c r="Q15" i="124"/>
  <c r="M15" i="124"/>
  <c r="L15" i="124"/>
  <c r="K15" i="124"/>
  <c r="I15" i="124"/>
  <c r="E15" i="124"/>
  <c r="D15" i="124"/>
  <c r="C15" i="124"/>
  <c r="W14" i="124"/>
  <c r="S14" i="124"/>
  <c r="R14" i="124"/>
  <c r="Q14" i="124"/>
  <c r="O14" i="124"/>
  <c r="K14" i="124"/>
  <c r="J14" i="124"/>
  <c r="I14" i="124"/>
  <c r="G14" i="124"/>
  <c r="C14" i="124"/>
  <c r="X13" i="124"/>
  <c r="W13" i="124"/>
  <c r="U13" i="124"/>
  <c r="Q13" i="124"/>
  <c r="P13" i="124"/>
  <c r="O13" i="124"/>
  <c r="M13" i="124"/>
  <c r="I13" i="124"/>
  <c r="H13" i="124"/>
  <c r="G13" i="124"/>
  <c r="E13" i="124"/>
  <c r="U10" i="124"/>
  <c r="T10" i="124"/>
  <c r="S10" i="124"/>
  <c r="Q10" i="124"/>
  <c r="M10" i="124"/>
  <c r="L10" i="124"/>
  <c r="K10" i="124"/>
  <c r="I10" i="124"/>
  <c r="E10" i="124"/>
  <c r="D10" i="124"/>
  <c r="C10" i="124"/>
  <c r="X7" i="124"/>
  <c r="W7" i="124"/>
  <c r="U7" i="124"/>
  <c r="Q7" i="124"/>
  <c r="P7" i="124"/>
  <c r="O7" i="124"/>
  <c r="M7" i="124"/>
  <c r="I7" i="124"/>
  <c r="H7" i="124"/>
  <c r="G7" i="124"/>
  <c r="E7" i="124"/>
  <c r="W6" i="124"/>
  <c r="V6" i="124"/>
  <c r="U6" i="124"/>
  <c r="S6" i="124"/>
  <c r="O6" i="124"/>
  <c r="N6" i="124"/>
  <c r="M6" i="124"/>
  <c r="K6" i="124"/>
  <c r="G6" i="124"/>
  <c r="F6" i="124"/>
  <c r="E6" i="124"/>
  <c r="C6" i="124"/>
  <c r="U52" i="174"/>
  <c r="S52" i="174"/>
  <c r="M52" i="174"/>
  <c r="K52" i="174"/>
  <c r="E52" i="174"/>
  <c r="C52" i="174"/>
  <c r="U61" i="174"/>
  <c r="M61" i="174"/>
  <c r="E61" i="174"/>
  <c r="X33" i="174"/>
  <c r="X26" i="174" s="1"/>
  <c r="W33" i="174"/>
  <c r="W26" i="174" s="1"/>
  <c r="V33" i="174"/>
  <c r="V26" i="174" s="1"/>
  <c r="U33" i="174"/>
  <c r="U26" i="174" s="1"/>
  <c r="T33" i="174"/>
  <c r="T26" i="174" s="1"/>
  <c r="S33" i="174"/>
  <c r="S26" i="174" s="1"/>
  <c r="R33" i="174"/>
  <c r="R26" i="174" s="1"/>
  <c r="Q33" i="174"/>
  <c r="Q26" i="174" s="1"/>
  <c r="P33" i="174"/>
  <c r="P26" i="174" s="1"/>
  <c r="O33" i="174"/>
  <c r="O26" i="174" s="1"/>
  <c r="N33" i="174"/>
  <c r="N26" i="174" s="1"/>
  <c r="M33" i="174"/>
  <c r="M26" i="174" s="1"/>
  <c r="L33" i="174"/>
  <c r="L26" i="174" s="1"/>
  <c r="K33" i="174"/>
  <c r="K26" i="174" s="1"/>
  <c r="J33" i="174"/>
  <c r="J26" i="174" s="1"/>
  <c r="I33" i="174"/>
  <c r="I26" i="174" s="1"/>
  <c r="H33" i="174"/>
  <c r="H26" i="174" s="1"/>
  <c r="G33" i="174"/>
  <c r="G26" i="174" s="1"/>
  <c r="F33" i="174"/>
  <c r="F26" i="174" s="1"/>
  <c r="E33" i="174"/>
  <c r="E26" i="174" s="1"/>
  <c r="D33" i="174"/>
  <c r="D26" i="174" s="1"/>
  <c r="C33" i="174"/>
  <c r="C26" i="174" s="1"/>
  <c r="S22" i="174"/>
  <c r="Q22" i="174"/>
  <c r="K22" i="174"/>
  <c r="I22" i="174"/>
  <c r="C22" i="174"/>
  <c r="S17" i="174"/>
  <c r="K17" i="174"/>
  <c r="C17" i="174"/>
  <c r="Q11" i="174"/>
  <c r="I11" i="174"/>
  <c r="U8" i="174"/>
  <c r="S8" i="174"/>
  <c r="M8" i="174"/>
  <c r="E8" i="174"/>
  <c r="W52" i="173"/>
  <c r="O52" i="173"/>
  <c r="G52" i="173"/>
  <c r="S33" i="173"/>
  <c r="K33" i="173"/>
  <c r="C33" i="173"/>
  <c r="Q27" i="173"/>
  <c r="I27" i="173"/>
  <c r="S22" i="173"/>
  <c r="Q22" i="173"/>
  <c r="K22" i="173"/>
  <c r="I22" i="173"/>
  <c r="C22" i="173"/>
  <c r="S17" i="173"/>
  <c r="K17" i="173"/>
  <c r="C17" i="173"/>
  <c r="Q11" i="173"/>
  <c r="I11" i="173"/>
  <c r="U8" i="173"/>
  <c r="S8" i="173"/>
  <c r="M8" i="173"/>
  <c r="K8" i="173"/>
  <c r="E8" i="173"/>
  <c r="C8" i="173"/>
  <c r="W4" i="173"/>
  <c r="O4" i="173"/>
  <c r="G4" i="173"/>
  <c r="X54" i="125"/>
  <c r="W54" i="125"/>
  <c r="V54" i="125"/>
  <c r="U54" i="125"/>
  <c r="S54" i="125"/>
  <c r="R54" i="125"/>
  <c r="P54" i="125"/>
  <c r="O54" i="125"/>
  <c r="N54" i="125"/>
  <c r="M54" i="125"/>
  <c r="K54" i="125"/>
  <c r="J54" i="125"/>
  <c r="H54" i="125"/>
  <c r="G54" i="125"/>
  <c r="F54" i="125"/>
  <c r="E54" i="125"/>
  <c r="C54" i="125"/>
  <c r="W72" i="125"/>
  <c r="T72" i="125"/>
  <c r="S72" i="125"/>
  <c r="R72" i="125"/>
  <c r="Q72" i="125"/>
  <c r="O72" i="125"/>
  <c r="L72" i="125"/>
  <c r="K72" i="125"/>
  <c r="J72" i="125"/>
  <c r="I72" i="125"/>
  <c r="G72" i="125"/>
  <c r="D72" i="125"/>
  <c r="C72" i="125"/>
  <c r="X71" i="125"/>
  <c r="W71" i="125"/>
  <c r="U71" i="125"/>
  <c r="R71" i="125"/>
  <c r="Q71" i="125"/>
  <c r="P71" i="125"/>
  <c r="O71" i="125"/>
  <c r="M71" i="125"/>
  <c r="J71" i="125"/>
  <c r="I71" i="125"/>
  <c r="H71" i="125"/>
  <c r="G71" i="125"/>
  <c r="E71" i="125"/>
  <c r="X70" i="125"/>
  <c r="W70" i="125"/>
  <c r="V70" i="125"/>
  <c r="U70" i="125"/>
  <c r="S70" i="125"/>
  <c r="P70" i="125"/>
  <c r="O70" i="125"/>
  <c r="N70" i="125"/>
  <c r="M70" i="125"/>
  <c r="K70" i="125"/>
  <c r="H70" i="125"/>
  <c r="G70" i="125"/>
  <c r="F70" i="125"/>
  <c r="E70" i="125"/>
  <c r="C70" i="125"/>
  <c r="V69" i="125"/>
  <c r="U69" i="125"/>
  <c r="T69" i="125"/>
  <c r="S69" i="125"/>
  <c r="Q69" i="125"/>
  <c r="N69" i="125"/>
  <c r="M69" i="125"/>
  <c r="L69" i="125"/>
  <c r="K69" i="125"/>
  <c r="I69" i="125"/>
  <c r="F69" i="125"/>
  <c r="E69" i="125"/>
  <c r="D69" i="125"/>
  <c r="C69" i="125"/>
  <c r="W68" i="125"/>
  <c r="T68" i="125"/>
  <c r="S68" i="125"/>
  <c r="R68" i="125"/>
  <c r="Q68" i="125"/>
  <c r="O68" i="125"/>
  <c r="L68" i="125"/>
  <c r="K68" i="125"/>
  <c r="J68" i="125"/>
  <c r="I68" i="125"/>
  <c r="G68" i="125"/>
  <c r="D68" i="125"/>
  <c r="C68" i="125"/>
  <c r="X67" i="125"/>
  <c r="W67" i="125"/>
  <c r="U67" i="125"/>
  <c r="R67" i="125"/>
  <c r="Q67" i="125"/>
  <c r="P67" i="125"/>
  <c r="O67" i="125"/>
  <c r="M67" i="125"/>
  <c r="J67" i="125"/>
  <c r="I67" i="125"/>
  <c r="H67" i="125"/>
  <c r="G67" i="125"/>
  <c r="E67" i="125"/>
  <c r="X66" i="125"/>
  <c r="W66" i="125"/>
  <c r="V66" i="125"/>
  <c r="U66" i="125"/>
  <c r="S66" i="125"/>
  <c r="P66" i="125"/>
  <c r="O66" i="125"/>
  <c r="N66" i="125"/>
  <c r="M66" i="125"/>
  <c r="K66" i="125"/>
  <c r="H66" i="125"/>
  <c r="G66" i="125"/>
  <c r="F66" i="125"/>
  <c r="E66" i="125"/>
  <c r="C66" i="125"/>
  <c r="V65" i="125"/>
  <c r="U65" i="125"/>
  <c r="T65" i="125"/>
  <c r="S65" i="125"/>
  <c r="Q65" i="125"/>
  <c r="N65" i="125"/>
  <c r="M65" i="125"/>
  <c r="L65" i="125"/>
  <c r="K65" i="125"/>
  <c r="I65" i="125"/>
  <c r="F65" i="125"/>
  <c r="E65" i="125"/>
  <c r="D65" i="125"/>
  <c r="C65" i="125"/>
  <c r="W64" i="125"/>
  <c r="T64" i="125"/>
  <c r="S64" i="125"/>
  <c r="R64" i="125"/>
  <c r="Q64" i="125"/>
  <c r="O64" i="125"/>
  <c r="L64" i="125"/>
  <c r="K64" i="125"/>
  <c r="J64" i="125"/>
  <c r="I64" i="125"/>
  <c r="G64" i="125"/>
  <c r="D64" i="125"/>
  <c r="C64" i="125"/>
  <c r="X63" i="125"/>
  <c r="W63" i="125"/>
  <c r="U63" i="125"/>
  <c r="R63" i="125"/>
  <c r="Q63" i="125"/>
  <c r="P63" i="125"/>
  <c r="O63" i="125"/>
  <c r="M63" i="125"/>
  <c r="J63" i="125"/>
  <c r="I63" i="125"/>
  <c r="H63" i="125"/>
  <c r="G63" i="125"/>
  <c r="E63" i="125"/>
  <c r="X62" i="125"/>
  <c r="W62" i="125"/>
  <c r="V62" i="125"/>
  <c r="U62" i="125"/>
  <c r="S62" i="125"/>
  <c r="P62" i="125"/>
  <c r="O62" i="125"/>
  <c r="N62" i="125"/>
  <c r="M62" i="125"/>
  <c r="K62" i="125"/>
  <c r="H62" i="125"/>
  <c r="G62" i="125"/>
  <c r="F62" i="125"/>
  <c r="E62" i="125"/>
  <c r="C62" i="125"/>
  <c r="W51" i="125"/>
  <c r="T51" i="125"/>
  <c r="R51" i="125"/>
  <c r="Q51" i="125"/>
  <c r="O51" i="125"/>
  <c r="L51" i="125"/>
  <c r="J51" i="125"/>
  <c r="I51" i="125"/>
  <c r="G51" i="125"/>
  <c r="D51" i="125"/>
  <c r="X50" i="125"/>
  <c r="W50" i="125"/>
  <c r="U50" i="125"/>
  <c r="R50" i="125"/>
  <c r="Q50" i="125"/>
  <c r="P50" i="125"/>
  <c r="O50" i="125"/>
  <c r="M50" i="125"/>
  <c r="J50" i="125"/>
  <c r="I50" i="125"/>
  <c r="H50" i="125"/>
  <c r="G50" i="125"/>
  <c r="E50" i="125"/>
  <c r="X49" i="125"/>
  <c r="W49" i="125"/>
  <c r="V49" i="125"/>
  <c r="U49" i="125"/>
  <c r="S49" i="125"/>
  <c r="P49" i="125"/>
  <c r="O49" i="125"/>
  <c r="N49" i="125"/>
  <c r="M49" i="125"/>
  <c r="K49" i="125"/>
  <c r="H49" i="125"/>
  <c r="G49" i="125"/>
  <c r="F49" i="125"/>
  <c r="E49" i="125"/>
  <c r="C49" i="125"/>
  <c r="V48" i="125"/>
  <c r="U48" i="125"/>
  <c r="T48" i="125"/>
  <c r="S48" i="125"/>
  <c r="Q48" i="125"/>
  <c r="N48" i="125"/>
  <c r="M48" i="125"/>
  <c r="L48" i="125"/>
  <c r="K48" i="125"/>
  <c r="I48" i="125"/>
  <c r="F48" i="125"/>
  <c r="E48" i="125"/>
  <c r="D48" i="125"/>
  <c r="C48" i="125"/>
  <c r="W47" i="125"/>
  <c r="V47" i="125"/>
  <c r="T47" i="125"/>
  <c r="S47" i="125"/>
  <c r="R47" i="125"/>
  <c r="Q47" i="125"/>
  <c r="O47" i="125"/>
  <c r="N47" i="125"/>
  <c r="L47" i="125"/>
  <c r="K47" i="125"/>
  <c r="J47" i="125"/>
  <c r="I47" i="125"/>
  <c r="G47" i="125"/>
  <c r="F47" i="125"/>
  <c r="D47" i="125"/>
  <c r="C47" i="125"/>
  <c r="X46" i="125"/>
  <c r="W46" i="125"/>
  <c r="U46" i="125"/>
  <c r="T46" i="125"/>
  <c r="R46" i="125"/>
  <c r="Q46" i="125"/>
  <c r="P46" i="125"/>
  <c r="O46" i="125"/>
  <c r="M46" i="125"/>
  <c r="L46" i="125"/>
  <c r="J46" i="125"/>
  <c r="I46" i="125"/>
  <c r="H46" i="125"/>
  <c r="G46" i="125"/>
  <c r="E46" i="125"/>
  <c r="D46" i="125"/>
  <c r="X45" i="125"/>
  <c r="W45" i="125"/>
  <c r="V45" i="125"/>
  <c r="U45" i="125"/>
  <c r="S45" i="125"/>
  <c r="R45" i="125"/>
  <c r="P45" i="125"/>
  <c r="O45" i="125"/>
  <c r="N45" i="125"/>
  <c r="M45" i="125"/>
  <c r="K45" i="125"/>
  <c r="J45" i="125"/>
  <c r="H45" i="125"/>
  <c r="G45" i="125"/>
  <c r="F45" i="125"/>
  <c r="E45" i="125"/>
  <c r="C45" i="125"/>
  <c r="X44" i="125"/>
  <c r="V44" i="125"/>
  <c r="U44" i="125"/>
  <c r="T44" i="125"/>
  <c r="S44" i="125"/>
  <c r="Q44" i="125"/>
  <c r="P44" i="125"/>
  <c r="N44" i="125"/>
  <c r="M44" i="125"/>
  <c r="L44" i="125"/>
  <c r="K44" i="125"/>
  <c r="I44" i="125"/>
  <c r="H44" i="125"/>
  <c r="F44" i="125"/>
  <c r="E44" i="125"/>
  <c r="D44" i="125"/>
  <c r="C44" i="125"/>
  <c r="W43" i="125"/>
  <c r="V43" i="125"/>
  <c r="T43" i="125"/>
  <c r="S43" i="125"/>
  <c r="R43" i="125"/>
  <c r="Q43" i="125"/>
  <c r="O43" i="125"/>
  <c r="N43" i="125"/>
  <c r="L43" i="125"/>
  <c r="K43" i="125"/>
  <c r="J43" i="125"/>
  <c r="I43" i="125"/>
  <c r="G43" i="125"/>
  <c r="F43" i="125"/>
  <c r="D43" i="125"/>
  <c r="C43" i="125"/>
  <c r="X42" i="125"/>
  <c r="W42" i="125"/>
  <c r="U42" i="125"/>
  <c r="T42" i="125"/>
  <c r="R42" i="125"/>
  <c r="Q42" i="125"/>
  <c r="P42" i="125"/>
  <c r="O42" i="125"/>
  <c r="M42" i="125"/>
  <c r="L42" i="125"/>
  <c r="J42" i="125"/>
  <c r="I42" i="125"/>
  <c r="H42" i="125"/>
  <c r="G42" i="125"/>
  <c r="E42" i="125"/>
  <c r="D42" i="125"/>
  <c r="X41" i="125"/>
  <c r="W41" i="125"/>
  <c r="V41" i="125"/>
  <c r="U41" i="125"/>
  <c r="S41" i="125"/>
  <c r="R41" i="125"/>
  <c r="P41" i="125"/>
  <c r="O41" i="125"/>
  <c r="N41" i="125"/>
  <c r="M41" i="125"/>
  <c r="K41" i="125"/>
  <c r="J41" i="125"/>
  <c r="H41" i="125"/>
  <c r="G41" i="125"/>
  <c r="F41" i="125"/>
  <c r="E41" i="125"/>
  <c r="C41" i="125"/>
  <c r="X40" i="125"/>
  <c r="V40" i="125"/>
  <c r="U40" i="125"/>
  <c r="T40" i="125"/>
  <c r="S40" i="125"/>
  <c r="Q40" i="125"/>
  <c r="P40" i="125"/>
  <c r="N40" i="125"/>
  <c r="M40" i="125"/>
  <c r="L40" i="125"/>
  <c r="K40" i="125"/>
  <c r="I40" i="125"/>
  <c r="H40" i="125"/>
  <c r="F40" i="125"/>
  <c r="E40" i="125"/>
  <c r="D40" i="125"/>
  <c r="C40" i="125"/>
  <c r="W39" i="125"/>
  <c r="V39" i="125"/>
  <c r="T39" i="125"/>
  <c r="S39" i="125"/>
  <c r="R39" i="125"/>
  <c r="Q39" i="125"/>
  <c r="O39" i="125"/>
  <c r="N39" i="125"/>
  <c r="L39" i="125"/>
  <c r="K39" i="125"/>
  <c r="J39" i="125"/>
  <c r="I39" i="125"/>
  <c r="G39" i="125"/>
  <c r="F39" i="125"/>
  <c r="D39" i="125"/>
  <c r="C39" i="125"/>
  <c r="X38" i="125"/>
  <c r="W38" i="125"/>
  <c r="U38" i="125"/>
  <c r="T38" i="125"/>
  <c r="R38" i="125"/>
  <c r="Q38" i="125"/>
  <c r="P38" i="125"/>
  <c r="O38" i="125"/>
  <c r="M38" i="125"/>
  <c r="L38" i="125"/>
  <c r="J38" i="125"/>
  <c r="I38" i="125"/>
  <c r="H38" i="125"/>
  <c r="G38" i="125"/>
  <c r="E38" i="125"/>
  <c r="D38" i="125"/>
  <c r="X37" i="125"/>
  <c r="W37" i="125"/>
  <c r="V37" i="125"/>
  <c r="U37" i="125"/>
  <c r="S37" i="125"/>
  <c r="R37" i="125"/>
  <c r="P37" i="125"/>
  <c r="O37" i="125"/>
  <c r="N37" i="125"/>
  <c r="M37" i="125"/>
  <c r="K37" i="125"/>
  <c r="J37" i="125"/>
  <c r="H37" i="125"/>
  <c r="G37" i="125"/>
  <c r="F37" i="125"/>
  <c r="E37" i="125"/>
  <c r="C37" i="125"/>
  <c r="X36" i="125"/>
  <c r="V36" i="125"/>
  <c r="U36" i="125"/>
  <c r="S36" i="125"/>
  <c r="P36" i="125"/>
  <c r="N36" i="125"/>
  <c r="M36" i="125"/>
  <c r="K36" i="125"/>
  <c r="H36" i="125"/>
  <c r="F36" i="125"/>
  <c r="E36" i="125"/>
  <c r="C36" i="125"/>
  <c r="W35" i="125"/>
  <c r="V35" i="125"/>
  <c r="T35" i="125"/>
  <c r="S35" i="125"/>
  <c r="R35" i="125"/>
  <c r="Q35" i="125"/>
  <c r="O35" i="125"/>
  <c r="N35" i="125"/>
  <c r="L35" i="125"/>
  <c r="K35" i="125"/>
  <c r="J35" i="125"/>
  <c r="I35" i="125"/>
  <c r="G35" i="125"/>
  <c r="F35" i="125"/>
  <c r="D35" i="125"/>
  <c r="C35" i="125"/>
  <c r="X32" i="125"/>
  <c r="W32" i="125"/>
  <c r="V32" i="125"/>
  <c r="U32" i="125"/>
  <c r="S32" i="125"/>
  <c r="R32" i="125"/>
  <c r="P32" i="125"/>
  <c r="O32" i="125"/>
  <c r="N32" i="125"/>
  <c r="M32" i="125"/>
  <c r="K32" i="125"/>
  <c r="J32" i="125"/>
  <c r="H32" i="125"/>
  <c r="G32" i="125"/>
  <c r="F32" i="125"/>
  <c r="E32" i="125"/>
  <c r="C32" i="125"/>
  <c r="X31" i="125"/>
  <c r="V31" i="125"/>
  <c r="U31" i="125"/>
  <c r="T31" i="125"/>
  <c r="S31" i="125"/>
  <c r="Q31" i="125"/>
  <c r="P31" i="125"/>
  <c r="N31" i="125"/>
  <c r="M31" i="125"/>
  <c r="L31" i="125"/>
  <c r="K31" i="125"/>
  <c r="I31" i="125"/>
  <c r="H31" i="125"/>
  <c r="F31" i="125"/>
  <c r="E31" i="125"/>
  <c r="D31" i="125"/>
  <c r="C31" i="125"/>
  <c r="W30" i="125"/>
  <c r="V30" i="125"/>
  <c r="T30" i="125"/>
  <c r="S30" i="125"/>
  <c r="R30" i="125"/>
  <c r="Q30" i="125"/>
  <c r="O30" i="125"/>
  <c r="N30" i="125"/>
  <c r="L30" i="125"/>
  <c r="K30" i="125"/>
  <c r="J30" i="125"/>
  <c r="I30" i="125"/>
  <c r="G30" i="125"/>
  <c r="F30" i="125"/>
  <c r="D30" i="125"/>
  <c r="C30" i="125"/>
  <c r="X29" i="125"/>
  <c r="W29" i="125"/>
  <c r="U29" i="125"/>
  <c r="T29" i="125"/>
  <c r="R29" i="125"/>
  <c r="Q29" i="125"/>
  <c r="P29" i="125"/>
  <c r="O29" i="125"/>
  <c r="M29" i="125"/>
  <c r="L29" i="125"/>
  <c r="J29" i="125"/>
  <c r="I29" i="125"/>
  <c r="H29" i="125"/>
  <c r="G29" i="125"/>
  <c r="E29" i="125"/>
  <c r="D29" i="125"/>
  <c r="X25" i="125"/>
  <c r="V25" i="125"/>
  <c r="U25" i="125"/>
  <c r="T25" i="125"/>
  <c r="S25" i="125"/>
  <c r="Q25" i="125"/>
  <c r="P25" i="125"/>
  <c r="N25" i="125"/>
  <c r="M25" i="125"/>
  <c r="L25" i="125"/>
  <c r="K25" i="125"/>
  <c r="I25" i="125"/>
  <c r="H25" i="125"/>
  <c r="F25" i="125"/>
  <c r="E25" i="125"/>
  <c r="D25" i="125"/>
  <c r="C25" i="125"/>
  <c r="W24" i="125"/>
  <c r="V24" i="125"/>
  <c r="T24" i="125"/>
  <c r="S24" i="125"/>
  <c r="R24" i="125"/>
  <c r="Q24" i="125"/>
  <c r="O24" i="125"/>
  <c r="N24" i="125"/>
  <c r="L24" i="125"/>
  <c r="K24" i="125"/>
  <c r="J24" i="125"/>
  <c r="I24" i="125"/>
  <c r="G24" i="125"/>
  <c r="F24" i="125"/>
  <c r="D24" i="125"/>
  <c r="C24" i="125"/>
  <c r="X21" i="125"/>
  <c r="W21" i="125"/>
  <c r="V21" i="125"/>
  <c r="U21" i="125"/>
  <c r="S21" i="125"/>
  <c r="R21" i="125"/>
  <c r="P21" i="125"/>
  <c r="O21" i="125"/>
  <c r="N21" i="125"/>
  <c r="M21" i="125"/>
  <c r="K21" i="125"/>
  <c r="J21" i="125"/>
  <c r="H21" i="125"/>
  <c r="G21" i="125"/>
  <c r="F21" i="125"/>
  <c r="E21" i="125"/>
  <c r="C21" i="125"/>
  <c r="X20" i="125"/>
  <c r="V20" i="125"/>
  <c r="U20" i="125"/>
  <c r="T20" i="125"/>
  <c r="S20" i="125"/>
  <c r="Q20" i="125"/>
  <c r="P20" i="125"/>
  <c r="N20" i="125"/>
  <c r="M20" i="125"/>
  <c r="L20" i="125"/>
  <c r="K20" i="125"/>
  <c r="I20" i="125"/>
  <c r="H20" i="125"/>
  <c r="F20" i="125"/>
  <c r="E20" i="125"/>
  <c r="D20" i="125"/>
  <c r="C20" i="125"/>
  <c r="W19" i="125"/>
  <c r="V19" i="125"/>
  <c r="T19" i="125"/>
  <c r="S19" i="125"/>
  <c r="R19" i="125"/>
  <c r="Q19" i="125"/>
  <c r="O19" i="125"/>
  <c r="N19" i="125"/>
  <c r="L19" i="125"/>
  <c r="K19" i="125"/>
  <c r="J19" i="125"/>
  <c r="I19" i="125"/>
  <c r="G19" i="125"/>
  <c r="F19" i="125"/>
  <c r="D19" i="125"/>
  <c r="C19" i="125"/>
  <c r="X16" i="125"/>
  <c r="W16" i="125"/>
  <c r="V16" i="125"/>
  <c r="U16" i="125"/>
  <c r="S16" i="125"/>
  <c r="R16" i="125"/>
  <c r="P16" i="125"/>
  <c r="O16" i="125"/>
  <c r="N16" i="125"/>
  <c r="M16" i="125"/>
  <c r="K16" i="125"/>
  <c r="J16" i="125"/>
  <c r="H16" i="125"/>
  <c r="G16" i="125"/>
  <c r="F16" i="125"/>
  <c r="E16" i="125"/>
  <c r="C16" i="125"/>
  <c r="X15" i="125"/>
  <c r="V15" i="125"/>
  <c r="U15" i="125"/>
  <c r="T15" i="125"/>
  <c r="S15" i="125"/>
  <c r="Q15" i="125"/>
  <c r="P15" i="125"/>
  <c r="N15" i="125"/>
  <c r="M15" i="125"/>
  <c r="L15" i="125"/>
  <c r="K15" i="125"/>
  <c r="I15" i="125"/>
  <c r="H15" i="125"/>
  <c r="F15" i="125"/>
  <c r="E15" i="125"/>
  <c r="D15" i="125"/>
  <c r="C15" i="125"/>
  <c r="W14" i="125"/>
  <c r="V14" i="125"/>
  <c r="T14" i="125"/>
  <c r="S14" i="125"/>
  <c r="R14" i="125"/>
  <c r="Q14" i="125"/>
  <c r="O14" i="125"/>
  <c r="N14" i="125"/>
  <c r="L14" i="125"/>
  <c r="K14" i="125"/>
  <c r="J14" i="125"/>
  <c r="I14" i="125"/>
  <c r="G14" i="125"/>
  <c r="F14" i="125"/>
  <c r="D14" i="125"/>
  <c r="C14" i="125"/>
  <c r="X13" i="125"/>
  <c r="W13" i="125"/>
  <c r="U13" i="125"/>
  <c r="T13" i="125"/>
  <c r="R13" i="125"/>
  <c r="Q13" i="125"/>
  <c r="P13" i="125"/>
  <c r="O13" i="125"/>
  <c r="M13" i="125"/>
  <c r="L13" i="125"/>
  <c r="J13" i="125"/>
  <c r="I13" i="125"/>
  <c r="H13" i="125"/>
  <c r="G13" i="125"/>
  <c r="E13" i="125"/>
  <c r="D13" i="125"/>
  <c r="X10" i="125"/>
  <c r="V10" i="125"/>
  <c r="U10" i="125"/>
  <c r="T10" i="125"/>
  <c r="S10" i="125"/>
  <c r="Q10" i="125"/>
  <c r="P10" i="125"/>
  <c r="N10" i="125"/>
  <c r="M10" i="125"/>
  <c r="L10" i="125"/>
  <c r="K10" i="125"/>
  <c r="I10" i="125"/>
  <c r="H10" i="125"/>
  <c r="F10" i="125"/>
  <c r="E10" i="125"/>
  <c r="D10" i="125"/>
  <c r="C10" i="125"/>
  <c r="X7" i="125"/>
  <c r="W7" i="125"/>
  <c r="U7" i="125"/>
  <c r="T7" i="125"/>
  <c r="R7" i="125"/>
  <c r="Q7" i="125"/>
  <c r="P7" i="125"/>
  <c r="O7" i="125"/>
  <c r="M7" i="125"/>
  <c r="L7" i="125"/>
  <c r="J7" i="125"/>
  <c r="I7" i="125"/>
  <c r="H7" i="125"/>
  <c r="G7" i="125"/>
  <c r="E7" i="125"/>
  <c r="D7" i="125"/>
  <c r="X6" i="125"/>
  <c r="W6" i="125"/>
  <c r="V6" i="125"/>
  <c r="U6" i="125"/>
  <c r="S6" i="125"/>
  <c r="R6" i="125"/>
  <c r="P6" i="125"/>
  <c r="O6" i="125"/>
  <c r="N6" i="125"/>
  <c r="M6" i="125"/>
  <c r="K6" i="125"/>
  <c r="J6" i="125"/>
  <c r="H6" i="125"/>
  <c r="G6" i="125"/>
  <c r="F6" i="125"/>
  <c r="E6" i="125"/>
  <c r="C6" i="125"/>
  <c r="U52" i="183"/>
  <c r="T52" i="183"/>
  <c r="S52" i="183"/>
  <c r="M52" i="183"/>
  <c r="L52" i="183"/>
  <c r="K52" i="183"/>
  <c r="E52" i="183"/>
  <c r="D52" i="183"/>
  <c r="C52" i="183"/>
  <c r="U33" i="183"/>
  <c r="M33" i="183"/>
  <c r="E33" i="183"/>
  <c r="S27" i="183"/>
  <c r="K27" i="183"/>
  <c r="C27" i="183"/>
  <c r="U22" i="183"/>
  <c r="T22" i="183"/>
  <c r="S22" i="183"/>
  <c r="M22" i="183"/>
  <c r="L22" i="183"/>
  <c r="K22" i="183"/>
  <c r="E22" i="183"/>
  <c r="D22" i="183"/>
  <c r="C22" i="183"/>
  <c r="U17" i="183"/>
  <c r="M17" i="183"/>
  <c r="E17" i="183"/>
  <c r="S11" i="183"/>
  <c r="K11" i="183"/>
  <c r="C11" i="183"/>
  <c r="W8" i="183"/>
  <c r="V8" i="183"/>
  <c r="U8" i="183"/>
  <c r="O8" i="183"/>
  <c r="N8" i="183"/>
  <c r="M8" i="183"/>
  <c r="G8" i="183"/>
  <c r="F8" i="183"/>
  <c r="E8" i="183"/>
  <c r="Q4" i="183"/>
  <c r="I4" i="183"/>
  <c r="W52" i="121"/>
  <c r="V52" i="121"/>
  <c r="U52" i="121"/>
  <c r="R52" i="121"/>
  <c r="O52" i="121"/>
  <c r="N52" i="121"/>
  <c r="M52" i="121"/>
  <c r="J52" i="121"/>
  <c r="G52" i="121"/>
  <c r="F52" i="121"/>
  <c r="E52" i="121"/>
  <c r="S61" i="121"/>
  <c r="K61" i="121"/>
  <c r="C61" i="121"/>
  <c r="W33" i="121"/>
  <c r="O33" i="121"/>
  <c r="G33" i="121"/>
  <c r="U27" i="121"/>
  <c r="M27" i="121"/>
  <c r="E27" i="121"/>
  <c r="W22" i="121"/>
  <c r="V22" i="121"/>
  <c r="U22" i="121"/>
  <c r="R22" i="121"/>
  <c r="O22" i="121"/>
  <c r="N22" i="121"/>
  <c r="M22" i="121"/>
  <c r="J22" i="121"/>
  <c r="G22" i="121"/>
  <c r="F22" i="121"/>
  <c r="E22" i="121"/>
  <c r="W17" i="121"/>
  <c r="O17" i="121"/>
  <c r="G17" i="121"/>
  <c r="U11" i="121"/>
  <c r="M11" i="121"/>
  <c r="E11" i="121"/>
  <c r="X8" i="121"/>
  <c r="W8" i="121"/>
  <c r="T8" i="121"/>
  <c r="Q8" i="121"/>
  <c r="P8" i="121"/>
  <c r="O8" i="121"/>
  <c r="L8" i="121"/>
  <c r="I8" i="121"/>
  <c r="H8" i="121"/>
  <c r="G8" i="121"/>
  <c r="D8" i="121"/>
  <c r="S4" i="121"/>
  <c r="K4" i="121"/>
  <c r="C4" i="121"/>
  <c r="W51" i="119"/>
  <c r="V51" i="119"/>
  <c r="U51" i="119"/>
  <c r="R51" i="119"/>
  <c r="O51" i="119"/>
  <c r="N51" i="119"/>
  <c r="M51" i="119"/>
  <c r="J51" i="119"/>
  <c r="G51" i="119"/>
  <c r="F51" i="119"/>
  <c r="E51" i="119"/>
  <c r="X52" i="115"/>
  <c r="U52" i="115"/>
  <c r="T52" i="115"/>
  <c r="S52" i="115"/>
  <c r="P52" i="115"/>
  <c r="M52" i="115"/>
  <c r="L52" i="115"/>
  <c r="K52" i="115"/>
  <c r="H52" i="115"/>
  <c r="E52" i="115"/>
  <c r="D52" i="115"/>
  <c r="C52" i="115"/>
  <c r="Q61" i="115"/>
  <c r="I61" i="115"/>
  <c r="U33" i="115"/>
  <c r="M33" i="115"/>
  <c r="E33" i="115"/>
  <c r="K27" i="115"/>
  <c r="C27" i="115"/>
  <c r="X22" i="115"/>
  <c r="U22" i="115"/>
  <c r="T22" i="115"/>
  <c r="S22" i="115"/>
  <c r="P22" i="115"/>
  <c r="M22" i="115"/>
  <c r="L22" i="115"/>
  <c r="K22" i="115"/>
  <c r="H22" i="115"/>
  <c r="E22" i="115"/>
  <c r="D22" i="115"/>
  <c r="C22" i="115"/>
  <c r="U17" i="115"/>
  <c r="M17" i="115"/>
  <c r="E17" i="115"/>
  <c r="S11" i="115"/>
  <c r="K11" i="115"/>
  <c r="C11" i="115"/>
  <c r="W8" i="115"/>
  <c r="V8" i="115"/>
  <c r="U8" i="115"/>
  <c r="R8" i="115"/>
  <c r="O8" i="115"/>
  <c r="N8" i="115"/>
  <c r="M8" i="115"/>
  <c r="J8" i="115"/>
  <c r="G8" i="115"/>
  <c r="F8" i="115"/>
  <c r="E8" i="115"/>
  <c r="Q4" i="115"/>
  <c r="I4" i="115"/>
  <c r="W52" i="113"/>
  <c r="V52" i="113"/>
  <c r="U52" i="113"/>
  <c r="R52" i="113"/>
  <c r="O52" i="113"/>
  <c r="N52" i="113"/>
  <c r="M52" i="113"/>
  <c r="J52" i="113"/>
  <c r="G52" i="113"/>
  <c r="F52" i="113"/>
  <c r="E52" i="113"/>
  <c r="S61" i="113"/>
  <c r="K61" i="113"/>
  <c r="C61" i="113"/>
  <c r="W22" i="113"/>
  <c r="V22" i="113"/>
  <c r="U22" i="113"/>
  <c r="R22" i="113"/>
  <c r="O22" i="113"/>
  <c r="N22" i="113"/>
  <c r="M22" i="113"/>
  <c r="J22" i="113"/>
  <c r="G22" i="113"/>
  <c r="F22" i="113"/>
  <c r="E22" i="113"/>
  <c r="W17" i="113"/>
  <c r="O17" i="113"/>
  <c r="G17" i="113"/>
  <c r="X8" i="113"/>
  <c r="W8" i="113"/>
  <c r="T8" i="113"/>
  <c r="Q8" i="113"/>
  <c r="P8" i="113"/>
  <c r="O8" i="113"/>
  <c r="L8" i="113"/>
  <c r="I8" i="113"/>
  <c r="H8" i="113"/>
  <c r="G8" i="113"/>
  <c r="D8" i="113"/>
  <c r="S4" i="113"/>
  <c r="K4" i="113"/>
  <c r="C4" i="113"/>
  <c r="X52" i="109"/>
  <c r="W52" i="109"/>
  <c r="T52" i="109"/>
  <c r="Q52" i="109"/>
  <c r="P52" i="109"/>
  <c r="O52" i="109"/>
  <c r="L52" i="109"/>
  <c r="I52" i="109"/>
  <c r="H52" i="109"/>
  <c r="G52" i="109"/>
  <c r="D52" i="109"/>
  <c r="M61" i="109"/>
  <c r="E61" i="109"/>
  <c r="X22" i="109"/>
  <c r="W22" i="109"/>
  <c r="T22" i="109"/>
  <c r="Q22" i="109"/>
  <c r="P22" i="109"/>
  <c r="O22" i="109"/>
  <c r="L22" i="109"/>
  <c r="I22" i="109"/>
  <c r="H22" i="109"/>
  <c r="G22" i="109"/>
  <c r="D22" i="109"/>
  <c r="V8" i="109"/>
  <c r="S8" i="109"/>
  <c r="R8" i="109"/>
  <c r="Q8" i="109"/>
  <c r="N8" i="109"/>
  <c r="K8" i="109"/>
  <c r="J8" i="109"/>
  <c r="I8" i="109"/>
  <c r="F8" i="109"/>
  <c r="C8" i="109"/>
  <c r="U4" i="109"/>
  <c r="M4" i="109"/>
  <c r="E4" i="109"/>
  <c r="V52" i="112"/>
  <c r="S52" i="112"/>
  <c r="R52" i="112"/>
  <c r="Q52" i="112"/>
  <c r="N52" i="112"/>
  <c r="K52" i="112"/>
  <c r="J52" i="112"/>
  <c r="I52" i="112"/>
  <c r="F52" i="112"/>
  <c r="C52" i="112"/>
  <c r="W61" i="112"/>
  <c r="O61" i="112"/>
  <c r="G61" i="112"/>
  <c r="V22" i="112"/>
  <c r="S22" i="112"/>
  <c r="R22" i="112"/>
  <c r="N22" i="112"/>
  <c r="K22" i="112"/>
  <c r="J22" i="112"/>
  <c r="F22" i="112"/>
  <c r="C22" i="112"/>
  <c r="X8" i="112"/>
  <c r="S8" i="112"/>
  <c r="P8" i="112"/>
  <c r="K8" i="112"/>
  <c r="H8" i="112"/>
  <c r="C8" i="112"/>
  <c r="X52" i="114"/>
  <c r="T52" i="114"/>
  <c r="S52" i="114"/>
  <c r="P52" i="114"/>
  <c r="L52" i="114"/>
  <c r="K52" i="114"/>
  <c r="H52" i="114"/>
  <c r="D52" i="114"/>
  <c r="C52" i="114"/>
  <c r="X22" i="114"/>
  <c r="P22" i="114"/>
  <c r="H22" i="114"/>
  <c r="U52" i="108"/>
  <c r="M52" i="108"/>
  <c r="E52" i="108"/>
  <c r="U22" i="108"/>
  <c r="R22" i="108"/>
  <c r="M22" i="108"/>
  <c r="J22" i="108"/>
  <c r="E22" i="108"/>
  <c r="T8" i="108"/>
  <c r="L8" i="108"/>
  <c r="D8" i="108"/>
  <c r="W52" i="107"/>
  <c r="T52" i="107"/>
  <c r="O52" i="107"/>
  <c r="L52" i="107"/>
  <c r="G52" i="107"/>
  <c r="D52" i="107"/>
  <c r="X22" i="107"/>
  <c r="W22" i="107"/>
  <c r="T22" i="107"/>
  <c r="P22" i="107"/>
  <c r="O22" i="107"/>
  <c r="L22" i="107"/>
  <c r="H22" i="107"/>
  <c r="G22" i="107"/>
  <c r="D22" i="107"/>
  <c r="V8" i="107"/>
  <c r="R8" i="107"/>
  <c r="Q8" i="107"/>
  <c r="N8" i="107"/>
  <c r="J8" i="107"/>
  <c r="I8" i="107"/>
  <c r="F8" i="107"/>
  <c r="X4" i="107"/>
  <c r="P4" i="107"/>
  <c r="H4" i="107"/>
  <c r="R52" i="110"/>
  <c r="Q52" i="110"/>
  <c r="J52" i="110"/>
  <c r="I52" i="110"/>
  <c r="V33" i="110"/>
  <c r="N33" i="110"/>
  <c r="F33" i="110"/>
  <c r="T27" i="110"/>
  <c r="L27" i="110"/>
  <c r="D27" i="110"/>
  <c r="V22" i="110"/>
  <c r="R22" i="110"/>
  <c r="N22" i="110"/>
  <c r="J22" i="110"/>
  <c r="F22" i="110"/>
  <c r="V17" i="110"/>
  <c r="N17" i="110"/>
  <c r="F17" i="110"/>
  <c r="T11" i="110"/>
  <c r="L11" i="110"/>
  <c r="D11" i="110"/>
  <c r="X8" i="110"/>
  <c r="T8" i="110"/>
  <c r="P8" i="110"/>
  <c r="L8" i="110"/>
  <c r="H8" i="110"/>
  <c r="D8" i="110"/>
  <c r="R4" i="110"/>
  <c r="J4" i="110"/>
  <c r="T22" i="186"/>
  <c r="R22" i="186"/>
  <c r="Q22" i="186"/>
  <c r="L22" i="186"/>
  <c r="I22" i="186"/>
  <c r="H22" i="186"/>
  <c r="D22" i="186"/>
  <c r="T8" i="186"/>
  <c r="S8" i="186"/>
  <c r="L8" i="186"/>
  <c r="K8" i="186"/>
  <c r="J8" i="186"/>
  <c r="F8" i="186"/>
  <c r="C8" i="186"/>
  <c r="N4" i="186"/>
  <c r="T52" i="91"/>
  <c r="Q52" i="91"/>
  <c r="L52" i="91"/>
  <c r="I52" i="91"/>
  <c r="D52" i="91"/>
  <c r="V22" i="91"/>
  <c r="T22" i="91"/>
  <c r="Q22" i="91"/>
  <c r="N22" i="91"/>
  <c r="L22" i="91"/>
  <c r="I22" i="91"/>
  <c r="F22" i="91"/>
  <c r="D22" i="91"/>
  <c r="V17" i="91"/>
  <c r="N17" i="91"/>
  <c r="F17" i="91"/>
  <c r="T11" i="91"/>
  <c r="L11" i="91"/>
  <c r="D11" i="91"/>
  <c r="X8" i="91"/>
  <c r="V8" i="91"/>
  <c r="S8" i="91"/>
  <c r="P8" i="91"/>
  <c r="N8" i="91"/>
  <c r="K8" i="91"/>
  <c r="H8" i="91"/>
  <c r="F8" i="91"/>
  <c r="C8" i="91"/>
  <c r="X4" i="91"/>
  <c r="U4" i="91"/>
  <c r="R4" i="91"/>
  <c r="P4" i="91"/>
  <c r="M4" i="91"/>
  <c r="J4" i="91"/>
  <c r="H4" i="91"/>
  <c r="E4" i="91"/>
  <c r="X52" i="90"/>
  <c r="V52" i="90"/>
  <c r="S52" i="90"/>
  <c r="P52" i="90"/>
  <c r="N52" i="90"/>
  <c r="K52" i="90"/>
  <c r="H52" i="90"/>
  <c r="F52" i="90"/>
  <c r="C52" i="90"/>
  <c r="T61" i="90"/>
  <c r="L61" i="90"/>
  <c r="D61" i="90"/>
  <c r="X33" i="90"/>
  <c r="P33" i="90"/>
  <c r="H33" i="90"/>
  <c r="V27" i="90"/>
  <c r="N27" i="90"/>
  <c r="F27" i="90"/>
  <c r="X22" i="90"/>
  <c r="V22" i="90"/>
  <c r="S22" i="90"/>
  <c r="P22" i="90"/>
  <c r="N22" i="90"/>
  <c r="K22" i="90"/>
  <c r="H22" i="90"/>
  <c r="F22" i="90"/>
  <c r="C22" i="90"/>
  <c r="X17" i="90"/>
  <c r="P17" i="90"/>
  <c r="H17" i="90"/>
  <c r="V11" i="90"/>
  <c r="N11" i="90"/>
  <c r="F11" i="90"/>
  <c r="U8" i="90"/>
  <c r="M8" i="90"/>
  <c r="H8" i="90"/>
  <c r="E8" i="90"/>
  <c r="T4" i="90"/>
  <c r="R4" i="90"/>
  <c r="L4" i="90"/>
  <c r="J4" i="90"/>
  <c r="D4" i="90"/>
  <c r="X52" i="89"/>
  <c r="U52" i="89"/>
  <c r="R52" i="89"/>
  <c r="P52" i="89"/>
  <c r="M52" i="89"/>
  <c r="J52" i="89"/>
  <c r="H52" i="89"/>
  <c r="E52" i="89"/>
  <c r="V61" i="89"/>
  <c r="N61" i="89"/>
  <c r="F61" i="89"/>
  <c r="R33" i="89"/>
  <c r="J33" i="89"/>
  <c r="X27" i="89"/>
  <c r="P27" i="89"/>
  <c r="H27" i="89"/>
  <c r="X22" i="89"/>
  <c r="U22" i="89"/>
  <c r="R22" i="89"/>
  <c r="P22" i="89"/>
  <c r="M22" i="89"/>
  <c r="J22" i="89"/>
  <c r="H22" i="89"/>
  <c r="E22" i="89"/>
  <c r="R17" i="89"/>
  <c r="J17" i="89"/>
  <c r="X11" i="89"/>
  <c r="P11" i="89"/>
  <c r="H11" i="89"/>
  <c r="W8" i="89"/>
  <c r="T8" i="89"/>
  <c r="R8" i="89"/>
  <c r="O8" i="89"/>
  <c r="L8" i="89"/>
  <c r="J8" i="89"/>
  <c r="G8" i="89"/>
  <c r="D8" i="89"/>
  <c r="V4" i="89"/>
  <c r="T4" i="89"/>
  <c r="N4" i="89"/>
  <c r="L4" i="89"/>
  <c r="F4" i="89"/>
  <c r="D4" i="89"/>
  <c r="W52" i="88"/>
  <c r="T52" i="88"/>
  <c r="R52" i="88"/>
  <c r="O52" i="88"/>
  <c r="L52" i="88"/>
  <c r="J52" i="88"/>
  <c r="G52" i="88"/>
  <c r="D52" i="88"/>
  <c r="X61" i="88"/>
  <c r="P61" i="88"/>
  <c r="H61" i="88"/>
  <c r="T33" i="88"/>
  <c r="L33" i="88"/>
  <c r="D33" i="88"/>
  <c r="R27" i="88"/>
  <c r="J27" i="88"/>
  <c r="W22" i="88"/>
  <c r="T22" i="88"/>
  <c r="R22" i="88"/>
  <c r="O22" i="88"/>
  <c r="L22" i="88"/>
  <c r="J22" i="88"/>
  <c r="G22" i="88"/>
  <c r="D22" i="88"/>
  <c r="T17" i="88"/>
  <c r="L17" i="88"/>
  <c r="D17" i="88"/>
  <c r="R11" i="88"/>
  <c r="J11" i="88"/>
  <c r="V8" i="88"/>
  <c r="T8" i="88"/>
  <c r="Q8" i="88"/>
  <c r="N8" i="88"/>
  <c r="L8" i="88"/>
  <c r="I8" i="88"/>
  <c r="F8" i="88"/>
  <c r="D8" i="88"/>
  <c r="X4" i="88"/>
  <c r="P4" i="88"/>
  <c r="N4" i="88"/>
  <c r="H4" i="88"/>
  <c r="F4" i="88"/>
  <c r="T52" i="87"/>
  <c r="Q52" i="87"/>
  <c r="N52" i="87"/>
  <c r="L52" i="87"/>
  <c r="I52" i="87"/>
  <c r="F52" i="87"/>
  <c r="D52" i="87"/>
  <c r="R61" i="87"/>
  <c r="J61" i="87"/>
  <c r="V33" i="87"/>
  <c r="N33" i="87"/>
  <c r="F33" i="87"/>
  <c r="T27" i="87"/>
  <c r="L27" i="87"/>
  <c r="D27" i="87"/>
  <c r="V22" i="87"/>
  <c r="Q22" i="87"/>
  <c r="N22" i="87"/>
  <c r="I22" i="87"/>
  <c r="F22" i="87"/>
  <c r="V17" i="87"/>
  <c r="N17" i="87"/>
  <c r="F17" i="87"/>
  <c r="T11" i="87"/>
  <c r="L11" i="87"/>
  <c r="D11" i="87"/>
  <c r="X8" i="87"/>
  <c r="S8" i="87"/>
  <c r="P8" i="87"/>
  <c r="K8" i="87"/>
  <c r="H8" i="87"/>
  <c r="C8" i="87"/>
  <c r="R4" i="87"/>
  <c r="J4" i="87"/>
  <c r="X52" i="86"/>
  <c r="S52" i="86"/>
  <c r="P52" i="86"/>
  <c r="K52" i="86"/>
  <c r="H52" i="86"/>
  <c r="F52" i="86"/>
  <c r="C52" i="86"/>
  <c r="T61" i="86"/>
  <c r="L61" i="86"/>
  <c r="D61" i="86"/>
  <c r="X33" i="86"/>
  <c r="P33" i="86"/>
  <c r="H33" i="86"/>
  <c r="V27" i="86"/>
  <c r="N27" i="86"/>
  <c r="F27" i="86"/>
  <c r="X22" i="86"/>
  <c r="S22" i="86"/>
  <c r="P22" i="86"/>
  <c r="K22" i="86"/>
  <c r="H22" i="86"/>
  <c r="C22" i="86"/>
  <c r="X17" i="86"/>
  <c r="P17" i="86"/>
  <c r="H17" i="86"/>
  <c r="V11" i="86"/>
  <c r="N11" i="86"/>
  <c r="F11" i="86"/>
  <c r="U8" i="86"/>
  <c r="R8" i="86"/>
  <c r="M8" i="86"/>
  <c r="J8" i="86"/>
  <c r="E8" i="86"/>
  <c r="T4" i="86"/>
  <c r="L4" i="86"/>
  <c r="D4" i="86"/>
  <c r="U52" i="85"/>
  <c r="R52" i="85"/>
  <c r="M52" i="85"/>
  <c r="J52" i="85"/>
  <c r="E52" i="85"/>
  <c r="V61" i="85"/>
  <c r="N61" i="85"/>
  <c r="F61" i="85"/>
  <c r="R33" i="85"/>
  <c r="J33" i="85"/>
  <c r="X27" i="85"/>
  <c r="P27" i="85"/>
  <c r="H27" i="85"/>
  <c r="U22" i="85"/>
  <c r="R22" i="85"/>
  <c r="M22" i="85"/>
  <c r="J22" i="85"/>
  <c r="E22" i="85"/>
  <c r="R17" i="85"/>
  <c r="J17" i="85"/>
  <c r="X11" i="85"/>
  <c r="P11" i="85"/>
  <c r="H11" i="85"/>
  <c r="W8" i="85"/>
  <c r="T8" i="85"/>
  <c r="O8" i="85"/>
  <c r="L8" i="85"/>
  <c r="G8" i="85"/>
  <c r="D8" i="85"/>
  <c r="V4" i="85"/>
  <c r="Q4" i="85"/>
  <c r="N4" i="85"/>
  <c r="I4" i="85"/>
  <c r="F4" i="85"/>
  <c r="W52" i="84"/>
  <c r="T52" i="84"/>
  <c r="O52" i="84"/>
  <c r="L52" i="84"/>
  <c r="G52" i="84"/>
  <c r="D52" i="84"/>
  <c r="X61" i="84"/>
  <c r="P61" i="84"/>
  <c r="H61" i="84"/>
  <c r="T33" i="84"/>
  <c r="L33" i="84"/>
  <c r="D33" i="84"/>
  <c r="R27" i="84"/>
  <c r="J27" i="84"/>
  <c r="W22" i="84"/>
  <c r="T22" i="84"/>
  <c r="O22" i="84"/>
  <c r="L22" i="84"/>
  <c r="G22" i="84"/>
  <c r="D22" i="84"/>
  <c r="T17" i="84"/>
  <c r="L17" i="84"/>
  <c r="D17" i="84"/>
  <c r="R11" i="84"/>
  <c r="J11" i="84"/>
  <c r="V8" i="84"/>
  <c r="Q8" i="84"/>
  <c r="N8" i="84"/>
  <c r="I8" i="84"/>
  <c r="F8" i="84"/>
  <c r="X4" i="84"/>
  <c r="S4" i="84"/>
  <c r="P4" i="84"/>
  <c r="K4" i="84"/>
  <c r="H4" i="84"/>
  <c r="C4" i="84"/>
  <c r="V52" i="83"/>
  <c r="Q52" i="83"/>
  <c r="N52" i="83"/>
  <c r="I52" i="83"/>
  <c r="F52" i="83"/>
  <c r="R61" i="83"/>
  <c r="J61" i="83"/>
  <c r="V33" i="83"/>
  <c r="N33" i="83"/>
  <c r="F33" i="83"/>
  <c r="T27" i="83"/>
  <c r="L27" i="83"/>
  <c r="D27" i="83"/>
  <c r="V22" i="83"/>
  <c r="Q22" i="83"/>
  <c r="N22" i="83"/>
  <c r="I22" i="83"/>
  <c r="F22" i="83"/>
  <c r="V17" i="83"/>
  <c r="N17" i="83"/>
  <c r="F17" i="83"/>
  <c r="T11" i="83"/>
  <c r="L11" i="83"/>
  <c r="D11" i="83"/>
  <c r="X8" i="83"/>
  <c r="S8" i="83"/>
  <c r="P8" i="83"/>
  <c r="K8" i="83"/>
  <c r="H8" i="83"/>
  <c r="C8" i="83"/>
  <c r="U4" i="83"/>
  <c r="R4" i="83"/>
  <c r="M4" i="83"/>
  <c r="J4" i="83"/>
  <c r="E4" i="83"/>
  <c r="X52" i="82"/>
  <c r="S52" i="82"/>
  <c r="P52" i="82"/>
  <c r="K52" i="82"/>
  <c r="H52" i="82"/>
  <c r="C52" i="82"/>
  <c r="T61" i="82"/>
  <c r="L61" i="82"/>
  <c r="D61" i="82"/>
  <c r="X33" i="82"/>
  <c r="P33" i="82"/>
  <c r="H33" i="82"/>
  <c r="V27" i="82"/>
  <c r="N27" i="82"/>
  <c r="F27" i="82"/>
  <c r="X22" i="82"/>
  <c r="S22" i="82"/>
  <c r="P22" i="82"/>
  <c r="K22" i="82"/>
  <c r="H22" i="82"/>
  <c r="C22" i="82"/>
  <c r="X17" i="82"/>
  <c r="P17" i="82"/>
  <c r="H17" i="82"/>
  <c r="V11" i="82"/>
  <c r="N11" i="82"/>
  <c r="F11" i="82"/>
  <c r="U8" i="82"/>
  <c r="R8" i="82"/>
  <c r="M8" i="82"/>
  <c r="J8" i="82"/>
  <c r="E8" i="82"/>
  <c r="T4" i="82"/>
  <c r="L4" i="82"/>
  <c r="D4" i="82"/>
  <c r="U52" i="81"/>
  <c r="R52" i="81"/>
  <c r="M52" i="81"/>
  <c r="J52" i="81"/>
  <c r="E52" i="81"/>
  <c r="V61" i="81"/>
  <c r="N61" i="81"/>
  <c r="F61" i="81"/>
  <c r="R33" i="81"/>
  <c r="J33" i="81"/>
  <c r="X27" i="81"/>
  <c r="P27" i="81"/>
  <c r="H27" i="81"/>
  <c r="U22" i="81"/>
  <c r="R22" i="81"/>
  <c r="M22" i="81"/>
  <c r="J22" i="81"/>
  <c r="E22" i="81"/>
  <c r="R17" i="81"/>
  <c r="J17" i="81"/>
  <c r="X11" i="81"/>
  <c r="P11" i="81"/>
  <c r="H11" i="81"/>
  <c r="W8" i="81"/>
  <c r="T8" i="81"/>
  <c r="O8" i="81"/>
  <c r="L8" i="81"/>
  <c r="G8" i="81"/>
  <c r="D8" i="81"/>
  <c r="V4" i="81"/>
  <c r="N4" i="81"/>
  <c r="F4" i="81"/>
  <c r="W52" i="80"/>
  <c r="T52" i="80"/>
  <c r="O52" i="80"/>
  <c r="L52" i="80"/>
  <c r="G52" i="80"/>
  <c r="D52" i="80"/>
  <c r="X61" i="80"/>
  <c r="P61" i="80"/>
  <c r="H61" i="80"/>
  <c r="T33" i="80"/>
  <c r="L33" i="80"/>
  <c r="D33" i="80"/>
  <c r="R27" i="80"/>
  <c r="J27" i="80"/>
  <c r="W22" i="80"/>
  <c r="T22" i="80"/>
  <c r="O22" i="80"/>
  <c r="L22" i="80"/>
  <c r="G22" i="80"/>
  <c r="D22" i="80"/>
  <c r="T17" i="80"/>
  <c r="L17" i="80"/>
  <c r="D17" i="80"/>
  <c r="R11" i="80"/>
  <c r="J11" i="80"/>
  <c r="V8" i="80"/>
  <c r="Q8" i="80"/>
  <c r="N8" i="80"/>
  <c r="I8" i="80"/>
  <c r="F8" i="80"/>
  <c r="X4" i="80"/>
  <c r="P4" i="80"/>
  <c r="H4" i="80"/>
  <c r="V52" i="79"/>
  <c r="Q52" i="79"/>
  <c r="N52" i="79"/>
  <c r="I52" i="79"/>
  <c r="F52" i="79"/>
  <c r="R61" i="79"/>
  <c r="J61" i="79"/>
  <c r="V33" i="79"/>
  <c r="N33" i="79"/>
  <c r="F33" i="79"/>
  <c r="T27" i="79"/>
  <c r="L27" i="79"/>
  <c r="D27" i="79"/>
  <c r="V22" i="79"/>
  <c r="N22" i="79"/>
  <c r="F22" i="79"/>
  <c r="V17" i="79"/>
  <c r="N17" i="79"/>
  <c r="F17" i="79"/>
  <c r="T11" i="79"/>
  <c r="L11" i="79"/>
  <c r="D11" i="79"/>
  <c r="X8" i="79"/>
  <c r="P8" i="79"/>
  <c r="K8" i="79"/>
  <c r="H8" i="79"/>
  <c r="C8" i="79"/>
  <c r="R4" i="79"/>
  <c r="J4" i="79"/>
  <c r="S52" i="78"/>
  <c r="K52" i="78"/>
  <c r="H52" i="78"/>
  <c r="C52" i="78"/>
  <c r="T61" i="78"/>
  <c r="L61" i="78"/>
  <c r="D61" i="78"/>
  <c r="X33" i="78"/>
  <c r="P33" i="78"/>
  <c r="H33" i="78"/>
  <c r="V27" i="78"/>
  <c r="N27" i="78"/>
  <c r="F27" i="78"/>
  <c r="X22" i="78"/>
  <c r="P22" i="78"/>
  <c r="H22" i="78"/>
  <c r="X17" i="78"/>
  <c r="P17" i="78"/>
  <c r="H17" i="78"/>
  <c r="V11" i="78"/>
  <c r="N11" i="78"/>
  <c r="F11" i="78"/>
  <c r="R8" i="78"/>
  <c r="J8" i="78"/>
  <c r="T4" i="78"/>
  <c r="L4" i="78"/>
  <c r="D4" i="78"/>
  <c r="T54" i="75"/>
  <c r="L54" i="75"/>
  <c r="D54" i="75"/>
  <c r="V72" i="75"/>
  <c r="N72" i="75"/>
  <c r="F72" i="75"/>
  <c r="T71" i="75"/>
  <c r="L71" i="75"/>
  <c r="D71" i="75"/>
  <c r="R70" i="75"/>
  <c r="J70" i="75"/>
  <c r="X69" i="75"/>
  <c r="P69" i="75"/>
  <c r="H69" i="75"/>
  <c r="V68" i="75"/>
  <c r="N68" i="75"/>
  <c r="F68" i="75"/>
  <c r="T67" i="75"/>
  <c r="L67" i="75"/>
  <c r="D67" i="75"/>
  <c r="R66" i="75"/>
  <c r="J66" i="75"/>
  <c r="X65" i="75"/>
  <c r="P65" i="75"/>
  <c r="H65" i="75"/>
  <c r="V64" i="75"/>
  <c r="N64" i="75"/>
  <c r="F64" i="75"/>
  <c r="T63" i="75"/>
  <c r="L63" i="75"/>
  <c r="D63" i="75"/>
  <c r="R62" i="75"/>
  <c r="J62" i="75"/>
  <c r="T51" i="75"/>
  <c r="L51" i="75"/>
  <c r="D51" i="75"/>
  <c r="R50" i="75"/>
  <c r="J50" i="75"/>
  <c r="X49" i="75"/>
  <c r="P49" i="75"/>
  <c r="H49" i="75"/>
  <c r="V48" i="75"/>
  <c r="N48" i="75"/>
  <c r="F48" i="75"/>
  <c r="T47" i="75"/>
  <c r="L47" i="75"/>
  <c r="D47" i="75"/>
  <c r="R46" i="75"/>
  <c r="J46" i="75"/>
  <c r="X45" i="75"/>
  <c r="P45" i="75"/>
  <c r="H45" i="75"/>
  <c r="V44" i="75"/>
  <c r="N44" i="75"/>
  <c r="F44" i="75"/>
  <c r="T43" i="75"/>
  <c r="L43" i="75"/>
  <c r="D43" i="75"/>
  <c r="R42" i="75"/>
  <c r="J42" i="75"/>
  <c r="X41" i="75"/>
  <c r="P41" i="75"/>
  <c r="H41" i="75"/>
  <c r="V40" i="75"/>
  <c r="N40" i="75"/>
  <c r="F40" i="75"/>
  <c r="T39" i="75"/>
  <c r="L39" i="75"/>
  <c r="D39" i="75"/>
  <c r="R38" i="75"/>
  <c r="J38" i="75"/>
  <c r="X37" i="75"/>
  <c r="P37" i="75"/>
  <c r="H37" i="75"/>
  <c r="V36" i="75"/>
  <c r="N36" i="75"/>
  <c r="F36" i="75"/>
  <c r="T35" i="75"/>
  <c r="L35" i="75"/>
  <c r="D35" i="75"/>
  <c r="X32" i="75"/>
  <c r="P32" i="75"/>
  <c r="H32" i="75"/>
  <c r="V31" i="75"/>
  <c r="N31" i="75"/>
  <c r="F31" i="75"/>
  <c r="T30" i="75"/>
  <c r="L30" i="75"/>
  <c r="D30" i="75"/>
  <c r="R29" i="75"/>
  <c r="J29" i="75"/>
  <c r="V25" i="75"/>
  <c r="N25" i="75"/>
  <c r="F25" i="75"/>
  <c r="T24" i="75"/>
  <c r="L24" i="75"/>
  <c r="D24" i="75"/>
  <c r="X21" i="75"/>
  <c r="P21" i="75"/>
  <c r="H21" i="75"/>
  <c r="V20" i="75"/>
  <c r="N20" i="75"/>
  <c r="F20" i="75"/>
  <c r="T19" i="75"/>
  <c r="L19" i="75"/>
  <c r="D19" i="75"/>
  <c r="X16" i="75"/>
  <c r="P16" i="75"/>
  <c r="H16" i="75"/>
  <c r="V15" i="75"/>
  <c r="N15" i="75"/>
  <c r="F15" i="75"/>
  <c r="T14" i="75"/>
  <c r="L14" i="75"/>
  <c r="D14" i="75"/>
  <c r="R13" i="75"/>
  <c r="J13" i="75"/>
  <c r="V10" i="75"/>
  <c r="N10" i="75"/>
  <c r="F10" i="75"/>
  <c r="R7" i="75"/>
  <c r="J7" i="75"/>
  <c r="X6" i="75"/>
  <c r="P6" i="75"/>
  <c r="H6" i="75"/>
  <c r="J61" i="161"/>
  <c r="V65" i="8"/>
  <c r="S65" i="8"/>
  <c r="Q65" i="8"/>
  <c r="N65" i="8"/>
  <c r="K65" i="8"/>
  <c r="I65" i="8"/>
  <c r="F65" i="8"/>
  <c r="C65" i="8"/>
  <c r="U63" i="8"/>
  <c r="R63" i="8"/>
  <c r="O63" i="8"/>
  <c r="M63" i="8"/>
  <c r="J63" i="8"/>
  <c r="G63" i="8"/>
  <c r="E63" i="8"/>
  <c r="V62" i="8"/>
  <c r="S62" i="8"/>
  <c r="Q62" i="8"/>
  <c r="N62" i="8"/>
  <c r="K62" i="8"/>
  <c r="I62" i="8"/>
  <c r="F62" i="8"/>
  <c r="C62" i="8"/>
  <c r="H26" i="199" l="1"/>
  <c r="J26" i="199"/>
  <c r="L26" i="199"/>
  <c r="T26" i="199"/>
  <c r="P26" i="199"/>
  <c r="R26" i="199"/>
  <c r="D26" i="199"/>
  <c r="J61" i="112"/>
  <c r="R61" i="112"/>
  <c r="H4" i="109"/>
  <c r="P4" i="109"/>
  <c r="X4" i="109"/>
  <c r="J11" i="109"/>
  <c r="R11" i="109"/>
  <c r="D17" i="109"/>
  <c r="L17" i="109"/>
  <c r="T17" i="109"/>
  <c r="F11" i="115"/>
  <c r="F27" i="115"/>
  <c r="N27" i="115"/>
  <c r="D4" i="183"/>
  <c r="L4" i="183"/>
  <c r="T4" i="183"/>
  <c r="J8" i="183"/>
  <c r="R8" i="183"/>
  <c r="F11" i="183"/>
  <c r="N11" i="183"/>
  <c r="V11" i="183"/>
  <c r="H17" i="183"/>
  <c r="P17" i="183"/>
  <c r="X17" i="183"/>
  <c r="H22" i="183"/>
  <c r="P22" i="183"/>
  <c r="X22" i="183"/>
  <c r="F27" i="183"/>
  <c r="N27" i="183"/>
  <c r="V27" i="183"/>
  <c r="H33" i="183"/>
  <c r="P33" i="183"/>
  <c r="X33" i="183"/>
  <c r="P8" i="90"/>
  <c r="X8" i="90"/>
  <c r="C8" i="203"/>
  <c r="K8" i="203"/>
  <c r="S8" i="203"/>
  <c r="I22" i="203"/>
  <c r="Q22" i="203"/>
  <c r="C52" i="203"/>
  <c r="K52" i="203"/>
  <c r="S52" i="203"/>
  <c r="X33" i="186"/>
  <c r="D4" i="188"/>
  <c r="J8" i="188"/>
  <c r="R8" i="188"/>
  <c r="F11" i="188"/>
  <c r="N11" i="188"/>
  <c r="V11" i="188"/>
  <c r="H17" i="188"/>
  <c r="P17" i="188"/>
  <c r="X17" i="188"/>
  <c r="H22" i="188"/>
  <c r="P22" i="188"/>
  <c r="X22" i="188"/>
  <c r="F27" i="188"/>
  <c r="N27" i="188"/>
  <c r="V27" i="188"/>
  <c r="H33" i="188"/>
  <c r="P33" i="188"/>
  <c r="X33" i="188"/>
  <c r="D61" i="188"/>
  <c r="L61" i="188"/>
  <c r="T61" i="188"/>
  <c r="H52" i="188"/>
  <c r="P52" i="188"/>
  <c r="X52" i="188"/>
  <c r="H4" i="189"/>
  <c r="P4" i="189"/>
  <c r="X4" i="189"/>
  <c r="F8" i="189"/>
  <c r="N8" i="189"/>
  <c r="V8" i="189"/>
  <c r="J11" i="189"/>
  <c r="R11" i="189"/>
  <c r="D17" i="189"/>
  <c r="L17" i="189"/>
  <c r="T17" i="189"/>
  <c r="D22" i="189"/>
  <c r="L22" i="189"/>
  <c r="D8" i="173"/>
  <c r="L8" i="173"/>
  <c r="T8" i="173"/>
  <c r="J22" i="173"/>
  <c r="R22" i="173"/>
  <c r="F52" i="173"/>
  <c r="N52" i="173"/>
  <c r="V52" i="173"/>
  <c r="D8" i="174"/>
  <c r="L8" i="174"/>
  <c r="T8" i="174"/>
  <c r="J22" i="174"/>
  <c r="R22" i="174"/>
  <c r="D52" i="174"/>
  <c r="L52" i="174"/>
  <c r="T52" i="174"/>
  <c r="D8" i="203"/>
  <c r="L8" i="203"/>
  <c r="T8" i="203"/>
  <c r="J22" i="203"/>
  <c r="R22" i="203"/>
  <c r="D52" i="203"/>
  <c r="L52" i="203"/>
  <c r="T52" i="203"/>
  <c r="H52" i="204"/>
  <c r="P52" i="204"/>
  <c r="X52" i="204"/>
  <c r="J33" i="152"/>
  <c r="J26" i="152" s="1"/>
  <c r="J2" i="152" s="1"/>
  <c r="R33" i="152"/>
  <c r="R26" i="152" s="1"/>
  <c r="R2" i="152" s="1"/>
  <c r="D61" i="152"/>
  <c r="L61" i="152"/>
  <c r="H4" i="186"/>
  <c r="G64" i="124"/>
  <c r="G64" i="123" s="1"/>
  <c r="O64" i="124"/>
  <c r="W64" i="124"/>
  <c r="W64" i="123" s="1"/>
  <c r="I17" i="202"/>
  <c r="Q17" i="202"/>
  <c r="G4" i="203"/>
  <c r="O4" i="203"/>
  <c r="W4" i="203"/>
  <c r="I11" i="203"/>
  <c r="Q11" i="203"/>
  <c r="C17" i="203"/>
  <c r="K17" i="203"/>
  <c r="S17" i="203"/>
  <c r="I27" i="203"/>
  <c r="Q27" i="203"/>
  <c r="C33" i="203"/>
  <c r="K33" i="203"/>
  <c r="S33" i="203"/>
  <c r="E17" i="204"/>
  <c r="M17" i="204"/>
  <c r="U17" i="204"/>
  <c r="N33" i="199"/>
  <c r="N26" i="199" s="1"/>
  <c r="V33" i="199"/>
  <c r="V26" i="199" s="1"/>
  <c r="I6" i="117"/>
  <c r="I6" i="116" s="1"/>
  <c r="Q6" i="117"/>
  <c r="Q6" i="116" s="1"/>
  <c r="C7" i="117"/>
  <c r="K7" i="117"/>
  <c r="K7" i="116" s="1"/>
  <c r="S7" i="117"/>
  <c r="G10" i="117"/>
  <c r="G10" i="116" s="1"/>
  <c r="O10" i="117"/>
  <c r="O10" i="116" s="1"/>
  <c r="W10" i="117"/>
  <c r="W10" i="116" s="1"/>
  <c r="C13" i="117"/>
  <c r="C13" i="116" s="1"/>
  <c r="K13" i="117"/>
  <c r="K13" i="116" s="1"/>
  <c r="S13" i="117"/>
  <c r="E14" i="117"/>
  <c r="E14" i="116" s="1"/>
  <c r="M14" i="117"/>
  <c r="U14" i="117"/>
  <c r="U14" i="116" s="1"/>
  <c r="G15" i="117"/>
  <c r="G15" i="116" s="1"/>
  <c r="O15" i="117"/>
  <c r="O15" i="116" s="1"/>
  <c r="W15" i="117"/>
  <c r="W15" i="116" s="1"/>
  <c r="I16" i="117"/>
  <c r="I16" i="116" s="1"/>
  <c r="Q16" i="117"/>
  <c r="E19" i="117"/>
  <c r="E19" i="116" s="1"/>
  <c r="M19" i="117"/>
  <c r="U19" i="117"/>
  <c r="U19" i="116" s="1"/>
  <c r="G20" i="117"/>
  <c r="G20" i="116" s="1"/>
  <c r="O20" i="117"/>
  <c r="O20" i="116" s="1"/>
  <c r="W20" i="117"/>
  <c r="W20" i="116" s="1"/>
  <c r="I21" i="117"/>
  <c r="I21" i="116" s="1"/>
  <c r="Q21" i="117"/>
  <c r="E24" i="117"/>
  <c r="E24" i="116" s="1"/>
  <c r="M24" i="117"/>
  <c r="U24" i="117"/>
  <c r="U24" i="116" s="1"/>
  <c r="G25" i="117"/>
  <c r="G25" i="116" s="1"/>
  <c r="O25" i="117"/>
  <c r="O25" i="116" s="1"/>
  <c r="W25" i="117"/>
  <c r="W25" i="116" s="1"/>
  <c r="C29" i="117"/>
  <c r="C29" i="116" s="1"/>
  <c r="K29" i="117"/>
  <c r="S29" i="117"/>
  <c r="S29" i="116" s="1"/>
  <c r="E30" i="117"/>
  <c r="M30" i="117"/>
  <c r="M30" i="116" s="1"/>
  <c r="U30" i="117"/>
  <c r="U30" i="116" s="1"/>
  <c r="G31" i="117"/>
  <c r="G31" i="116" s="1"/>
  <c r="O31" i="117"/>
  <c r="O31" i="116" s="1"/>
  <c r="W31" i="117"/>
  <c r="W31" i="116" s="1"/>
  <c r="I32" i="117"/>
  <c r="Q32" i="117"/>
  <c r="Q32" i="116" s="1"/>
  <c r="E35" i="117"/>
  <c r="M35" i="117"/>
  <c r="M35" i="116" s="1"/>
  <c r="U35" i="117"/>
  <c r="U35" i="116" s="1"/>
  <c r="G36" i="117"/>
  <c r="G36" i="116" s="1"/>
  <c r="O36" i="117"/>
  <c r="O36" i="116" s="1"/>
  <c r="W36" i="117"/>
  <c r="W36" i="116" s="1"/>
  <c r="I37" i="117"/>
  <c r="Q37" i="117"/>
  <c r="C38" i="117"/>
  <c r="C38" i="116" s="1"/>
  <c r="K38" i="117"/>
  <c r="K38" i="116" s="1"/>
  <c r="S38" i="117"/>
  <c r="S38" i="116" s="1"/>
  <c r="E39" i="117"/>
  <c r="E39" i="116" s="1"/>
  <c r="M39" i="117"/>
  <c r="M39" i="116" s="1"/>
  <c r="U39" i="117"/>
  <c r="U39" i="116" s="1"/>
  <c r="G40" i="117"/>
  <c r="O40" i="117"/>
  <c r="O40" i="116" s="1"/>
  <c r="W40" i="117"/>
  <c r="I41" i="117"/>
  <c r="I41" i="116" s="1"/>
  <c r="Q41" i="117"/>
  <c r="Q41" i="116" s="1"/>
  <c r="C42" i="117"/>
  <c r="C42" i="116" s="1"/>
  <c r="K42" i="117"/>
  <c r="K42" i="116" s="1"/>
  <c r="S42" i="117"/>
  <c r="S42" i="116" s="1"/>
  <c r="E43" i="117"/>
  <c r="M43" i="117"/>
  <c r="M43" i="116" s="1"/>
  <c r="U43" i="117"/>
  <c r="G44" i="117"/>
  <c r="O44" i="117"/>
  <c r="O44" i="116" s="1"/>
  <c r="W44" i="117"/>
  <c r="W44" i="116" s="1"/>
  <c r="I45" i="117"/>
  <c r="I45" i="116" s="1"/>
  <c r="Q45" i="117"/>
  <c r="Q45" i="116" s="1"/>
  <c r="C46" i="117"/>
  <c r="K46" i="117"/>
  <c r="S46" i="117"/>
  <c r="E47" i="117"/>
  <c r="M47" i="117"/>
  <c r="U47" i="117"/>
  <c r="G48" i="117"/>
  <c r="O48" i="117"/>
  <c r="W48" i="117"/>
  <c r="I49" i="117"/>
  <c r="Q49" i="117"/>
  <c r="C50" i="117"/>
  <c r="K50" i="117"/>
  <c r="S50" i="117"/>
  <c r="E51" i="117"/>
  <c r="M51" i="117"/>
  <c r="U51" i="117"/>
  <c r="C62" i="117"/>
  <c r="K62" i="117"/>
  <c r="S62" i="117"/>
  <c r="E63" i="117"/>
  <c r="E63" i="116" s="1"/>
  <c r="M63" i="117"/>
  <c r="M63" i="116" s="1"/>
  <c r="G61" i="19"/>
  <c r="O61" i="19"/>
  <c r="W61" i="19"/>
  <c r="C35" i="8"/>
  <c r="K35" i="8"/>
  <c r="S35" i="8"/>
  <c r="E36" i="8"/>
  <c r="M36" i="8"/>
  <c r="U36" i="8"/>
  <c r="G37" i="8"/>
  <c r="O37" i="8"/>
  <c r="W37" i="8"/>
  <c r="I38" i="8"/>
  <c r="Q38" i="8"/>
  <c r="C39" i="8"/>
  <c r="K39" i="8"/>
  <c r="S39" i="8"/>
  <c r="E40" i="8"/>
  <c r="M40" i="8"/>
  <c r="U40" i="8"/>
  <c r="G41" i="8"/>
  <c r="O41" i="8"/>
  <c r="W41" i="8"/>
  <c r="I42" i="8"/>
  <c r="Q42" i="8"/>
  <c r="C44" i="8"/>
  <c r="K44" i="8"/>
  <c r="S44" i="8"/>
  <c r="E45" i="8"/>
  <c r="M45" i="8"/>
  <c r="U45" i="8"/>
  <c r="G46" i="8"/>
  <c r="O46" i="8"/>
  <c r="W46" i="8"/>
  <c r="I47" i="8"/>
  <c r="Q47" i="8"/>
  <c r="C48" i="8"/>
  <c r="K48" i="8"/>
  <c r="S48" i="8"/>
  <c r="X33" i="199"/>
  <c r="X26" i="199" s="1"/>
  <c r="E4" i="79"/>
  <c r="M4" i="79"/>
  <c r="U4" i="79"/>
  <c r="D52" i="112"/>
  <c r="L52" i="112"/>
  <c r="T52" i="112"/>
  <c r="F4" i="109"/>
  <c r="J4" i="183"/>
  <c r="R4" i="183"/>
  <c r="H8" i="183"/>
  <c r="P8" i="183"/>
  <c r="F52" i="183"/>
  <c r="N52" i="183"/>
  <c r="V52" i="183"/>
  <c r="H61" i="19"/>
  <c r="P61" i="19"/>
  <c r="X61" i="19"/>
  <c r="H52" i="203"/>
  <c r="P52" i="203"/>
  <c r="X52" i="203"/>
  <c r="D52" i="204"/>
  <c r="L52" i="204"/>
  <c r="T52" i="204"/>
  <c r="D35" i="8"/>
  <c r="L35" i="8"/>
  <c r="T35" i="8"/>
  <c r="F36" i="8"/>
  <c r="N36" i="8"/>
  <c r="V36" i="8"/>
  <c r="H37" i="8"/>
  <c r="P37" i="8"/>
  <c r="X37" i="8"/>
  <c r="J38" i="8"/>
  <c r="R38" i="8"/>
  <c r="D39" i="8"/>
  <c r="L39" i="8"/>
  <c r="T39" i="8"/>
  <c r="F40" i="8"/>
  <c r="N40" i="8"/>
  <c r="V40" i="8"/>
  <c r="H41" i="8"/>
  <c r="P41" i="8"/>
  <c r="X41" i="8"/>
  <c r="J42" i="8"/>
  <c r="R42" i="8"/>
  <c r="D44" i="8"/>
  <c r="L44" i="8"/>
  <c r="T44" i="8"/>
  <c r="F45" i="8"/>
  <c r="N45" i="8"/>
  <c r="V45" i="8"/>
  <c r="H46" i="8"/>
  <c r="P46" i="8"/>
  <c r="X46" i="8"/>
  <c r="J47" i="8"/>
  <c r="R47" i="8"/>
  <c r="D48" i="8"/>
  <c r="L48" i="8"/>
  <c r="T48" i="8"/>
  <c r="F49" i="8"/>
  <c r="N49" i="8"/>
  <c r="V49" i="8"/>
  <c r="U52" i="190"/>
  <c r="M22" i="192"/>
  <c r="U22" i="192"/>
  <c r="G8" i="165"/>
  <c r="O8" i="165"/>
  <c r="W8" i="165"/>
  <c r="E22" i="165"/>
  <c r="M22" i="165"/>
  <c r="I61" i="159"/>
  <c r="Q61" i="159"/>
  <c r="F22" i="165"/>
  <c r="N22" i="165"/>
  <c r="V22" i="165"/>
  <c r="F52" i="165"/>
  <c r="N52" i="165"/>
  <c r="V52" i="165"/>
  <c r="U63" i="117"/>
  <c r="U63" i="116" s="1"/>
  <c r="G64" i="117"/>
  <c r="O64" i="117"/>
  <c r="W64" i="117"/>
  <c r="I65" i="117"/>
  <c r="I65" i="116" s="1"/>
  <c r="Q65" i="117"/>
  <c r="C66" i="117"/>
  <c r="K66" i="117"/>
  <c r="S66" i="117"/>
  <c r="E67" i="117"/>
  <c r="M67" i="117"/>
  <c r="U67" i="117"/>
  <c r="G68" i="117"/>
  <c r="O68" i="117"/>
  <c r="W68" i="117"/>
  <c r="I69" i="117"/>
  <c r="Q69" i="117"/>
  <c r="C70" i="117"/>
  <c r="K70" i="117"/>
  <c r="S70" i="117"/>
  <c r="E71" i="117"/>
  <c r="M71" i="117"/>
  <c r="U71" i="117"/>
  <c r="G72" i="117"/>
  <c r="G72" i="116" s="1"/>
  <c r="O72" i="117"/>
  <c r="O72" i="116" s="1"/>
  <c r="W72" i="117"/>
  <c r="W72" i="116" s="1"/>
  <c r="E54" i="117"/>
  <c r="M54" i="117"/>
  <c r="M54" i="116" s="1"/>
  <c r="U54" i="117"/>
  <c r="U54" i="116" s="1"/>
  <c r="C4" i="165"/>
  <c r="K4" i="165"/>
  <c r="S4" i="165"/>
  <c r="I35" i="120"/>
  <c r="I35" i="116" s="1"/>
  <c r="Q35" i="120"/>
  <c r="C36" i="120"/>
  <c r="K36" i="120"/>
  <c r="S36" i="120"/>
  <c r="E37" i="120"/>
  <c r="M37" i="120"/>
  <c r="U37" i="120"/>
  <c r="G38" i="120"/>
  <c r="O38" i="120"/>
  <c r="W38" i="120"/>
  <c r="I39" i="120"/>
  <c r="Q39" i="120"/>
  <c r="C40" i="120"/>
  <c r="K40" i="120"/>
  <c r="S40" i="120"/>
  <c r="E41" i="120"/>
  <c r="M41" i="120"/>
  <c r="U41" i="120"/>
  <c r="G42" i="120"/>
  <c r="O42" i="120"/>
  <c r="W42" i="120"/>
  <c r="I63" i="120"/>
  <c r="I63" i="116" s="1"/>
  <c r="Q63" i="120"/>
  <c r="Q63" i="116" s="1"/>
  <c r="C65" i="120"/>
  <c r="K65" i="120"/>
  <c r="S65" i="120"/>
  <c r="S65" i="116" s="1"/>
  <c r="E66" i="120"/>
  <c r="M66" i="120"/>
  <c r="U66" i="120"/>
  <c r="G67" i="120"/>
  <c r="O67" i="120"/>
  <c r="W67" i="120"/>
  <c r="I68" i="120"/>
  <c r="Q68" i="120"/>
  <c r="C69" i="120"/>
  <c r="K69" i="120"/>
  <c r="S69" i="120"/>
  <c r="E70" i="120"/>
  <c r="E70" i="116" s="1"/>
  <c r="M70" i="120"/>
  <c r="M70" i="116" s="1"/>
  <c r="U70" i="120"/>
  <c r="U70" i="116" s="1"/>
  <c r="G71" i="120"/>
  <c r="O71" i="120"/>
  <c r="O71" i="116" s="1"/>
  <c r="W71" i="120"/>
  <c r="W71" i="116" s="1"/>
  <c r="I72" i="120"/>
  <c r="Q72" i="120"/>
  <c r="G11" i="165"/>
  <c r="O11" i="165"/>
  <c r="W11" i="165"/>
  <c r="I17" i="165"/>
  <c r="G27" i="165"/>
  <c r="O27" i="165"/>
  <c r="W27" i="165"/>
  <c r="J22" i="165"/>
  <c r="R22" i="165"/>
  <c r="F45" i="118"/>
  <c r="F45" i="116" s="1"/>
  <c r="N45" i="118"/>
  <c r="N45" i="116" s="1"/>
  <c r="V45" i="118"/>
  <c r="J27" i="109"/>
  <c r="R27" i="109"/>
  <c r="D33" i="109"/>
  <c r="L33" i="109"/>
  <c r="T33" i="109"/>
  <c r="H61" i="109"/>
  <c r="P61" i="109"/>
  <c r="X61" i="109"/>
  <c r="F4" i="113"/>
  <c r="N4" i="113"/>
  <c r="V4" i="113"/>
  <c r="H11" i="113"/>
  <c r="P11" i="113"/>
  <c r="X11" i="113"/>
  <c r="J17" i="113"/>
  <c r="R17" i="113"/>
  <c r="H27" i="113"/>
  <c r="P27" i="113"/>
  <c r="X27" i="113"/>
  <c r="J33" i="113"/>
  <c r="R33" i="113"/>
  <c r="F61" i="113"/>
  <c r="N61" i="113"/>
  <c r="V61" i="113"/>
  <c r="D4" i="115"/>
  <c r="L4" i="115"/>
  <c r="T4" i="115"/>
  <c r="N11" i="115"/>
  <c r="V11" i="115"/>
  <c r="H17" i="115"/>
  <c r="P17" i="115"/>
  <c r="X17" i="115"/>
  <c r="V27" i="115"/>
  <c r="H33" i="115"/>
  <c r="P33" i="115"/>
  <c r="X33" i="115"/>
  <c r="D61" i="115"/>
  <c r="L61" i="115"/>
  <c r="T61" i="115"/>
  <c r="F4" i="121"/>
  <c r="N4" i="121"/>
  <c r="V4" i="121"/>
  <c r="H11" i="121"/>
  <c r="P11" i="121"/>
  <c r="X11" i="121"/>
  <c r="J17" i="121"/>
  <c r="R17" i="121"/>
  <c r="H27" i="121"/>
  <c r="P27" i="121"/>
  <c r="X27" i="121"/>
  <c r="J33" i="121"/>
  <c r="R33" i="121"/>
  <c r="F61" i="121"/>
  <c r="N61" i="121"/>
  <c r="V61" i="121"/>
  <c r="H52" i="183"/>
  <c r="P52" i="183"/>
  <c r="G52" i="204"/>
  <c r="O52" i="204"/>
  <c r="W52" i="204"/>
  <c r="C33" i="161"/>
  <c r="C26" i="161" s="1"/>
  <c r="C2" i="161" s="1"/>
  <c r="K33" i="161"/>
  <c r="K26" i="161" s="1"/>
  <c r="K2" i="161" s="1"/>
  <c r="S33" i="161"/>
  <c r="S26" i="161" s="1"/>
  <c r="S2" i="161" s="1"/>
  <c r="T22" i="189"/>
  <c r="J27" i="189"/>
  <c r="R27" i="189"/>
  <c r="D33" i="189"/>
  <c r="L33" i="189"/>
  <c r="T33" i="189"/>
  <c r="H61" i="189"/>
  <c r="P61" i="189"/>
  <c r="X61" i="189"/>
  <c r="L22" i="199"/>
  <c r="T22" i="199"/>
  <c r="H4" i="165"/>
  <c r="P4" i="165"/>
  <c r="X4" i="165"/>
  <c r="F8" i="165"/>
  <c r="N8" i="165"/>
  <c r="V8" i="165"/>
  <c r="D22" i="165"/>
  <c r="L22" i="165"/>
  <c r="T22" i="165"/>
  <c r="D52" i="165"/>
  <c r="L52" i="165"/>
  <c r="T52" i="165"/>
  <c r="F38" i="118"/>
  <c r="F38" i="116" s="1"/>
  <c r="N38" i="118"/>
  <c r="N38" i="116" s="1"/>
  <c r="V38" i="118"/>
  <c r="V38" i="116" s="1"/>
  <c r="H39" i="118"/>
  <c r="H39" i="116" s="1"/>
  <c r="D67" i="118"/>
  <c r="D67" i="116" s="1"/>
  <c r="L67" i="118"/>
  <c r="L67" i="116" s="1"/>
  <c r="T67" i="118"/>
  <c r="T67" i="116" s="1"/>
  <c r="I61" i="204"/>
  <c r="Q61" i="204"/>
  <c r="J4" i="165"/>
  <c r="R4" i="165"/>
  <c r="D11" i="165"/>
  <c r="L11" i="165"/>
  <c r="T11" i="165"/>
  <c r="F17" i="165"/>
  <c r="N17" i="165"/>
  <c r="V17" i="165"/>
  <c r="D27" i="165"/>
  <c r="L27" i="165"/>
  <c r="T27" i="165"/>
  <c r="F33" i="165"/>
  <c r="N33" i="165"/>
  <c r="V33" i="165"/>
  <c r="J45" i="118"/>
  <c r="J45" i="116" s="1"/>
  <c r="R45" i="118"/>
  <c r="R45" i="116" s="1"/>
  <c r="E49" i="8"/>
  <c r="M49" i="8"/>
  <c r="U49" i="8"/>
  <c r="G50" i="8"/>
  <c r="O50" i="8"/>
  <c r="W50" i="8"/>
  <c r="D22" i="188"/>
  <c r="L22" i="188"/>
  <c r="T22" i="188"/>
  <c r="D52" i="188"/>
  <c r="L52" i="188"/>
  <c r="T52" i="188"/>
  <c r="J70" i="118"/>
  <c r="J70" i="116" s="1"/>
  <c r="R70" i="118"/>
  <c r="R70" i="116" s="1"/>
  <c r="D71" i="118"/>
  <c r="D71" i="116" s="1"/>
  <c r="L71" i="118"/>
  <c r="L71" i="116" s="1"/>
  <c r="T71" i="118"/>
  <c r="T71" i="116" s="1"/>
  <c r="H33" i="167"/>
  <c r="H26" i="167" s="1"/>
  <c r="H2" i="167" s="1"/>
  <c r="P33" i="167"/>
  <c r="P26" i="167" s="1"/>
  <c r="P2" i="167" s="1"/>
  <c r="X33" i="167"/>
  <c r="X26" i="167" s="1"/>
  <c r="X2" i="167" s="1"/>
  <c r="S8" i="79"/>
  <c r="I22" i="79"/>
  <c r="Q22" i="79"/>
  <c r="N4" i="109"/>
  <c r="V4" i="109"/>
  <c r="D8" i="109"/>
  <c r="L8" i="109"/>
  <c r="T8" i="109"/>
  <c r="J22" i="109"/>
  <c r="R22" i="109"/>
  <c r="J52" i="109"/>
  <c r="R52" i="109"/>
  <c r="D4" i="113"/>
  <c r="L4" i="113"/>
  <c r="T4" i="113"/>
  <c r="J8" i="113"/>
  <c r="R8" i="113"/>
  <c r="H22" i="113"/>
  <c r="P22" i="113"/>
  <c r="X22" i="113"/>
  <c r="H52" i="113"/>
  <c r="P52" i="113"/>
  <c r="X52" i="113"/>
  <c r="J4" i="115"/>
  <c r="R4" i="115"/>
  <c r="H8" i="115"/>
  <c r="P8" i="115"/>
  <c r="X8" i="115"/>
  <c r="F52" i="115"/>
  <c r="N52" i="115"/>
  <c r="V52" i="115"/>
  <c r="H51" i="119"/>
  <c r="P51" i="119"/>
  <c r="X51" i="119"/>
  <c r="D4" i="121"/>
  <c r="L4" i="121"/>
  <c r="T4" i="121"/>
  <c r="J8" i="121"/>
  <c r="R8" i="121"/>
  <c r="H22" i="121"/>
  <c r="P22" i="121"/>
  <c r="X22" i="121"/>
  <c r="X8" i="183"/>
  <c r="F22" i="183"/>
  <c r="N22" i="183"/>
  <c r="V22" i="183"/>
  <c r="H8" i="173"/>
  <c r="P8" i="173"/>
  <c r="X8" i="173"/>
  <c r="F22" i="173"/>
  <c r="N22" i="173"/>
  <c r="V22" i="173"/>
  <c r="J52" i="173"/>
  <c r="F22" i="174"/>
  <c r="N22" i="174"/>
  <c r="V22" i="174"/>
  <c r="H52" i="174"/>
  <c r="P52" i="174"/>
  <c r="X52" i="174"/>
  <c r="H50" i="8"/>
  <c r="P50" i="8"/>
  <c r="X50" i="8"/>
  <c r="E52" i="186"/>
  <c r="M52" i="186"/>
  <c r="U52" i="186"/>
  <c r="I33" i="165"/>
  <c r="Q33" i="165"/>
  <c r="F22" i="196"/>
  <c r="N22" i="196"/>
  <c r="V22" i="196"/>
  <c r="F52" i="196"/>
  <c r="N52" i="196"/>
  <c r="V52" i="196"/>
  <c r="X52" i="183"/>
  <c r="F44" i="8"/>
  <c r="N44" i="8"/>
  <c r="V44" i="8"/>
  <c r="H45" i="8"/>
  <c r="P45" i="8"/>
  <c r="X45" i="8"/>
  <c r="J46" i="8"/>
  <c r="R46" i="8"/>
  <c r="D47" i="8"/>
  <c r="L47" i="8"/>
  <c r="T47" i="8"/>
  <c r="F48" i="8"/>
  <c r="N48" i="8"/>
  <c r="V48" i="8"/>
  <c r="H49" i="8"/>
  <c r="P49" i="8"/>
  <c r="X49" i="8"/>
  <c r="J50" i="8"/>
  <c r="R50" i="8"/>
  <c r="H4" i="173"/>
  <c r="P4" i="173"/>
  <c r="X4" i="173"/>
  <c r="F8" i="173"/>
  <c r="N8" i="173"/>
  <c r="V8" i="173"/>
  <c r="D22" i="173"/>
  <c r="L22" i="173"/>
  <c r="T22" i="173"/>
  <c r="H52" i="173"/>
  <c r="P52" i="173"/>
  <c r="X52" i="173"/>
  <c r="H4" i="174"/>
  <c r="P4" i="174"/>
  <c r="X4" i="174"/>
  <c r="F8" i="174"/>
  <c r="N8" i="174"/>
  <c r="V8" i="174"/>
  <c r="D22" i="174"/>
  <c r="L22" i="174"/>
  <c r="T22" i="174"/>
  <c r="F52" i="174"/>
  <c r="N52" i="174"/>
  <c r="V52" i="174"/>
  <c r="D36" i="124"/>
  <c r="L36" i="124"/>
  <c r="T36" i="124"/>
  <c r="H4" i="203"/>
  <c r="P4" i="203"/>
  <c r="X4" i="203"/>
  <c r="F8" i="203"/>
  <c r="N8" i="203"/>
  <c r="V8" i="203"/>
  <c r="D22" i="203"/>
  <c r="L22" i="203"/>
  <c r="T22" i="203"/>
  <c r="F52" i="203"/>
  <c r="N52" i="203"/>
  <c r="V52" i="203"/>
  <c r="J52" i="204"/>
  <c r="R52" i="204"/>
  <c r="F33" i="161"/>
  <c r="F26" i="161" s="1"/>
  <c r="F2" i="161" s="1"/>
  <c r="N33" i="161"/>
  <c r="N26" i="161" s="1"/>
  <c r="N2" i="161" s="1"/>
  <c r="V33" i="161"/>
  <c r="V26" i="161" s="1"/>
  <c r="V2" i="161" s="1"/>
  <c r="F6" i="16"/>
  <c r="R8" i="186"/>
  <c r="J11" i="186"/>
  <c r="J22" i="186"/>
  <c r="M20" i="16"/>
  <c r="U20" i="16"/>
  <c r="G21" i="16"/>
  <c r="O21" i="16"/>
  <c r="W21" i="16"/>
  <c r="C24" i="16"/>
  <c r="K24" i="16"/>
  <c r="S24" i="16"/>
  <c r="E25" i="16"/>
  <c r="M25" i="16"/>
  <c r="U25" i="16"/>
  <c r="I29" i="16"/>
  <c r="Q29" i="16"/>
  <c r="J4" i="173"/>
  <c r="R4" i="173"/>
  <c r="D11" i="173"/>
  <c r="L11" i="173"/>
  <c r="T11" i="173"/>
  <c r="F17" i="173"/>
  <c r="N17" i="173"/>
  <c r="V17" i="173"/>
  <c r="D27" i="173"/>
  <c r="L27" i="173"/>
  <c r="T27" i="173"/>
  <c r="F33" i="173"/>
  <c r="N33" i="173"/>
  <c r="V33" i="173"/>
  <c r="R52" i="173"/>
  <c r="J4" i="174"/>
  <c r="R4" i="174"/>
  <c r="H8" i="174"/>
  <c r="P8" i="174"/>
  <c r="X8" i="174"/>
  <c r="D11" i="174"/>
  <c r="L11" i="174"/>
  <c r="T11" i="174"/>
  <c r="F17" i="174"/>
  <c r="N17" i="174"/>
  <c r="V17" i="174"/>
  <c r="H61" i="174"/>
  <c r="P61" i="174"/>
  <c r="X61" i="174"/>
  <c r="H6" i="124"/>
  <c r="P6" i="124"/>
  <c r="P6" i="123" s="1"/>
  <c r="X6" i="124"/>
  <c r="X6" i="123" s="1"/>
  <c r="J7" i="124"/>
  <c r="J7" i="123" s="1"/>
  <c r="R7" i="124"/>
  <c r="R7" i="123" s="1"/>
  <c r="F10" i="124"/>
  <c r="N10" i="124"/>
  <c r="V10" i="124"/>
  <c r="V10" i="123" s="1"/>
  <c r="J13" i="124"/>
  <c r="J13" i="123" s="1"/>
  <c r="R13" i="124"/>
  <c r="R13" i="123" s="1"/>
  <c r="D14" i="124"/>
  <c r="D14" i="123" s="1"/>
  <c r="L14" i="124"/>
  <c r="L14" i="123" s="1"/>
  <c r="T14" i="124"/>
  <c r="T14" i="123" s="1"/>
  <c r="F15" i="124"/>
  <c r="N15" i="124"/>
  <c r="N15" i="123" s="1"/>
  <c r="V15" i="124"/>
  <c r="H16" i="124"/>
  <c r="H16" i="123" s="1"/>
  <c r="P16" i="124"/>
  <c r="X16" i="124"/>
  <c r="X16" i="123" s="1"/>
  <c r="D19" i="124"/>
  <c r="D19" i="123" s="1"/>
  <c r="L19" i="124"/>
  <c r="L19" i="123" s="1"/>
  <c r="T19" i="124"/>
  <c r="F20" i="124"/>
  <c r="F20" i="123" s="1"/>
  <c r="N20" i="124"/>
  <c r="N20" i="123" s="1"/>
  <c r="V20" i="124"/>
  <c r="H21" i="124"/>
  <c r="H21" i="123" s="1"/>
  <c r="P21" i="124"/>
  <c r="P21" i="123" s="1"/>
  <c r="X21" i="124"/>
  <c r="X21" i="123" s="1"/>
  <c r="D24" i="124"/>
  <c r="D24" i="123" s="1"/>
  <c r="L24" i="124"/>
  <c r="T24" i="124"/>
  <c r="F25" i="124"/>
  <c r="F25" i="123" s="1"/>
  <c r="N25" i="124"/>
  <c r="N25" i="123" s="1"/>
  <c r="V25" i="124"/>
  <c r="V25" i="123" s="1"/>
  <c r="J29" i="124"/>
  <c r="J29" i="123" s="1"/>
  <c r="R29" i="124"/>
  <c r="R29" i="123" s="1"/>
  <c r="D30" i="124"/>
  <c r="D30" i="123" s="1"/>
  <c r="L30" i="124"/>
  <c r="T30" i="124"/>
  <c r="F31" i="124"/>
  <c r="F31" i="123" s="1"/>
  <c r="N31" i="124"/>
  <c r="N31" i="123" s="1"/>
  <c r="V31" i="124"/>
  <c r="H32" i="124"/>
  <c r="H32" i="123" s="1"/>
  <c r="P32" i="124"/>
  <c r="P32" i="123" s="1"/>
  <c r="X32" i="124"/>
  <c r="X32" i="123" s="1"/>
  <c r="D35" i="124"/>
  <c r="L35" i="124"/>
  <c r="T35" i="124"/>
  <c r="T35" i="123" s="1"/>
  <c r="F36" i="124"/>
  <c r="F36" i="123" s="1"/>
  <c r="N36" i="124"/>
  <c r="N36" i="123" s="1"/>
  <c r="V36" i="124"/>
  <c r="V36" i="123" s="1"/>
  <c r="H37" i="124"/>
  <c r="H37" i="123" s="1"/>
  <c r="P37" i="124"/>
  <c r="P37" i="123" s="1"/>
  <c r="X37" i="124"/>
  <c r="J38" i="124"/>
  <c r="R38" i="124"/>
  <c r="R38" i="123" s="1"/>
  <c r="D39" i="124"/>
  <c r="D39" i="123" s="1"/>
  <c r="L39" i="124"/>
  <c r="L39" i="123" s="1"/>
  <c r="T39" i="124"/>
  <c r="T39" i="123" s="1"/>
  <c r="F40" i="124"/>
  <c r="F40" i="123" s="1"/>
  <c r="N40" i="124"/>
  <c r="N40" i="123" s="1"/>
  <c r="V40" i="124"/>
  <c r="H41" i="124"/>
  <c r="P41" i="124"/>
  <c r="P41" i="123" s="1"/>
  <c r="X41" i="124"/>
  <c r="J42" i="124"/>
  <c r="J42" i="123" s="1"/>
  <c r="R42" i="124"/>
  <c r="R42" i="123" s="1"/>
  <c r="D43" i="124"/>
  <c r="D43" i="123" s="1"/>
  <c r="L43" i="124"/>
  <c r="L43" i="123" s="1"/>
  <c r="T43" i="124"/>
  <c r="F44" i="124"/>
  <c r="N44" i="124"/>
  <c r="N44" i="123" s="1"/>
  <c r="V44" i="124"/>
  <c r="H45" i="124"/>
  <c r="P45" i="124"/>
  <c r="P45" i="123" s="1"/>
  <c r="X45" i="124"/>
  <c r="X45" i="123" s="1"/>
  <c r="J46" i="124"/>
  <c r="J46" i="123" s="1"/>
  <c r="R46" i="124"/>
  <c r="D47" i="124"/>
  <c r="D47" i="123" s="1"/>
  <c r="L47" i="124"/>
  <c r="L47" i="123" s="1"/>
  <c r="T47" i="124"/>
  <c r="F48" i="124"/>
  <c r="N48" i="124"/>
  <c r="N48" i="123" s="1"/>
  <c r="V48" i="124"/>
  <c r="V48" i="123" s="1"/>
  <c r="H49" i="124"/>
  <c r="P49" i="124"/>
  <c r="X49" i="124"/>
  <c r="J50" i="124"/>
  <c r="J50" i="123" s="1"/>
  <c r="R50" i="124"/>
  <c r="D51" i="124"/>
  <c r="D51" i="123" s="1"/>
  <c r="L51" i="124"/>
  <c r="L51" i="123" s="1"/>
  <c r="T51" i="124"/>
  <c r="T51" i="123" s="1"/>
  <c r="F62" i="124"/>
  <c r="N62" i="124"/>
  <c r="V62" i="124"/>
  <c r="H63" i="124"/>
  <c r="H63" i="123" s="1"/>
  <c r="P63" i="124"/>
  <c r="X63" i="124"/>
  <c r="X63" i="123" s="1"/>
  <c r="J64" i="124"/>
  <c r="J64" i="123" s="1"/>
  <c r="R64" i="124"/>
  <c r="R64" i="123" s="1"/>
  <c r="D65" i="124"/>
  <c r="D65" i="123" s="1"/>
  <c r="L65" i="124"/>
  <c r="T65" i="124"/>
  <c r="F66" i="124"/>
  <c r="F66" i="123" s="1"/>
  <c r="N66" i="124"/>
  <c r="N66" i="123" s="1"/>
  <c r="V66" i="124"/>
  <c r="V66" i="123" s="1"/>
  <c r="H67" i="124"/>
  <c r="H67" i="123" s="1"/>
  <c r="P67" i="124"/>
  <c r="P67" i="123" s="1"/>
  <c r="X67" i="124"/>
  <c r="X67" i="123" s="1"/>
  <c r="J68" i="124"/>
  <c r="R68" i="124"/>
  <c r="D69" i="124"/>
  <c r="D69" i="123" s="1"/>
  <c r="L69" i="124"/>
  <c r="L69" i="123" s="1"/>
  <c r="T69" i="124"/>
  <c r="T69" i="123" s="1"/>
  <c r="F70" i="124"/>
  <c r="F70" i="123" s="1"/>
  <c r="N70" i="124"/>
  <c r="N70" i="123" s="1"/>
  <c r="V70" i="124"/>
  <c r="V70" i="123" s="1"/>
  <c r="H71" i="124"/>
  <c r="P71" i="124"/>
  <c r="X71" i="124"/>
  <c r="J72" i="124"/>
  <c r="R72" i="124"/>
  <c r="R72" i="123" s="1"/>
  <c r="F54" i="124"/>
  <c r="F54" i="123" s="1"/>
  <c r="N54" i="124"/>
  <c r="N54" i="123" s="1"/>
  <c r="V54" i="124"/>
  <c r="D17" i="202"/>
  <c r="L17" i="202"/>
  <c r="T17" i="202"/>
  <c r="J4" i="203"/>
  <c r="R4" i="203"/>
  <c r="D11" i="203"/>
  <c r="L11" i="203"/>
  <c r="T11" i="203"/>
  <c r="F17" i="203"/>
  <c r="N17" i="203"/>
  <c r="V17" i="203"/>
  <c r="D27" i="203"/>
  <c r="L27" i="203"/>
  <c r="T27" i="203"/>
  <c r="F33" i="203"/>
  <c r="N33" i="203"/>
  <c r="V33" i="203"/>
  <c r="H17" i="204"/>
  <c r="P17" i="204"/>
  <c r="X17" i="204"/>
  <c r="D61" i="204"/>
  <c r="L61" i="204"/>
  <c r="T61" i="204"/>
  <c r="H6" i="16"/>
  <c r="P6" i="16"/>
  <c r="X6" i="16"/>
  <c r="J7" i="16"/>
  <c r="R7" i="16"/>
  <c r="F10" i="16"/>
  <c r="N10" i="16"/>
  <c r="V10" i="16"/>
  <c r="J13" i="16"/>
  <c r="R13" i="16"/>
  <c r="D14" i="16"/>
  <c r="L14" i="16"/>
  <c r="T14" i="16"/>
  <c r="F15" i="16"/>
  <c r="N15" i="16"/>
  <c r="V15" i="16"/>
  <c r="H16" i="16"/>
  <c r="P16" i="16"/>
  <c r="X16" i="16"/>
  <c r="D19" i="16"/>
  <c r="L19" i="16"/>
  <c r="T19" i="16"/>
  <c r="F20" i="16"/>
  <c r="N20" i="16"/>
  <c r="V20" i="16"/>
  <c r="H21" i="16"/>
  <c r="P21" i="16"/>
  <c r="X21" i="16"/>
  <c r="D24" i="16"/>
  <c r="L24" i="16"/>
  <c r="T24" i="16"/>
  <c r="F25" i="16"/>
  <c r="N25" i="16"/>
  <c r="V25" i="16"/>
  <c r="J29" i="16"/>
  <c r="R29" i="16"/>
  <c r="D30" i="16"/>
  <c r="G33" i="152"/>
  <c r="G26" i="152" s="1"/>
  <c r="G2" i="152" s="1"/>
  <c r="O33" i="152"/>
  <c r="O26" i="152" s="1"/>
  <c r="O2" i="152" s="1"/>
  <c r="W33" i="152"/>
  <c r="W26" i="152" s="1"/>
  <c r="W2" i="152" s="1"/>
  <c r="I61" i="152"/>
  <c r="Q61" i="152"/>
  <c r="G33" i="153"/>
  <c r="G26" i="153" s="1"/>
  <c r="G2" i="153" s="1"/>
  <c r="O33" i="153"/>
  <c r="O26" i="153" s="1"/>
  <c r="O2" i="153" s="1"/>
  <c r="W33" i="153"/>
  <c r="W26" i="153" s="1"/>
  <c r="W2" i="153" s="1"/>
  <c r="I61" i="153"/>
  <c r="Q61" i="153"/>
  <c r="G33" i="154"/>
  <c r="G26" i="154" s="1"/>
  <c r="G2" i="154" s="1"/>
  <c r="O33" i="154"/>
  <c r="O26" i="154" s="1"/>
  <c r="O2" i="154" s="1"/>
  <c r="W33" i="154"/>
  <c r="W26" i="154" s="1"/>
  <c r="W2" i="154" s="1"/>
  <c r="I61" i="154"/>
  <c r="Q61" i="154"/>
  <c r="D11" i="18"/>
  <c r="L11" i="18"/>
  <c r="T11" i="18"/>
  <c r="F17" i="18"/>
  <c r="N17" i="18"/>
  <c r="V17" i="18"/>
  <c r="D27" i="18"/>
  <c r="L27" i="18"/>
  <c r="T27" i="18"/>
  <c r="F33" i="18"/>
  <c r="N33" i="18"/>
  <c r="V33" i="18"/>
  <c r="F11" i="19"/>
  <c r="N11" i="19"/>
  <c r="V11" i="19"/>
  <c r="H17" i="19"/>
  <c r="P17" i="19"/>
  <c r="X17" i="19"/>
  <c r="F27" i="19"/>
  <c r="N27" i="19"/>
  <c r="V27" i="19"/>
  <c r="H33" i="19"/>
  <c r="P33" i="19"/>
  <c r="X33" i="19"/>
  <c r="E17" i="186"/>
  <c r="M17" i="186"/>
  <c r="U17" i="186"/>
  <c r="E27" i="186"/>
  <c r="M27" i="186"/>
  <c r="U27" i="186"/>
  <c r="G33" i="186"/>
  <c r="O33" i="186"/>
  <c r="W33" i="186"/>
  <c r="C61" i="186"/>
  <c r="K61" i="186"/>
  <c r="S61" i="186"/>
  <c r="G33" i="188"/>
  <c r="O33" i="188"/>
  <c r="W33" i="188"/>
  <c r="C61" i="188"/>
  <c r="K61" i="188"/>
  <c r="S61" i="188"/>
  <c r="I11" i="189"/>
  <c r="Q11" i="189"/>
  <c r="C17" i="189"/>
  <c r="K17" i="189"/>
  <c r="S17" i="189"/>
  <c r="I27" i="189"/>
  <c r="Q27" i="189"/>
  <c r="C33" i="189"/>
  <c r="K33" i="189"/>
  <c r="S33" i="189"/>
  <c r="G61" i="189"/>
  <c r="O61" i="189"/>
  <c r="W61" i="189"/>
  <c r="E11" i="190"/>
  <c r="M11" i="190"/>
  <c r="U11" i="190"/>
  <c r="G17" i="190"/>
  <c r="O17" i="190"/>
  <c r="W17" i="190"/>
  <c r="E27" i="190"/>
  <c r="M27" i="190"/>
  <c r="U27" i="190"/>
  <c r="C61" i="190"/>
  <c r="K61" i="190"/>
  <c r="S61" i="190"/>
  <c r="D52" i="189"/>
  <c r="L52" i="189"/>
  <c r="T52" i="189"/>
  <c r="D4" i="190"/>
  <c r="L4" i="190"/>
  <c r="T4" i="190"/>
  <c r="J8" i="190"/>
  <c r="R8" i="190"/>
  <c r="F11" i="190"/>
  <c r="N11" i="190"/>
  <c r="V11" i="190"/>
  <c r="H17" i="190"/>
  <c r="P17" i="190"/>
  <c r="X17" i="190"/>
  <c r="H22" i="190"/>
  <c r="P22" i="190"/>
  <c r="X22" i="190"/>
  <c r="F27" i="190"/>
  <c r="N27" i="190"/>
  <c r="V27" i="190"/>
  <c r="H33" i="190"/>
  <c r="P33" i="190"/>
  <c r="X33" i="190"/>
  <c r="D6" i="105"/>
  <c r="L6" i="105"/>
  <c r="T6" i="105"/>
  <c r="F7" i="105"/>
  <c r="N7" i="105"/>
  <c r="V7" i="105"/>
  <c r="J10" i="105"/>
  <c r="R10" i="105"/>
  <c r="F13" i="105"/>
  <c r="N13" i="105"/>
  <c r="V13" i="105"/>
  <c r="H14" i="105"/>
  <c r="P14" i="105"/>
  <c r="X14" i="105"/>
  <c r="J15" i="105"/>
  <c r="R15" i="105"/>
  <c r="D16" i="105"/>
  <c r="L16" i="105"/>
  <c r="T16" i="105"/>
  <c r="H19" i="105"/>
  <c r="P19" i="105"/>
  <c r="X19" i="105"/>
  <c r="X19" i="102" s="1"/>
  <c r="J20" i="105"/>
  <c r="J20" i="102" s="1"/>
  <c r="R20" i="105"/>
  <c r="R20" i="102" s="1"/>
  <c r="D21" i="105"/>
  <c r="D21" i="102" s="1"/>
  <c r="L21" i="105"/>
  <c r="L21" i="102" s="1"/>
  <c r="T21" i="105"/>
  <c r="H24" i="105"/>
  <c r="P24" i="105"/>
  <c r="X24" i="105"/>
  <c r="J25" i="105"/>
  <c r="R25" i="105"/>
  <c r="F29" i="105"/>
  <c r="F29" i="102" s="1"/>
  <c r="N29" i="105"/>
  <c r="N29" i="102" s="1"/>
  <c r="V29" i="105"/>
  <c r="V29" i="102" s="1"/>
  <c r="H30" i="105"/>
  <c r="P30" i="105"/>
  <c r="X30" i="105"/>
  <c r="X30" i="102" s="1"/>
  <c r="J31" i="105"/>
  <c r="J31" i="102" s="1"/>
  <c r="R31" i="105"/>
  <c r="R31" i="102" s="1"/>
  <c r="D32" i="105"/>
  <c r="D32" i="102" s="1"/>
  <c r="L32" i="105"/>
  <c r="L32" i="102" s="1"/>
  <c r="T32" i="105"/>
  <c r="T32" i="102" s="1"/>
  <c r="H35" i="105"/>
  <c r="P35" i="105"/>
  <c r="P35" i="102" s="1"/>
  <c r="X35" i="105"/>
  <c r="X35" i="102" s="1"/>
  <c r="J36" i="105"/>
  <c r="J36" i="102" s="1"/>
  <c r="R36" i="105"/>
  <c r="R36" i="102" s="1"/>
  <c r="D37" i="105"/>
  <c r="D37" i="102" s="1"/>
  <c r="L37" i="105"/>
  <c r="L37" i="102" s="1"/>
  <c r="T37" i="105"/>
  <c r="T37" i="102" s="1"/>
  <c r="F38" i="105"/>
  <c r="N38" i="105"/>
  <c r="N38" i="102" s="1"/>
  <c r="V38" i="105"/>
  <c r="V38" i="102" s="1"/>
  <c r="H39" i="105"/>
  <c r="H39" i="102" s="1"/>
  <c r="P39" i="105"/>
  <c r="P39" i="102" s="1"/>
  <c r="X39" i="105"/>
  <c r="X39" i="102" s="1"/>
  <c r="J40" i="105"/>
  <c r="J40" i="102" s="1"/>
  <c r="R40" i="105"/>
  <c r="R40" i="102" s="1"/>
  <c r="D41" i="105"/>
  <c r="L41" i="105"/>
  <c r="L41" i="102" s="1"/>
  <c r="T41" i="105"/>
  <c r="T41" i="102" s="1"/>
  <c r="F42" i="105"/>
  <c r="F42" i="102" s="1"/>
  <c r="N42" i="105"/>
  <c r="N42" i="102" s="1"/>
  <c r="V42" i="105"/>
  <c r="V42" i="102" s="1"/>
  <c r="H43" i="105"/>
  <c r="H43" i="102" s="1"/>
  <c r="P43" i="105"/>
  <c r="X43" i="105"/>
  <c r="J44" i="105"/>
  <c r="J44" i="102" s="1"/>
  <c r="R44" i="105"/>
  <c r="R44" i="102" s="1"/>
  <c r="D45" i="105"/>
  <c r="D45" i="102" s="1"/>
  <c r="L45" i="105"/>
  <c r="L45" i="102" s="1"/>
  <c r="T45" i="105"/>
  <c r="T45" i="102" s="1"/>
  <c r="F46" i="105"/>
  <c r="F46" i="102" s="1"/>
  <c r="N46" i="105"/>
  <c r="N46" i="102" s="1"/>
  <c r="V46" i="105"/>
  <c r="H47" i="105"/>
  <c r="H47" i="102" s="1"/>
  <c r="P47" i="105"/>
  <c r="P47" i="102" s="1"/>
  <c r="X47" i="105"/>
  <c r="J48" i="105"/>
  <c r="J48" i="102" s="1"/>
  <c r="R48" i="105"/>
  <c r="R48" i="102" s="1"/>
  <c r="D49" i="105"/>
  <c r="D49" i="102" s="1"/>
  <c r="L49" i="105"/>
  <c r="T49" i="105"/>
  <c r="F50" i="105"/>
  <c r="F50" i="102" s="1"/>
  <c r="N50" i="105"/>
  <c r="N50" i="102" s="1"/>
  <c r="V50" i="105"/>
  <c r="V50" i="102" s="1"/>
  <c r="H51" i="105"/>
  <c r="H51" i="102" s="1"/>
  <c r="P51" i="105"/>
  <c r="P51" i="102" s="1"/>
  <c r="X51" i="105"/>
  <c r="X51" i="102" s="1"/>
  <c r="F62" i="105"/>
  <c r="F62" i="102" s="1"/>
  <c r="N62" i="105"/>
  <c r="N62" i="102" s="1"/>
  <c r="V62" i="105"/>
  <c r="V62" i="102" s="1"/>
  <c r="H63" i="105"/>
  <c r="H63" i="102" s="1"/>
  <c r="P63" i="105"/>
  <c r="P63" i="102" s="1"/>
  <c r="X63" i="105"/>
  <c r="J64" i="105"/>
  <c r="J64" i="102" s="1"/>
  <c r="R64" i="105"/>
  <c r="R64" i="102" s="1"/>
  <c r="D65" i="105"/>
  <c r="D65" i="102" s="1"/>
  <c r="L65" i="105"/>
  <c r="L65" i="102" s="1"/>
  <c r="T65" i="105"/>
  <c r="T65" i="102" s="1"/>
  <c r="F66" i="105"/>
  <c r="F66" i="102" s="1"/>
  <c r="N66" i="105"/>
  <c r="N66" i="102" s="1"/>
  <c r="V66" i="105"/>
  <c r="H67" i="105"/>
  <c r="H67" i="102" s="1"/>
  <c r="P67" i="105"/>
  <c r="P67" i="102" s="1"/>
  <c r="X67" i="105"/>
  <c r="X67" i="102" s="1"/>
  <c r="J68" i="105"/>
  <c r="J68" i="102" s="1"/>
  <c r="R68" i="105"/>
  <c r="R68" i="102" s="1"/>
  <c r="D69" i="105"/>
  <c r="D69" i="102" s="1"/>
  <c r="L69" i="105"/>
  <c r="L69" i="102" s="1"/>
  <c r="T69" i="105"/>
  <c r="F70" i="105"/>
  <c r="N70" i="105"/>
  <c r="V70" i="105"/>
  <c r="V70" i="102" s="1"/>
  <c r="H71" i="105"/>
  <c r="H71" i="102" s="1"/>
  <c r="P71" i="105"/>
  <c r="P71" i="102" s="1"/>
  <c r="X71" i="105"/>
  <c r="X71" i="102" s="1"/>
  <c r="J72" i="105"/>
  <c r="J72" i="102" s="1"/>
  <c r="R72" i="105"/>
  <c r="H54" i="105"/>
  <c r="H54" i="102" s="1"/>
  <c r="P54" i="105"/>
  <c r="P54" i="102" s="1"/>
  <c r="X54" i="105"/>
  <c r="X54" i="102" s="1"/>
  <c r="N6" i="16"/>
  <c r="V6" i="16"/>
  <c r="H7" i="16"/>
  <c r="P7" i="16"/>
  <c r="X7" i="16"/>
  <c r="D10" i="16"/>
  <c r="L10" i="16"/>
  <c r="T10" i="16"/>
  <c r="H13" i="16"/>
  <c r="P13" i="16"/>
  <c r="X13" i="16"/>
  <c r="J14" i="16"/>
  <c r="R14" i="16"/>
  <c r="D15" i="16"/>
  <c r="L15" i="16"/>
  <c r="T15" i="16"/>
  <c r="F16" i="16"/>
  <c r="N16" i="16"/>
  <c r="V16" i="16"/>
  <c r="J19" i="16"/>
  <c r="R19" i="16"/>
  <c r="D20" i="16"/>
  <c r="L20" i="16"/>
  <c r="T20" i="16"/>
  <c r="F21" i="16"/>
  <c r="N21" i="16"/>
  <c r="V21" i="16"/>
  <c r="J24" i="16"/>
  <c r="R24" i="16"/>
  <c r="D25" i="16"/>
  <c r="L25" i="16"/>
  <c r="T25" i="16"/>
  <c r="H29" i="16"/>
  <c r="P29" i="16"/>
  <c r="X29" i="16"/>
  <c r="J30" i="16"/>
  <c r="R30" i="16"/>
  <c r="D31" i="16"/>
  <c r="L31" i="16"/>
  <c r="T31" i="16"/>
  <c r="F32" i="16"/>
  <c r="N32" i="16"/>
  <c r="V32" i="16"/>
  <c r="J35" i="16"/>
  <c r="R35" i="16"/>
  <c r="D36" i="16"/>
  <c r="L36" i="16"/>
  <c r="T36" i="16"/>
  <c r="F37" i="16"/>
  <c r="N37" i="16"/>
  <c r="V37" i="16"/>
  <c r="H38" i="16"/>
  <c r="P38" i="16"/>
  <c r="X38" i="16"/>
  <c r="J39" i="16"/>
  <c r="R39" i="16"/>
  <c r="D40" i="16"/>
  <c r="L40" i="16"/>
  <c r="T40" i="16"/>
  <c r="F41" i="16"/>
  <c r="N41" i="16"/>
  <c r="V41" i="16"/>
  <c r="H42" i="16"/>
  <c r="P42" i="16"/>
  <c r="X42" i="16"/>
  <c r="J43" i="16"/>
  <c r="R43" i="16"/>
  <c r="D44" i="16"/>
  <c r="F63" i="16"/>
  <c r="N63" i="16"/>
  <c r="V63" i="16"/>
  <c r="H64" i="16"/>
  <c r="P64" i="16"/>
  <c r="X64" i="16"/>
  <c r="J65" i="16"/>
  <c r="D8" i="18"/>
  <c r="L8" i="18"/>
  <c r="T8" i="18"/>
  <c r="J22" i="18"/>
  <c r="R22" i="18"/>
  <c r="D52" i="18"/>
  <c r="L52" i="18"/>
  <c r="T52" i="18"/>
  <c r="F8" i="19"/>
  <c r="N8" i="19"/>
  <c r="V8" i="19"/>
  <c r="D22" i="19"/>
  <c r="L22" i="19"/>
  <c r="T22" i="19"/>
  <c r="F52" i="19"/>
  <c r="N52" i="19"/>
  <c r="V52" i="19"/>
  <c r="U68" i="103"/>
  <c r="G69" i="103"/>
  <c r="O69" i="103"/>
  <c r="W69" i="103"/>
  <c r="I70" i="103"/>
  <c r="Q70" i="103"/>
  <c r="C71" i="103"/>
  <c r="K71" i="103"/>
  <c r="S71" i="103"/>
  <c r="E72" i="103"/>
  <c r="M72" i="103"/>
  <c r="U72" i="103"/>
  <c r="C54" i="103"/>
  <c r="K54" i="103"/>
  <c r="S54" i="103"/>
  <c r="S30" i="16"/>
  <c r="E31" i="16"/>
  <c r="M31" i="16"/>
  <c r="U31" i="16"/>
  <c r="G32" i="16"/>
  <c r="O32" i="16"/>
  <c r="W32" i="16"/>
  <c r="C35" i="16"/>
  <c r="K35" i="16"/>
  <c r="S35" i="16"/>
  <c r="E36" i="16"/>
  <c r="M36" i="16"/>
  <c r="U36" i="16"/>
  <c r="G37" i="16"/>
  <c r="O37" i="16"/>
  <c r="W37" i="16"/>
  <c r="I38" i="16"/>
  <c r="Q38" i="16"/>
  <c r="C39" i="16"/>
  <c r="K39" i="16"/>
  <c r="S39" i="16"/>
  <c r="E40" i="16"/>
  <c r="M40" i="16"/>
  <c r="U40" i="16"/>
  <c r="G41" i="16"/>
  <c r="O41" i="16"/>
  <c r="W41" i="16"/>
  <c r="I42" i="16"/>
  <c r="Q42" i="16"/>
  <c r="C43" i="16"/>
  <c r="K43" i="16"/>
  <c r="S43" i="16"/>
  <c r="E44" i="16"/>
  <c r="M44" i="16"/>
  <c r="U44" i="16"/>
  <c r="G45" i="16"/>
  <c r="O45" i="16"/>
  <c r="W45" i="16"/>
  <c r="I46" i="16"/>
  <c r="Q46" i="16"/>
  <c r="C47" i="16"/>
  <c r="K47" i="16"/>
  <c r="S47" i="16"/>
  <c r="E48" i="16"/>
  <c r="M48" i="16"/>
  <c r="U48" i="16"/>
  <c r="G49" i="16"/>
  <c r="O49" i="16"/>
  <c r="W49" i="16"/>
  <c r="I50" i="16"/>
  <c r="Q50" i="16"/>
  <c r="C51" i="16"/>
  <c r="K51" i="16"/>
  <c r="S51" i="16"/>
  <c r="E62" i="16"/>
  <c r="M62" i="16"/>
  <c r="U62" i="16"/>
  <c r="G63" i="16"/>
  <c r="O63" i="16"/>
  <c r="W63" i="16"/>
  <c r="I64" i="16"/>
  <c r="Q64" i="16"/>
  <c r="C65" i="16"/>
  <c r="K65" i="16"/>
  <c r="S65" i="16"/>
  <c r="E66" i="16"/>
  <c r="M66" i="16"/>
  <c r="U66" i="16"/>
  <c r="G67" i="16"/>
  <c r="O67" i="16"/>
  <c r="W67" i="16"/>
  <c r="I68" i="16"/>
  <c r="Q68" i="16"/>
  <c r="C69" i="16"/>
  <c r="K69" i="16"/>
  <c r="S69" i="16"/>
  <c r="E70" i="16"/>
  <c r="M70" i="16"/>
  <c r="U70" i="16"/>
  <c r="G71" i="16"/>
  <c r="O71" i="16"/>
  <c r="W71" i="16"/>
  <c r="I72" i="16"/>
  <c r="Q72" i="16"/>
  <c r="E54" i="16"/>
  <c r="M54" i="16"/>
  <c r="U54" i="16"/>
  <c r="D52" i="186"/>
  <c r="L52" i="186"/>
  <c r="T52" i="186"/>
  <c r="J8" i="189"/>
  <c r="R8" i="189"/>
  <c r="H22" i="189"/>
  <c r="P22" i="189"/>
  <c r="X22" i="189"/>
  <c r="H52" i="189"/>
  <c r="P52" i="189"/>
  <c r="X52" i="189"/>
  <c r="F8" i="190"/>
  <c r="N8" i="190"/>
  <c r="V8" i="190"/>
  <c r="D22" i="190"/>
  <c r="L22" i="190"/>
  <c r="T22" i="190"/>
  <c r="L30" i="16"/>
  <c r="T30" i="16"/>
  <c r="F31" i="16"/>
  <c r="N31" i="16"/>
  <c r="V31" i="16"/>
  <c r="H32" i="16"/>
  <c r="P32" i="16"/>
  <c r="X32" i="16"/>
  <c r="D35" i="16"/>
  <c r="L35" i="16"/>
  <c r="T35" i="16"/>
  <c r="F36" i="16"/>
  <c r="N36" i="16"/>
  <c r="V36" i="16"/>
  <c r="H37" i="16"/>
  <c r="P37" i="16"/>
  <c r="X37" i="16"/>
  <c r="J38" i="16"/>
  <c r="R38" i="16"/>
  <c r="D39" i="16"/>
  <c r="L39" i="16"/>
  <c r="T39" i="16"/>
  <c r="F40" i="16"/>
  <c r="N40" i="16"/>
  <c r="V40" i="16"/>
  <c r="H41" i="16"/>
  <c r="P41" i="16"/>
  <c r="X41" i="16"/>
  <c r="J42" i="16"/>
  <c r="R42" i="16"/>
  <c r="D43" i="16"/>
  <c r="L43" i="16"/>
  <c r="T43" i="16"/>
  <c r="F44" i="16"/>
  <c r="N44" i="16"/>
  <c r="V44" i="16"/>
  <c r="H45" i="16"/>
  <c r="P45" i="16"/>
  <c r="X45" i="16"/>
  <c r="J46" i="16"/>
  <c r="R46" i="16"/>
  <c r="D47" i="16"/>
  <c r="L47" i="16"/>
  <c r="T47" i="16"/>
  <c r="F48" i="16"/>
  <c r="N48" i="16"/>
  <c r="V48" i="16"/>
  <c r="H49" i="16"/>
  <c r="P49" i="16"/>
  <c r="X49" i="16"/>
  <c r="J50" i="16"/>
  <c r="R50" i="16"/>
  <c r="D51" i="16"/>
  <c r="L51" i="16"/>
  <c r="T51" i="16"/>
  <c r="F62" i="16"/>
  <c r="N62" i="16"/>
  <c r="V62" i="16"/>
  <c r="H63" i="16"/>
  <c r="P63" i="16"/>
  <c r="X63" i="16"/>
  <c r="J64" i="16"/>
  <c r="R64" i="16"/>
  <c r="D65" i="16"/>
  <c r="L65" i="16"/>
  <c r="T65" i="16"/>
  <c r="F66" i="16"/>
  <c r="N66" i="16"/>
  <c r="V66" i="16"/>
  <c r="H67" i="16"/>
  <c r="P67" i="16"/>
  <c r="X67" i="16"/>
  <c r="J68" i="16"/>
  <c r="R68" i="16"/>
  <c r="D69" i="16"/>
  <c r="L69" i="16"/>
  <c r="T69" i="16"/>
  <c r="F70" i="16"/>
  <c r="N70" i="16"/>
  <c r="V70" i="16"/>
  <c r="H71" i="16"/>
  <c r="P71" i="16"/>
  <c r="X71" i="16"/>
  <c r="J72" i="16"/>
  <c r="R72" i="16"/>
  <c r="F54" i="16"/>
  <c r="N54" i="16"/>
  <c r="V54" i="16"/>
  <c r="H4" i="18"/>
  <c r="P4" i="18"/>
  <c r="X4" i="18"/>
  <c r="J4" i="19"/>
  <c r="R4" i="19"/>
  <c r="G6" i="105"/>
  <c r="O6" i="105"/>
  <c r="W6" i="105"/>
  <c r="I7" i="105"/>
  <c r="Q7" i="105"/>
  <c r="E10" i="105"/>
  <c r="M10" i="105"/>
  <c r="U10" i="105"/>
  <c r="I13" i="105"/>
  <c r="Q13" i="105"/>
  <c r="C14" i="105"/>
  <c r="K14" i="105"/>
  <c r="S14" i="105"/>
  <c r="E15" i="105"/>
  <c r="M15" i="105"/>
  <c r="U15" i="105"/>
  <c r="G16" i="105"/>
  <c r="O16" i="105"/>
  <c r="W16" i="105"/>
  <c r="C19" i="105"/>
  <c r="K19" i="105"/>
  <c r="S19" i="105"/>
  <c r="E20" i="105"/>
  <c r="M20" i="105"/>
  <c r="U20" i="105"/>
  <c r="G21" i="105"/>
  <c r="O21" i="105"/>
  <c r="W21" i="105"/>
  <c r="C24" i="105"/>
  <c r="K24" i="105"/>
  <c r="S24" i="105"/>
  <c r="E25" i="105"/>
  <c r="M25" i="105"/>
  <c r="U25" i="105"/>
  <c r="I29" i="105"/>
  <c r="Q29" i="105"/>
  <c r="C30" i="105"/>
  <c r="K30" i="105"/>
  <c r="S30" i="105"/>
  <c r="E31" i="105"/>
  <c r="M31" i="105"/>
  <c r="U31" i="105"/>
  <c r="G32" i="105"/>
  <c r="O32" i="105"/>
  <c r="W32" i="105"/>
  <c r="C35" i="105"/>
  <c r="K35" i="105"/>
  <c r="S35" i="105"/>
  <c r="E36" i="105"/>
  <c r="M36" i="105"/>
  <c r="U36" i="105"/>
  <c r="G37" i="105"/>
  <c r="O37" i="105"/>
  <c r="W37" i="105"/>
  <c r="I38" i="105"/>
  <c r="Q38" i="105"/>
  <c r="C39" i="105"/>
  <c r="K39" i="105"/>
  <c r="S39" i="105"/>
  <c r="E40" i="105"/>
  <c r="M40" i="105"/>
  <c r="U40" i="105"/>
  <c r="G41" i="105"/>
  <c r="O41" i="105"/>
  <c r="W41" i="105"/>
  <c r="I42" i="105"/>
  <c r="Q42" i="105"/>
  <c r="C43" i="105"/>
  <c r="K43" i="105"/>
  <c r="S43" i="105"/>
  <c r="E44" i="105"/>
  <c r="M44" i="105"/>
  <c r="U44" i="105"/>
  <c r="G45" i="105"/>
  <c r="O45" i="105"/>
  <c r="W45" i="105"/>
  <c r="I46" i="105"/>
  <c r="Q46" i="105"/>
  <c r="C47" i="105"/>
  <c r="K47" i="105"/>
  <c r="S47" i="105"/>
  <c r="E48" i="105"/>
  <c r="M48" i="105"/>
  <c r="U48" i="105"/>
  <c r="G49" i="105"/>
  <c r="O49" i="105"/>
  <c r="W49" i="105"/>
  <c r="I50" i="105"/>
  <c r="Q50" i="105"/>
  <c r="C51" i="105"/>
  <c r="K51" i="105"/>
  <c r="S51" i="105"/>
  <c r="I62" i="105"/>
  <c r="Q62" i="105"/>
  <c r="C63" i="105"/>
  <c r="K63" i="105"/>
  <c r="S63" i="105"/>
  <c r="E64" i="105"/>
  <c r="M64" i="105"/>
  <c r="U64" i="105"/>
  <c r="G65" i="105"/>
  <c r="O65" i="105"/>
  <c r="W65" i="105"/>
  <c r="I66" i="105"/>
  <c r="Q66" i="105"/>
  <c r="C67" i="105"/>
  <c r="K67" i="105"/>
  <c r="S67" i="105"/>
  <c r="E68" i="105"/>
  <c r="M68" i="105"/>
  <c r="U68" i="105"/>
  <c r="G69" i="105"/>
  <c r="O69" i="105"/>
  <c r="W69" i="105"/>
  <c r="I70" i="105"/>
  <c r="Q70" i="105"/>
  <c r="C71" i="105"/>
  <c r="K71" i="105"/>
  <c r="S71" i="105"/>
  <c r="E72" i="105"/>
  <c r="M72" i="105"/>
  <c r="U72" i="105"/>
  <c r="C54" i="105"/>
  <c r="K54" i="105"/>
  <c r="S54" i="105"/>
  <c r="G6" i="104"/>
  <c r="O6" i="104"/>
  <c r="W6" i="104"/>
  <c r="I7" i="104"/>
  <c r="Q7" i="104"/>
  <c r="E10" i="104"/>
  <c r="M10" i="104"/>
  <c r="U10" i="104"/>
  <c r="I13" i="104"/>
  <c r="Q13" i="104"/>
  <c r="C14" i="104"/>
  <c r="K14" i="104"/>
  <c r="S14" i="104"/>
  <c r="E15" i="104"/>
  <c r="M15" i="104"/>
  <c r="U15" i="104"/>
  <c r="G16" i="104"/>
  <c r="O16" i="104"/>
  <c r="W16" i="104"/>
  <c r="C19" i="104"/>
  <c r="K19" i="104"/>
  <c r="S19" i="104"/>
  <c r="E20" i="104"/>
  <c r="M20" i="104"/>
  <c r="U20" i="104"/>
  <c r="G21" i="104"/>
  <c r="O21" i="104"/>
  <c r="W21" i="104"/>
  <c r="C24" i="104"/>
  <c r="K24" i="104"/>
  <c r="S24" i="104"/>
  <c r="E25" i="104"/>
  <c r="M25" i="104"/>
  <c r="U25" i="104"/>
  <c r="I29" i="104"/>
  <c r="Q29" i="104"/>
  <c r="C30" i="104"/>
  <c r="K30" i="104"/>
  <c r="S30" i="104"/>
  <c r="E31" i="104"/>
  <c r="M31" i="104"/>
  <c r="U31" i="104"/>
  <c r="G32" i="104"/>
  <c r="O32" i="104"/>
  <c r="W32" i="104"/>
  <c r="C35" i="104"/>
  <c r="K35" i="104"/>
  <c r="S35" i="104"/>
  <c r="E36" i="104"/>
  <c r="M36" i="104"/>
  <c r="U36" i="104"/>
  <c r="G37" i="104"/>
  <c r="O37" i="104"/>
  <c r="W37" i="104"/>
  <c r="I38" i="104"/>
  <c r="Q38" i="104"/>
  <c r="C39" i="104"/>
  <c r="K39" i="104"/>
  <c r="S39" i="104"/>
  <c r="E40" i="104"/>
  <c r="M40" i="104"/>
  <c r="U40" i="104"/>
  <c r="G41" i="104"/>
  <c r="O41" i="104"/>
  <c r="W41" i="104"/>
  <c r="I42" i="104"/>
  <c r="Q42" i="104"/>
  <c r="C43" i="104"/>
  <c r="K43" i="104"/>
  <c r="S43" i="104"/>
  <c r="E44" i="104"/>
  <c r="M44" i="104"/>
  <c r="U44" i="104"/>
  <c r="G45" i="104"/>
  <c r="O45" i="104"/>
  <c r="W45" i="104"/>
  <c r="I46" i="104"/>
  <c r="Q46" i="104"/>
  <c r="C47" i="104"/>
  <c r="K47" i="104"/>
  <c r="S47" i="104"/>
  <c r="E48" i="104"/>
  <c r="M48" i="104"/>
  <c r="U48" i="104"/>
  <c r="G49" i="104"/>
  <c r="O49" i="104"/>
  <c r="W49" i="104"/>
  <c r="I50" i="104"/>
  <c r="Q50" i="104"/>
  <c r="C51" i="104"/>
  <c r="K51" i="104"/>
  <c r="S51" i="104"/>
  <c r="I62" i="104"/>
  <c r="Q62" i="104"/>
  <c r="C63" i="104"/>
  <c r="K63" i="104"/>
  <c r="S63" i="104"/>
  <c r="E64" i="104"/>
  <c r="M64" i="104"/>
  <c r="U64" i="104"/>
  <c r="G65" i="104"/>
  <c r="O65" i="104"/>
  <c r="W65" i="104"/>
  <c r="I66" i="104"/>
  <c r="Q66" i="104"/>
  <c r="C67" i="104"/>
  <c r="K67" i="104"/>
  <c r="S67" i="104"/>
  <c r="C11" i="18"/>
  <c r="K11" i="18"/>
  <c r="S11" i="18"/>
  <c r="E17" i="18"/>
  <c r="M17" i="18"/>
  <c r="U17" i="18"/>
  <c r="C27" i="18"/>
  <c r="K27" i="18"/>
  <c r="S27" i="18"/>
  <c r="E33" i="18"/>
  <c r="M33" i="18"/>
  <c r="U33" i="18"/>
  <c r="E11" i="19"/>
  <c r="M11" i="19"/>
  <c r="U11" i="19"/>
  <c r="G17" i="19"/>
  <c r="O17" i="19"/>
  <c r="W17" i="19"/>
  <c r="E27" i="19"/>
  <c r="M27" i="19"/>
  <c r="U27" i="19"/>
  <c r="G33" i="19"/>
  <c r="O33" i="19"/>
  <c r="W33" i="19"/>
  <c r="C4" i="192"/>
  <c r="K4" i="192"/>
  <c r="S4" i="192"/>
  <c r="I8" i="192"/>
  <c r="Q8" i="192"/>
  <c r="E11" i="192"/>
  <c r="M11" i="192"/>
  <c r="U11" i="192"/>
  <c r="G17" i="192"/>
  <c r="O17" i="192"/>
  <c r="W17" i="192"/>
  <c r="G22" i="192"/>
  <c r="O22" i="192"/>
  <c r="W22" i="192"/>
  <c r="E27" i="192"/>
  <c r="M27" i="192"/>
  <c r="U27" i="192"/>
  <c r="G33" i="192"/>
  <c r="O33" i="192"/>
  <c r="W33" i="192"/>
  <c r="C61" i="192"/>
  <c r="K61" i="192"/>
  <c r="S61" i="192"/>
  <c r="G52" i="192"/>
  <c r="O52" i="192"/>
  <c r="W52" i="192"/>
  <c r="G4" i="193"/>
  <c r="O4" i="193"/>
  <c r="W4" i="193"/>
  <c r="E8" i="193"/>
  <c r="M8" i="193"/>
  <c r="U8" i="193"/>
  <c r="I11" i="193"/>
  <c r="Q11" i="193"/>
  <c r="C17" i="193"/>
  <c r="K17" i="193"/>
  <c r="S17" i="193"/>
  <c r="C22" i="193"/>
  <c r="K22" i="193"/>
  <c r="S22" i="193"/>
  <c r="I27" i="193"/>
  <c r="Q27" i="193"/>
  <c r="C33" i="193"/>
  <c r="K33" i="193"/>
  <c r="S33" i="193"/>
  <c r="G61" i="193"/>
  <c r="O61" i="193"/>
  <c r="W61" i="193"/>
  <c r="G4" i="195"/>
  <c r="O4" i="195"/>
  <c r="W4" i="195"/>
  <c r="E8" i="195"/>
  <c r="M8" i="195"/>
  <c r="U8" i="195"/>
  <c r="I11" i="195"/>
  <c r="Q11" i="195"/>
  <c r="C17" i="195"/>
  <c r="K17" i="195"/>
  <c r="S17" i="195"/>
  <c r="C22" i="195"/>
  <c r="K22" i="195"/>
  <c r="S22" i="195"/>
  <c r="I27" i="195"/>
  <c r="Q27" i="195"/>
  <c r="C33" i="195"/>
  <c r="K33" i="195"/>
  <c r="S33" i="195"/>
  <c r="G61" i="195"/>
  <c r="O61" i="195"/>
  <c r="W61" i="195"/>
  <c r="E11" i="196"/>
  <c r="M11" i="196"/>
  <c r="U11" i="196"/>
  <c r="G17" i="196"/>
  <c r="O17" i="196"/>
  <c r="W17" i="196"/>
  <c r="J61" i="165"/>
  <c r="R61" i="165"/>
  <c r="G22" i="195"/>
  <c r="O22" i="195"/>
  <c r="W22" i="195"/>
  <c r="G52" i="195"/>
  <c r="O52" i="195"/>
  <c r="W52" i="195"/>
  <c r="E8" i="196"/>
  <c r="M8" i="196"/>
  <c r="U8" i="196"/>
  <c r="C22" i="196"/>
  <c r="K22" i="196"/>
  <c r="S22" i="196"/>
  <c r="J8" i="195"/>
  <c r="R8" i="195"/>
  <c r="H22" i="195"/>
  <c r="P22" i="195"/>
  <c r="X22" i="195"/>
  <c r="J33" i="168"/>
  <c r="J26" i="168" s="1"/>
  <c r="J2" i="168" s="1"/>
  <c r="R33" i="168"/>
  <c r="R26" i="168" s="1"/>
  <c r="R2" i="168" s="1"/>
  <c r="L33" i="169"/>
  <c r="L26" i="169" s="1"/>
  <c r="L2" i="169" s="1"/>
  <c r="T33" i="169"/>
  <c r="T26" i="169" s="1"/>
  <c r="T2" i="169" s="1"/>
  <c r="D61" i="159"/>
  <c r="L61" i="159"/>
  <c r="T61" i="159"/>
  <c r="E68" i="104"/>
  <c r="M68" i="104"/>
  <c r="U68" i="104"/>
  <c r="G69" i="104"/>
  <c r="O69" i="104"/>
  <c r="W69" i="104"/>
  <c r="I70" i="104"/>
  <c r="Q70" i="104"/>
  <c r="C71" i="104"/>
  <c r="K71" i="104"/>
  <c r="S71" i="104"/>
  <c r="S71" i="102" s="1"/>
  <c r="E72" i="104"/>
  <c r="M72" i="104"/>
  <c r="U72" i="104"/>
  <c r="C54" i="104"/>
  <c r="K54" i="104"/>
  <c r="S54" i="104"/>
  <c r="C6" i="106"/>
  <c r="K6" i="106"/>
  <c r="S6" i="106"/>
  <c r="E7" i="106"/>
  <c r="M7" i="106"/>
  <c r="U7" i="106"/>
  <c r="I10" i="106"/>
  <c r="Q10" i="106"/>
  <c r="E13" i="106"/>
  <c r="M13" i="106"/>
  <c r="U13" i="106"/>
  <c r="G14" i="106"/>
  <c r="O14" i="106"/>
  <c r="W14" i="106"/>
  <c r="I15" i="106"/>
  <c r="Q15" i="106"/>
  <c r="C16" i="106"/>
  <c r="K16" i="106"/>
  <c r="S16" i="106"/>
  <c r="G19" i="106"/>
  <c r="G19" i="102" s="1"/>
  <c r="O19" i="106"/>
  <c r="O19" i="102" s="1"/>
  <c r="W19" i="106"/>
  <c r="W19" i="102" s="1"/>
  <c r="I20" i="106"/>
  <c r="Q20" i="106"/>
  <c r="Q20" i="102" s="1"/>
  <c r="C21" i="106"/>
  <c r="K21" i="106"/>
  <c r="S21" i="106"/>
  <c r="S21" i="102" s="1"/>
  <c r="G24" i="106"/>
  <c r="O24" i="106"/>
  <c r="W24" i="106"/>
  <c r="I25" i="106"/>
  <c r="Q25" i="106"/>
  <c r="E29" i="106"/>
  <c r="M29" i="106"/>
  <c r="U29" i="106"/>
  <c r="U29" i="102" s="1"/>
  <c r="G30" i="106"/>
  <c r="G30" i="102" s="1"/>
  <c r="O30" i="106"/>
  <c r="O30" i="102" s="1"/>
  <c r="W30" i="106"/>
  <c r="I31" i="106"/>
  <c r="I31" i="102" s="1"/>
  <c r="Q31" i="106"/>
  <c r="Q31" i="102" s="1"/>
  <c r="C32" i="106"/>
  <c r="K32" i="106"/>
  <c r="K32" i="102" s="1"/>
  <c r="S32" i="106"/>
  <c r="S32" i="102" s="1"/>
  <c r="G35" i="106"/>
  <c r="G35" i="102" s="1"/>
  <c r="O35" i="106"/>
  <c r="O35" i="102" s="1"/>
  <c r="W35" i="106"/>
  <c r="I36" i="106"/>
  <c r="I36" i="102" s="1"/>
  <c r="Q36" i="106"/>
  <c r="C37" i="106"/>
  <c r="K37" i="106"/>
  <c r="K37" i="102" s="1"/>
  <c r="S37" i="106"/>
  <c r="S37" i="102" s="1"/>
  <c r="E38" i="106"/>
  <c r="E38" i="102" s="1"/>
  <c r="M38" i="106"/>
  <c r="M38" i="102" s="1"/>
  <c r="U38" i="106"/>
  <c r="G39" i="106"/>
  <c r="G39" i="102" s="1"/>
  <c r="O39" i="106"/>
  <c r="W39" i="106"/>
  <c r="I40" i="106"/>
  <c r="I40" i="102" s="1"/>
  <c r="Q40" i="106"/>
  <c r="Q40" i="102" s="1"/>
  <c r="C41" i="106"/>
  <c r="C41" i="102" s="1"/>
  <c r="K41" i="106"/>
  <c r="K41" i="102" s="1"/>
  <c r="S41" i="106"/>
  <c r="E42" i="106"/>
  <c r="M42" i="106"/>
  <c r="M42" i="102" s="1"/>
  <c r="U42" i="106"/>
  <c r="U42" i="102" s="1"/>
  <c r="G43" i="106"/>
  <c r="G43" i="102" s="1"/>
  <c r="O43" i="106"/>
  <c r="O43" i="102" s="1"/>
  <c r="W43" i="106"/>
  <c r="W43" i="102" s="1"/>
  <c r="I44" i="106"/>
  <c r="I44" i="102" s="1"/>
  <c r="Q44" i="106"/>
  <c r="C45" i="106"/>
  <c r="K45" i="106"/>
  <c r="K45" i="102" s="1"/>
  <c r="S45" i="106"/>
  <c r="E46" i="106"/>
  <c r="M46" i="106"/>
  <c r="M46" i="102" s="1"/>
  <c r="U46" i="106"/>
  <c r="U46" i="102" s="1"/>
  <c r="G47" i="106"/>
  <c r="G47" i="102" s="1"/>
  <c r="O47" i="106"/>
  <c r="O47" i="102" s="1"/>
  <c r="W47" i="106"/>
  <c r="W47" i="102" s="1"/>
  <c r="I48" i="106"/>
  <c r="I48" i="102" s="1"/>
  <c r="Q48" i="106"/>
  <c r="Q48" i="102" s="1"/>
  <c r="C49" i="106"/>
  <c r="C49" i="102" s="1"/>
  <c r="K49" i="106"/>
  <c r="K49" i="102" s="1"/>
  <c r="S49" i="106"/>
  <c r="S49" i="102" s="1"/>
  <c r="E50" i="106"/>
  <c r="E50" i="102" s="1"/>
  <c r="M50" i="106"/>
  <c r="U50" i="106"/>
  <c r="G51" i="106"/>
  <c r="G51" i="102" s="1"/>
  <c r="O51" i="106"/>
  <c r="O51" i="102" s="1"/>
  <c r="W51" i="106"/>
  <c r="W51" i="102" s="1"/>
  <c r="E62" i="106"/>
  <c r="E62" i="102" s="1"/>
  <c r="M62" i="106"/>
  <c r="M62" i="102" s="1"/>
  <c r="U62" i="106"/>
  <c r="G63" i="106"/>
  <c r="G63" i="102" s="1"/>
  <c r="O63" i="106"/>
  <c r="O63" i="102" s="1"/>
  <c r="W63" i="106"/>
  <c r="W63" i="102" s="1"/>
  <c r="I64" i="106"/>
  <c r="I64" i="102" s="1"/>
  <c r="Q64" i="106"/>
  <c r="Q64" i="102" s="1"/>
  <c r="C65" i="106"/>
  <c r="C65" i="102" s="1"/>
  <c r="K65" i="106"/>
  <c r="S65" i="106"/>
  <c r="E66" i="106"/>
  <c r="E66" i="102" s="1"/>
  <c r="M66" i="106"/>
  <c r="M66" i="102" s="1"/>
  <c r="U66" i="106"/>
  <c r="U66" i="102" s="1"/>
  <c r="G67" i="106"/>
  <c r="G67" i="102" s="1"/>
  <c r="O67" i="106"/>
  <c r="O67" i="102" s="1"/>
  <c r="W67" i="106"/>
  <c r="W67" i="102" s="1"/>
  <c r="I68" i="106"/>
  <c r="I68" i="102" s="1"/>
  <c r="Q68" i="106"/>
  <c r="C69" i="106"/>
  <c r="C69" i="102" s="1"/>
  <c r="K69" i="106"/>
  <c r="K69" i="102" s="1"/>
  <c r="S69" i="106"/>
  <c r="S69" i="102" s="1"/>
  <c r="E70" i="106"/>
  <c r="E70" i="102" s="1"/>
  <c r="M70" i="106"/>
  <c r="M70" i="102" s="1"/>
  <c r="U70" i="106"/>
  <c r="G71" i="106"/>
  <c r="G71" i="102" s="1"/>
  <c r="O71" i="106"/>
  <c r="W71" i="106"/>
  <c r="W71" i="102" s="1"/>
  <c r="I72" i="106"/>
  <c r="I72" i="102" s="1"/>
  <c r="Q72" i="106"/>
  <c r="Q72" i="102" s="1"/>
  <c r="G54" i="106"/>
  <c r="G54" i="102" s="1"/>
  <c r="O54" i="106"/>
  <c r="W54" i="106"/>
  <c r="W54" i="102" s="1"/>
  <c r="I4" i="196"/>
  <c r="I22" i="199"/>
  <c r="Q22" i="199"/>
  <c r="Q17" i="165"/>
  <c r="E61" i="165"/>
  <c r="M61" i="165"/>
  <c r="U61" i="165"/>
  <c r="E33" i="159"/>
  <c r="E26" i="159" s="1"/>
  <c r="E2" i="159" s="1"/>
  <c r="M33" i="159"/>
  <c r="M26" i="159" s="1"/>
  <c r="M2" i="159" s="1"/>
  <c r="U33" i="159"/>
  <c r="U26" i="159" s="1"/>
  <c r="U2" i="159" s="1"/>
  <c r="H8" i="192"/>
  <c r="P8" i="192"/>
  <c r="X8" i="192"/>
  <c r="F22" i="192"/>
  <c r="N22" i="192"/>
  <c r="V22" i="192"/>
  <c r="J52" i="165"/>
  <c r="R52" i="165"/>
  <c r="E6" i="75"/>
  <c r="M6" i="75"/>
  <c r="U6" i="75"/>
  <c r="G7" i="75"/>
  <c r="O7" i="75"/>
  <c r="W7" i="75"/>
  <c r="C10" i="75"/>
  <c r="K10" i="75"/>
  <c r="S10" i="75"/>
  <c r="G13" i="75"/>
  <c r="O13" i="75"/>
  <c r="W13" i="75"/>
  <c r="I14" i="75"/>
  <c r="Q14" i="75"/>
  <c r="C15" i="75"/>
  <c r="K15" i="75"/>
  <c r="S15" i="75"/>
  <c r="E16" i="75"/>
  <c r="M16" i="75"/>
  <c r="U16" i="75"/>
  <c r="I19" i="75"/>
  <c r="Q19" i="75"/>
  <c r="C20" i="75"/>
  <c r="K20" i="75"/>
  <c r="S20" i="75"/>
  <c r="E21" i="75"/>
  <c r="M21" i="75"/>
  <c r="U21" i="75"/>
  <c r="I24" i="75"/>
  <c r="Q24" i="75"/>
  <c r="C25" i="75"/>
  <c r="K25" i="75"/>
  <c r="S25" i="75"/>
  <c r="G29" i="75"/>
  <c r="O29" i="75"/>
  <c r="W29" i="75"/>
  <c r="I30" i="75"/>
  <c r="Q30" i="75"/>
  <c r="C31" i="75"/>
  <c r="K31" i="75"/>
  <c r="S31" i="75"/>
  <c r="E32" i="75"/>
  <c r="M32" i="75"/>
  <c r="U32" i="75"/>
  <c r="I35" i="75"/>
  <c r="Q35" i="75"/>
  <c r="C36" i="75"/>
  <c r="K36" i="75"/>
  <c r="S36" i="75"/>
  <c r="E37" i="75"/>
  <c r="M37" i="75"/>
  <c r="U37" i="75"/>
  <c r="G38" i="75"/>
  <c r="O38" i="75"/>
  <c r="W38" i="75"/>
  <c r="I39" i="75"/>
  <c r="Q39" i="75"/>
  <c r="C40" i="75"/>
  <c r="K40" i="75"/>
  <c r="S40" i="75"/>
  <c r="E41" i="75"/>
  <c r="M41" i="75"/>
  <c r="U41" i="75"/>
  <c r="G42" i="75"/>
  <c r="O42" i="75"/>
  <c r="W42" i="75"/>
  <c r="I43" i="75"/>
  <c r="Q43" i="75"/>
  <c r="C44" i="75"/>
  <c r="C8" i="78"/>
  <c r="K8" i="78"/>
  <c r="S8" i="78"/>
  <c r="I22" i="78"/>
  <c r="Q22" i="78"/>
  <c r="I52" i="78"/>
  <c r="Q52" i="78"/>
  <c r="I8" i="79"/>
  <c r="Q8" i="79"/>
  <c r="G22" i="79"/>
  <c r="O22" i="79"/>
  <c r="W22" i="79"/>
  <c r="G52" i="79"/>
  <c r="O52" i="79"/>
  <c r="W52" i="79"/>
  <c r="D22" i="78"/>
  <c r="D52" i="78"/>
  <c r="L52" i="78"/>
  <c r="T52" i="78"/>
  <c r="D8" i="79"/>
  <c r="L8" i="79"/>
  <c r="T8" i="79"/>
  <c r="J22" i="79"/>
  <c r="R22" i="79"/>
  <c r="J52" i="79"/>
  <c r="R52" i="79"/>
  <c r="J8" i="80"/>
  <c r="R8" i="80"/>
  <c r="H22" i="80"/>
  <c r="P22" i="80"/>
  <c r="X22" i="80"/>
  <c r="H52" i="80"/>
  <c r="P52" i="80"/>
  <c r="X52" i="80"/>
  <c r="H8" i="81"/>
  <c r="P8" i="81"/>
  <c r="X8" i="81"/>
  <c r="F22" i="81"/>
  <c r="N22" i="81"/>
  <c r="V22" i="81"/>
  <c r="K44" i="75"/>
  <c r="S44" i="75"/>
  <c r="E45" i="75"/>
  <c r="M45" i="75"/>
  <c r="U45" i="75"/>
  <c r="G46" i="75"/>
  <c r="O46" i="75"/>
  <c r="W46" i="75"/>
  <c r="I47" i="75"/>
  <c r="Q47" i="75"/>
  <c r="C48" i="75"/>
  <c r="K48" i="75"/>
  <c r="S48" i="75"/>
  <c r="E49" i="75"/>
  <c r="M49" i="75"/>
  <c r="U49" i="75"/>
  <c r="G50" i="75"/>
  <c r="O50" i="75"/>
  <c r="W50" i="75"/>
  <c r="I51" i="75"/>
  <c r="Q51" i="75"/>
  <c r="G62" i="75"/>
  <c r="O62" i="75"/>
  <c r="W62" i="75"/>
  <c r="I63" i="75"/>
  <c r="Q63" i="75"/>
  <c r="C64" i="75"/>
  <c r="K64" i="75"/>
  <c r="S64" i="75"/>
  <c r="E65" i="75"/>
  <c r="M65" i="75"/>
  <c r="U65" i="75"/>
  <c r="G66" i="75"/>
  <c r="O66" i="75"/>
  <c r="W66" i="75"/>
  <c r="I67" i="75"/>
  <c r="Q67" i="75"/>
  <c r="C68" i="75"/>
  <c r="K68" i="75"/>
  <c r="S68" i="75"/>
  <c r="E69" i="75"/>
  <c r="M69" i="75"/>
  <c r="U69" i="75"/>
  <c r="G70" i="75"/>
  <c r="O70" i="75"/>
  <c r="W70" i="75"/>
  <c r="I71" i="75"/>
  <c r="Q71" i="75"/>
  <c r="C72" i="75"/>
  <c r="K72" i="75"/>
  <c r="S72" i="75"/>
  <c r="I54" i="75"/>
  <c r="Q54" i="75"/>
  <c r="G8" i="78"/>
  <c r="O8" i="78"/>
  <c r="W8" i="78"/>
  <c r="E22" i="78"/>
  <c r="M22" i="78"/>
  <c r="U22" i="78"/>
  <c r="K22" i="81"/>
  <c r="S22" i="81"/>
  <c r="I52" i="82"/>
  <c r="Q52" i="82"/>
  <c r="I8" i="83"/>
  <c r="Q8" i="83"/>
  <c r="G22" i="83"/>
  <c r="O22" i="83"/>
  <c r="W22" i="83"/>
  <c r="G52" i="83"/>
  <c r="O52" i="83"/>
  <c r="W52" i="83"/>
  <c r="G8" i="84"/>
  <c r="O8" i="84"/>
  <c r="W8" i="84"/>
  <c r="E22" i="84"/>
  <c r="E52" i="84"/>
  <c r="M52" i="84"/>
  <c r="U52" i="84"/>
  <c r="E8" i="85"/>
  <c r="M8" i="85"/>
  <c r="U8" i="85"/>
  <c r="C22" i="85"/>
  <c r="K22" i="85"/>
  <c r="S22" i="85"/>
  <c r="I52" i="90"/>
  <c r="Q52" i="90"/>
  <c r="I8" i="91"/>
  <c r="Q8" i="91"/>
  <c r="G22" i="91"/>
  <c r="O22" i="91"/>
  <c r="W22" i="91"/>
  <c r="G52" i="91"/>
  <c r="O52" i="91"/>
  <c r="W52" i="91"/>
  <c r="H4" i="110"/>
  <c r="P4" i="110"/>
  <c r="X4" i="110"/>
  <c r="F8" i="110"/>
  <c r="N8" i="110"/>
  <c r="V8" i="110"/>
  <c r="D22" i="110"/>
  <c r="L22" i="110"/>
  <c r="T22" i="110"/>
  <c r="D52" i="110"/>
  <c r="F4" i="107"/>
  <c r="N4" i="107"/>
  <c r="V4" i="107"/>
  <c r="D8" i="107"/>
  <c r="H52" i="91"/>
  <c r="P52" i="91"/>
  <c r="X52" i="91"/>
  <c r="V4" i="186"/>
  <c r="F52" i="81"/>
  <c r="N52" i="81"/>
  <c r="V52" i="81"/>
  <c r="F8" i="82"/>
  <c r="N8" i="82"/>
  <c r="V8" i="82"/>
  <c r="D22" i="82"/>
  <c r="L22" i="82"/>
  <c r="T22" i="82"/>
  <c r="D52" i="82"/>
  <c r="L52" i="82"/>
  <c r="T52" i="82"/>
  <c r="D8" i="83"/>
  <c r="L8" i="83"/>
  <c r="T8" i="83"/>
  <c r="J22" i="83"/>
  <c r="R22" i="83"/>
  <c r="J52" i="83"/>
  <c r="R52" i="83"/>
  <c r="J8" i="84"/>
  <c r="R8" i="84"/>
  <c r="H22" i="84"/>
  <c r="P22" i="84"/>
  <c r="X22" i="84"/>
  <c r="H52" i="84"/>
  <c r="P52" i="84"/>
  <c r="H8" i="85"/>
  <c r="P8" i="85"/>
  <c r="X8" i="85"/>
  <c r="F22" i="85"/>
  <c r="N22" i="85"/>
  <c r="V22" i="85"/>
  <c r="F52" i="85"/>
  <c r="N52" i="85"/>
  <c r="V52" i="85"/>
  <c r="F8" i="86"/>
  <c r="N8" i="86"/>
  <c r="V8" i="86"/>
  <c r="D22" i="86"/>
  <c r="L22" i="86"/>
  <c r="T22" i="86"/>
  <c r="D52" i="86"/>
  <c r="L52" i="86"/>
  <c r="T52" i="86"/>
  <c r="D8" i="87"/>
  <c r="J22" i="87"/>
  <c r="R22" i="87"/>
  <c r="J52" i="87"/>
  <c r="R52" i="87"/>
  <c r="H22" i="88"/>
  <c r="P22" i="88"/>
  <c r="X22" i="88"/>
  <c r="H52" i="88"/>
  <c r="P52" i="88"/>
  <c r="X52" i="88"/>
  <c r="H8" i="89"/>
  <c r="P8" i="89"/>
  <c r="X8" i="89"/>
  <c r="F22" i="89"/>
  <c r="N22" i="89"/>
  <c r="V22" i="89"/>
  <c r="F52" i="89"/>
  <c r="N52" i="89"/>
  <c r="V52" i="89"/>
  <c r="F8" i="90"/>
  <c r="N8" i="90"/>
  <c r="V8" i="90"/>
  <c r="D22" i="90"/>
  <c r="L22" i="90"/>
  <c r="T22" i="90"/>
  <c r="D52" i="90"/>
  <c r="L52" i="90"/>
  <c r="T52" i="90"/>
  <c r="D8" i="91"/>
  <c r="L8" i="91"/>
  <c r="T8" i="91"/>
  <c r="J22" i="91"/>
  <c r="R22" i="91"/>
  <c r="J52" i="91"/>
  <c r="R52" i="91"/>
  <c r="F4" i="186"/>
  <c r="X4" i="186"/>
  <c r="D8" i="186"/>
  <c r="V8" i="186"/>
  <c r="X22" i="186"/>
  <c r="P4" i="186"/>
  <c r="N8" i="186"/>
  <c r="P22" i="186"/>
  <c r="J22" i="84"/>
  <c r="R22" i="84"/>
  <c r="J52" i="84"/>
  <c r="R52" i="84"/>
  <c r="D4" i="85"/>
  <c r="L4" i="85"/>
  <c r="T4" i="85"/>
  <c r="J8" i="85"/>
  <c r="R8" i="85"/>
  <c r="H22" i="85"/>
  <c r="P22" i="85"/>
  <c r="X22" i="85"/>
  <c r="H52" i="85"/>
  <c r="P52" i="85"/>
  <c r="X52" i="85"/>
  <c r="J4" i="86"/>
  <c r="R4" i="86"/>
  <c r="H8" i="86"/>
  <c r="P8" i="86"/>
  <c r="X8" i="86"/>
  <c r="F22" i="86"/>
  <c r="N22" i="86"/>
  <c r="V22" i="86"/>
  <c r="N52" i="86"/>
  <c r="V52" i="86"/>
  <c r="H4" i="87"/>
  <c r="P4" i="87"/>
  <c r="X4" i="87"/>
  <c r="F8" i="87"/>
  <c r="N8" i="87"/>
  <c r="V8" i="87"/>
  <c r="V4" i="88"/>
  <c r="J27" i="91"/>
  <c r="R27" i="91"/>
  <c r="D33" i="91"/>
  <c r="L33" i="91"/>
  <c r="T33" i="91"/>
  <c r="H61" i="91"/>
  <c r="P61" i="91"/>
  <c r="X61" i="91"/>
  <c r="R11" i="186"/>
  <c r="L8" i="107"/>
  <c r="T8" i="107"/>
  <c r="J22" i="107"/>
  <c r="R22" i="107"/>
  <c r="J8" i="108"/>
  <c r="R8" i="108"/>
  <c r="H22" i="108"/>
  <c r="P22" i="108"/>
  <c r="X22" i="108"/>
  <c r="H52" i="108"/>
  <c r="P52" i="108"/>
  <c r="X52" i="108"/>
  <c r="H8" i="114"/>
  <c r="P8" i="114"/>
  <c r="X8" i="114"/>
  <c r="F22" i="114"/>
  <c r="N22" i="114"/>
  <c r="V22" i="114"/>
  <c r="F52" i="114"/>
  <c r="N52" i="114"/>
  <c r="V52" i="114"/>
  <c r="F8" i="112"/>
  <c r="N8" i="112"/>
  <c r="V8" i="112"/>
  <c r="D22" i="112"/>
  <c r="L22" i="112"/>
  <c r="T22" i="112"/>
  <c r="H52" i="121"/>
  <c r="D61" i="190"/>
  <c r="L61" i="190"/>
  <c r="T61" i="190"/>
  <c r="H52" i="190"/>
  <c r="P52" i="190"/>
  <c r="X52" i="190"/>
  <c r="D4" i="192"/>
  <c r="L4" i="192"/>
  <c r="T4" i="192"/>
  <c r="J8" i="192"/>
  <c r="R8" i="192"/>
  <c r="F11" i="192"/>
  <c r="N11" i="192"/>
  <c r="V11" i="192"/>
  <c r="H17" i="192"/>
  <c r="P17" i="192"/>
  <c r="X17" i="192"/>
  <c r="H22" i="192"/>
  <c r="P22" i="192"/>
  <c r="X22" i="192"/>
  <c r="F27" i="192"/>
  <c r="N27" i="192"/>
  <c r="V27" i="192"/>
  <c r="H33" i="192"/>
  <c r="P33" i="192"/>
  <c r="X33" i="192"/>
  <c r="D61" i="192"/>
  <c r="L61" i="192"/>
  <c r="T61" i="192"/>
  <c r="H52" i="192"/>
  <c r="P52" i="192"/>
  <c r="X52" i="192"/>
  <c r="H4" i="193"/>
  <c r="P4" i="193"/>
  <c r="X4" i="193"/>
  <c r="F8" i="193"/>
  <c r="N8" i="193"/>
  <c r="V8" i="193"/>
  <c r="J11" i="193"/>
  <c r="R11" i="193"/>
  <c r="D17" i="193"/>
  <c r="L17" i="193"/>
  <c r="T17" i="193"/>
  <c r="D22" i="193"/>
  <c r="L22" i="193"/>
  <c r="T22" i="193"/>
  <c r="J27" i="193"/>
  <c r="R27" i="193"/>
  <c r="D33" i="193"/>
  <c r="L33" i="193"/>
  <c r="T33" i="193"/>
  <c r="H61" i="193"/>
  <c r="P61" i="193"/>
  <c r="X61" i="193"/>
  <c r="D52" i="193"/>
  <c r="L52" i="193"/>
  <c r="T52" i="193"/>
  <c r="J11" i="107"/>
  <c r="R11" i="107"/>
  <c r="D17" i="107"/>
  <c r="L17" i="107"/>
  <c r="T17" i="107"/>
  <c r="J27" i="107"/>
  <c r="R27" i="107"/>
  <c r="D33" i="107"/>
  <c r="L33" i="107"/>
  <c r="T33" i="107"/>
  <c r="H61" i="107"/>
  <c r="P61" i="107"/>
  <c r="X61" i="107"/>
  <c r="X33" i="114"/>
  <c r="D61" i="114"/>
  <c r="L61" i="114"/>
  <c r="T61" i="114"/>
  <c r="J4" i="112"/>
  <c r="R4" i="112"/>
  <c r="F17" i="112"/>
  <c r="N17" i="112"/>
  <c r="V17" i="112"/>
  <c r="D27" i="112"/>
  <c r="L27" i="112"/>
  <c r="T27" i="112"/>
  <c r="F33" i="112"/>
  <c r="N33" i="112"/>
  <c r="V33" i="112"/>
  <c r="J61" i="19"/>
  <c r="R61" i="19"/>
  <c r="T61" i="152"/>
  <c r="J33" i="153"/>
  <c r="J26" i="153" s="1"/>
  <c r="J2" i="153" s="1"/>
  <c r="R33" i="153"/>
  <c r="R26" i="153" s="1"/>
  <c r="R2" i="153" s="1"/>
  <c r="D61" i="153"/>
  <c r="L61" i="153"/>
  <c r="T61" i="153"/>
  <c r="J33" i="154"/>
  <c r="J26" i="154" s="1"/>
  <c r="J2" i="154" s="1"/>
  <c r="R33" i="154"/>
  <c r="R26" i="154" s="1"/>
  <c r="R2" i="154" s="1"/>
  <c r="D61" i="154"/>
  <c r="L61" i="154"/>
  <c r="T61" i="154"/>
  <c r="H6" i="106"/>
  <c r="P6" i="106"/>
  <c r="X6" i="106"/>
  <c r="J7" i="106"/>
  <c r="R7" i="106"/>
  <c r="F10" i="106"/>
  <c r="N10" i="106"/>
  <c r="V10" i="106"/>
  <c r="J13" i="106"/>
  <c r="R13" i="106"/>
  <c r="D14" i="106"/>
  <c r="L14" i="106"/>
  <c r="T14" i="106"/>
  <c r="F15" i="106"/>
  <c r="N15" i="106"/>
  <c r="V15" i="106"/>
  <c r="H16" i="106"/>
  <c r="P16" i="106"/>
  <c r="X16" i="106"/>
  <c r="D19" i="106"/>
  <c r="L19" i="106"/>
  <c r="L19" i="102" s="1"/>
  <c r="T19" i="106"/>
  <c r="F20" i="106"/>
  <c r="F20" i="102" s="1"/>
  <c r="N20" i="106"/>
  <c r="N20" i="102" s="1"/>
  <c r="V20" i="106"/>
  <c r="V20" i="102" s="1"/>
  <c r="H21" i="106"/>
  <c r="H21" i="102" s="1"/>
  <c r="P21" i="106"/>
  <c r="X21" i="106"/>
  <c r="D24" i="106"/>
  <c r="L24" i="106"/>
  <c r="T24" i="106"/>
  <c r="F25" i="106"/>
  <c r="N25" i="106"/>
  <c r="V25" i="106"/>
  <c r="J29" i="106"/>
  <c r="R29" i="106"/>
  <c r="D30" i="106"/>
  <c r="L30" i="106"/>
  <c r="T30" i="106"/>
  <c r="T30" i="102" s="1"/>
  <c r="F31" i="106"/>
  <c r="F31" i="102" s="1"/>
  <c r="N31" i="106"/>
  <c r="N31" i="102" s="1"/>
  <c r="V31" i="106"/>
  <c r="V31" i="102" s="1"/>
  <c r="H32" i="106"/>
  <c r="P32" i="106"/>
  <c r="X32" i="106"/>
  <c r="D35" i="106"/>
  <c r="L35" i="106"/>
  <c r="L35" i="102" s="1"/>
  <c r="T35" i="106"/>
  <c r="T35" i="102" s="1"/>
  <c r="F36" i="106"/>
  <c r="F36" i="102" s="1"/>
  <c r="N36" i="106"/>
  <c r="N36" i="102" s="1"/>
  <c r="V36" i="106"/>
  <c r="H37" i="106"/>
  <c r="H37" i="102" s="1"/>
  <c r="P37" i="106"/>
  <c r="X37" i="106"/>
  <c r="C52" i="113"/>
  <c r="K52" i="113"/>
  <c r="S52" i="113"/>
  <c r="I52" i="115"/>
  <c r="Q52" i="115"/>
  <c r="C51" i="119"/>
  <c r="K51" i="119"/>
  <c r="S51" i="119"/>
  <c r="E8" i="121"/>
  <c r="M8" i="121"/>
  <c r="U8" i="121"/>
  <c r="C22" i="121"/>
  <c r="K22" i="121"/>
  <c r="S22" i="121"/>
  <c r="C52" i="121"/>
  <c r="K52" i="121"/>
  <c r="S52" i="121"/>
  <c r="C8" i="183"/>
  <c r="K8" i="183"/>
  <c r="S8" i="183"/>
  <c r="I22" i="183"/>
  <c r="Q22" i="183"/>
  <c r="I52" i="183"/>
  <c r="Q52" i="183"/>
  <c r="C52" i="173"/>
  <c r="K52" i="173"/>
  <c r="S52" i="173"/>
  <c r="I8" i="174"/>
  <c r="Q8" i="174"/>
  <c r="G22" i="174"/>
  <c r="O22" i="174"/>
  <c r="W22" i="174"/>
  <c r="I52" i="174"/>
  <c r="Q52" i="174"/>
  <c r="D52" i="190"/>
  <c r="L52" i="190"/>
  <c r="T52" i="190"/>
  <c r="E8" i="114"/>
  <c r="M8" i="114"/>
  <c r="U8" i="114"/>
  <c r="C22" i="114"/>
  <c r="K22" i="114"/>
  <c r="S22" i="114"/>
  <c r="G4" i="115"/>
  <c r="O4" i="115"/>
  <c r="W4" i="115"/>
  <c r="I4" i="121"/>
  <c r="Q4" i="121"/>
  <c r="G4" i="183"/>
  <c r="O4" i="183"/>
  <c r="W4" i="183"/>
  <c r="H4" i="195"/>
  <c r="P4" i="195"/>
  <c r="X4" i="195"/>
  <c r="F8" i="195"/>
  <c r="N8" i="195"/>
  <c r="V8" i="195"/>
  <c r="J11" i="195"/>
  <c r="R11" i="195"/>
  <c r="D17" i="195"/>
  <c r="L17" i="195"/>
  <c r="T17" i="195"/>
  <c r="D22" i="195"/>
  <c r="L22" i="195"/>
  <c r="T22" i="195"/>
  <c r="J27" i="195"/>
  <c r="R27" i="195"/>
  <c r="D33" i="195"/>
  <c r="L33" i="195"/>
  <c r="T33" i="195"/>
  <c r="H61" i="195"/>
  <c r="P61" i="195"/>
  <c r="X61" i="195"/>
  <c r="D52" i="195"/>
  <c r="L52" i="195"/>
  <c r="T52" i="195"/>
  <c r="D4" i="196"/>
  <c r="L4" i="196"/>
  <c r="T4" i="196"/>
  <c r="J8" i="196"/>
  <c r="R8" i="196"/>
  <c r="F11" i="196"/>
  <c r="N11" i="196"/>
  <c r="V11" i="196"/>
  <c r="H17" i="196"/>
  <c r="P17" i="196"/>
  <c r="X17" i="196"/>
  <c r="H22" i="196"/>
  <c r="P22" i="196"/>
  <c r="X22" i="196"/>
  <c r="F27" i="196"/>
  <c r="N27" i="196"/>
  <c r="V27" i="196"/>
  <c r="H33" i="196"/>
  <c r="P33" i="196"/>
  <c r="X33" i="196"/>
  <c r="D61" i="196"/>
  <c r="L61" i="196"/>
  <c r="T61" i="196"/>
  <c r="H52" i="196"/>
  <c r="P52" i="196"/>
  <c r="X52" i="196"/>
  <c r="D4" i="198"/>
  <c r="L4" i="198"/>
  <c r="T4" i="198"/>
  <c r="J8" i="198"/>
  <c r="R8" i="198"/>
  <c r="F11" i="198"/>
  <c r="N11" i="198"/>
  <c r="V11" i="198"/>
  <c r="H17" i="198"/>
  <c r="P17" i="198"/>
  <c r="X17" i="198"/>
  <c r="H22" i="198"/>
  <c r="P22" i="198"/>
  <c r="X22" i="198"/>
  <c r="F27" i="198"/>
  <c r="N27" i="198"/>
  <c r="V27" i="198"/>
  <c r="H33" i="198"/>
  <c r="P33" i="198"/>
  <c r="X33" i="198"/>
  <c r="D61" i="198"/>
  <c r="L61" i="198"/>
  <c r="T61" i="198"/>
  <c r="J11" i="199"/>
  <c r="R11" i="199"/>
  <c r="J38" i="106"/>
  <c r="J38" i="102" s="1"/>
  <c r="R38" i="106"/>
  <c r="R38" i="102" s="1"/>
  <c r="D39" i="106"/>
  <c r="D39" i="102" s="1"/>
  <c r="L39" i="106"/>
  <c r="T39" i="106"/>
  <c r="T39" i="102" s="1"/>
  <c r="F40" i="106"/>
  <c r="N40" i="106"/>
  <c r="V40" i="106"/>
  <c r="V40" i="102" s="1"/>
  <c r="H41" i="106"/>
  <c r="H41" i="102" s="1"/>
  <c r="P41" i="106"/>
  <c r="P41" i="102" s="1"/>
  <c r="X41" i="106"/>
  <c r="J42" i="106"/>
  <c r="R42" i="106"/>
  <c r="R42" i="102" s="1"/>
  <c r="D43" i="106"/>
  <c r="L43" i="106"/>
  <c r="T43" i="106"/>
  <c r="F44" i="106"/>
  <c r="F44" i="102" s="1"/>
  <c r="N44" i="106"/>
  <c r="N44" i="102" s="1"/>
  <c r="V44" i="106"/>
  <c r="V44" i="102" s="1"/>
  <c r="H45" i="106"/>
  <c r="P45" i="106"/>
  <c r="P45" i="102" s="1"/>
  <c r="X45" i="106"/>
  <c r="J46" i="106"/>
  <c r="R46" i="106"/>
  <c r="R46" i="102" s="1"/>
  <c r="D47" i="106"/>
  <c r="D47" i="102" s="1"/>
  <c r="L47" i="106"/>
  <c r="L47" i="102" s="1"/>
  <c r="T47" i="106"/>
  <c r="T47" i="102" s="1"/>
  <c r="F48" i="106"/>
  <c r="N48" i="106"/>
  <c r="N48" i="102" s="1"/>
  <c r="V48" i="106"/>
  <c r="H49" i="106"/>
  <c r="P49" i="106"/>
  <c r="P49" i="102" s="1"/>
  <c r="X49" i="106"/>
  <c r="X49" i="102" s="1"/>
  <c r="J50" i="106"/>
  <c r="J50" i="102" s="1"/>
  <c r="R50" i="106"/>
  <c r="D51" i="106"/>
  <c r="D51" i="102" s="1"/>
  <c r="L51" i="106"/>
  <c r="L51" i="102" s="1"/>
  <c r="T51" i="106"/>
  <c r="J62" i="106"/>
  <c r="J62" i="102" s="1"/>
  <c r="R62" i="106"/>
  <c r="D63" i="106"/>
  <c r="L63" i="106"/>
  <c r="L63" i="102" s="1"/>
  <c r="T63" i="106"/>
  <c r="T63" i="102" s="1"/>
  <c r="F64" i="106"/>
  <c r="F64" i="102" s="1"/>
  <c r="N64" i="106"/>
  <c r="N64" i="102" s="1"/>
  <c r="V64" i="106"/>
  <c r="V64" i="102" s="1"/>
  <c r="H65" i="106"/>
  <c r="H65" i="102" s="1"/>
  <c r="P65" i="106"/>
  <c r="X65" i="106"/>
  <c r="J66" i="106"/>
  <c r="R66" i="106"/>
  <c r="R66" i="102" s="1"/>
  <c r="D67" i="106"/>
  <c r="D67" i="102" s="1"/>
  <c r="L67" i="106"/>
  <c r="L67" i="102" s="1"/>
  <c r="T67" i="106"/>
  <c r="T67" i="102" s="1"/>
  <c r="F68" i="106"/>
  <c r="F68" i="102" s="1"/>
  <c r="N68" i="106"/>
  <c r="V68" i="106"/>
  <c r="H69" i="106"/>
  <c r="P69" i="106"/>
  <c r="P69" i="102" s="1"/>
  <c r="X69" i="106"/>
  <c r="X69" i="102" s="1"/>
  <c r="J70" i="106"/>
  <c r="J70" i="102" s="1"/>
  <c r="R70" i="106"/>
  <c r="D71" i="106"/>
  <c r="D71" i="102" s="1"/>
  <c r="L71" i="106"/>
  <c r="L71" i="102" s="1"/>
  <c r="T71" i="106"/>
  <c r="F72" i="106"/>
  <c r="F72" i="102" s="1"/>
  <c r="N72" i="106"/>
  <c r="N72" i="102" s="1"/>
  <c r="V72" i="106"/>
  <c r="V72" i="102" s="1"/>
  <c r="D54" i="106"/>
  <c r="D54" i="102" s="1"/>
  <c r="L54" i="106"/>
  <c r="T54" i="106"/>
  <c r="T54" i="102" s="1"/>
  <c r="C52" i="196"/>
  <c r="K52" i="196"/>
  <c r="S52" i="196"/>
  <c r="U22" i="165"/>
  <c r="H52" i="195"/>
  <c r="P52" i="195"/>
  <c r="X52" i="195"/>
  <c r="F8" i="196"/>
  <c r="N8" i="196"/>
  <c r="V8" i="196"/>
  <c r="D22" i="196"/>
  <c r="L22" i="196"/>
  <c r="T22" i="196"/>
  <c r="D52" i="196"/>
  <c r="L52" i="196"/>
  <c r="T52" i="196"/>
  <c r="F8" i="198"/>
  <c r="N8" i="198"/>
  <c r="V8" i="198"/>
  <c r="D22" i="198"/>
  <c r="L22" i="198"/>
  <c r="T22" i="198"/>
  <c r="D52" i="198"/>
  <c r="L52" i="198"/>
  <c r="T52" i="198"/>
  <c r="D4" i="199"/>
  <c r="D3" i="199" s="1"/>
  <c r="L4" i="199"/>
  <c r="L3" i="199" s="1"/>
  <c r="T4" i="199"/>
  <c r="T3" i="199" s="1"/>
  <c r="J8" i="199"/>
  <c r="R8" i="199"/>
  <c r="F11" i="199"/>
  <c r="N11" i="199"/>
  <c r="V11" i="199"/>
  <c r="E22" i="198"/>
  <c r="M22" i="198"/>
  <c r="U22" i="198"/>
  <c r="J4" i="198"/>
  <c r="R4" i="198"/>
  <c r="J61" i="198"/>
  <c r="R61" i="198"/>
  <c r="F4" i="199"/>
  <c r="N4" i="199"/>
  <c r="V4" i="199"/>
  <c r="H11" i="199"/>
  <c r="H3" i="199" s="1"/>
  <c r="P11" i="199"/>
  <c r="P3" i="199" s="1"/>
  <c r="X11" i="199"/>
  <c r="X3" i="199" s="1"/>
  <c r="O22" i="186"/>
  <c r="G33" i="190"/>
  <c r="O33" i="190"/>
  <c r="W33" i="190"/>
  <c r="J6" i="75"/>
  <c r="R6" i="75"/>
  <c r="D7" i="75"/>
  <c r="L7" i="75"/>
  <c r="T7" i="75"/>
  <c r="H10" i="75"/>
  <c r="P10" i="75"/>
  <c r="X10" i="75"/>
  <c r="D13" i="75"/>
  <c r="L13" i="75"/>
  <c r="T13" i="75"/>
  <c r="F14" i="75"/>
  <c r="N14" i="75"/>
  <c r="V14" i="75"/>
  <c r="H15" i="75"/>
  <c r="P15" i="75"/>
  <c r="X15" i="75"/>
  <c r="J16" i="75"/>
  <c r="R16" i="75"/>
  <c r="F19" i="75"/>
  <c r="N19" i="75"/>
  <c r="V19" i="75"/>
  <c r="H20" i="75"/>
  <c r="P20" i="75"/>
  <c r="X20" i="75"/>
  <c r="J21" i="75"/>
  <c r="R21" i="75"/>
  <c r="F24" i="75"/>
  <c r="N24" i="75"/>
  <c r="V24" i="75"/>
  <c r="H25" i="75"/>
  <c r="P25" i="75"/>
  <c r="X25" i="75"/>
  <c r="D29" i="75"/>
  <c r="L29" i="75"/>
  <c r="T29" i="75"/>
  <c r="F30" i="75"/>
  <c r="N30" i="75"/>
  <c r="V30" i="75"/>
  <c r="H31" i="75"/>
  <c r="P31" i="75"/>
  <c r="X31" i="75"/>
  <c r="J32" i="75"/>
  <c r="R32" i="75"/>
  <c r="F35" i="75"/>
  <c r="N35" i="75"/>
  <c r="V35" i="75"/>
  <c r="H36" i="75"/>
  <c r="P36" i="75"/>
  <c r="X36" i="75"/>
  <c r="J37" i="75"/>
  <c r="R37" i="75"/>
  <c r="D38" i="75"/>
  <c r="L38" i="75"/>
  <c r="T38" i="75"/>
  <c r="F39" i="75"/>
  <c r="N39" i="75"/>
  <c r="V39" i="75"/>
  <c r="H40" i="75"/>
  <c r="P40" i="75"/>
  <c r="X40" i="75"/>
  <c r="J41" i="75"/>
  <c r="R41" i="75"/>
  <c r="D42" i="75"/>
  <c r="L42" i="75"/>
  <c r="T42" i="75"/>
  <c r="F43" i="75"/>
  <c r="N43" i="75"/>
  <c r="V43" i="75"/>
  <c r="H44" i="75"/>
  <c r="P44" i="75"/>
  <c r="X44" i="75"/>
  <c r="J45" i="75"/>
  <c r="R45" i="75"/>
  <c r="D46" i="75"/>
  <c r="L46" i="75"/>
  <c r="T46" i="75"/>
  <c r="F47" i="75"/>
  <c r="N47" i="75"/>
  <c r="V47" i="75"/>
  <c r="H48" i="75"/>
  <c r="P48" i="75"/>
  <c r="X48" i="75"/>
  <c r="J49" i="75"/>
  <c r="R49" i="75"/>
  <c r="D50" i="75"/>
  <c r="L50" i="75"/>
  <c r="T50" i="75"/>
  <c r="F51" i="75"/>
  <c r="N51" i="75"/>
  <c r="V51" i="75"/>
  <c r="D62" i="75"/>
  <c r="L62" i="75"/>
  <c r="T62" i="75"/>
  <c r="F63" i="75"/>
  <c r="N63" i="75"/>
  <c r="V63" i="75"/>
  <c r="H64" i="75"/>
  <c r="P64" i="75"/>
  <c r="X64" i="75"/>
  <c r="J65" i="75"/>
  <c r="R65" i="75"/>
  <c r="D66" i="75"/>
  <c r="L66" i="75"/>
  <c r="T66" i="75"/>
  <c r="F67" i="75"/>
  <c r="N67" i="75"/>
  <c r="V67" i="75"/>
  <c r="H68" i="75"/>
  <c r="P68" i="75"/>
  <c r="X68" i="75"/>
  <c r="J69" i="75"/>
  <c r="R69" i="75"/>
  <c r="D70" i="75"/>
  <c r="L70" i="75"/>
  <c r="T70" i="75"/>
  <c r="F71" i="75"/>
  <c r="N71" i="75"/>
  <c r="V71" i="75"/>
  <c r="H72" i="75"/>
  <c r="P72" i="75"/>
  <c r="X72" i="75"/>
  <c r="F54" i="75"/>
  <c r="N54" i="75"/>
  <c r="V54" i="75"/>
  <c r="F4" i="78"/>
  <c r="N4" i="78"/>
  <c r="V4" i="78"/>
  <c r="D8" i="78"/>
  <c r="L8" i="78"/>
  <c r="T8" i="78"/>
  <c r="H11" i="78"/>
  <c r="P11" i="78"/>
  <c r="X11" i="78"/>
  <c r="J17" i="78"/>
  <c r="R17" i="78"/>
  <c r="J22" i="78"/>
  <c r="R22" i="78"/>
  <c r="H27" i="78"/>
  <c r="H26" i="78" s="1"/>
  <c r="P27" i="78"/>
  <c r="P26" i="78" s="1"/>
  <c r="X27" i="78"/>
  <c r="X26" i="78" s="1"/>
  <c r="J33" i="78"/>
  <c r="R33" i="78"/>
  <c r="F61" i="78"/>
  <c r="N61" i="78"/>
  <c r="V61" i="78"/>
  <c r="R61" i="161"/>
  <c r="G4" i="78"/>
  <c r="O4" i="78"/>
  <c r="W4" i="78"/>
  <c r="E8" i="78"/>
  <c r="M8" i="78"/>
  <c r="C22" i="78"/>
  <c r="K22" i="78"/>
  <c r="S22" i="78"/>
  <c r="I8" i="186"/>
  <c r="W22" i="186"/>
  <c r="H62" i="8"/>
  <c r="P62" i="8"/>
  <c r="D63" i="8"/>
  <c r="L63" i="8"/>
  <c r="T63" i="8"/>
  <c r="H65" i="8"/>
  <c r="P65" i="8"/>
  <c r="D61" i="161"/>
  <c r="L61" i="161"/>
  <c r="T61" i="161"/>
  <c r="H51" i="10"/>
  <c r="P51" i="10"/>
  <c r="X51" i="10"/>
  <c r="D6" i="75"/>
  <c r="L6" i="75"/>
  <c r="T6" i="75"/>
  <c r="F7" i="75"/>
  <c r="N7" i="75"/>
  <c r="V7" i="75"/>
  <c r="J10" i="75"/>
  <c r="R10" i="75"/>
  <c r="F13" i="75"/>
  <c r="N13" i="75"/>
  <c r="V13" i="75"/>
  <c r="H14" i="75"/>
  <c r="P14" i="75"/>
  <c r="X14" i="75"/>
  <c r="J15" i="75"/>
  <c r="R15" i="75"/>
  <c r="D16" i="75"/>
  <c r="L16" i="75"/>
  <c r="T16" i="75"/>
  <c r="H19" i="75"/>
  <c r="P19" i="75"/>
  <c r="X19" i="75"/>
  <c r="J20" i="75"/>
  <c r="R20" i="75"/>
  <c r="D21" i="75"/>
  <c r="L21" i="75"/>
  <c r="T21" i="75"/>
  <c r="H24" i="75"/>
  <c r="P24" i="75"/>
  <c r="X24" i="75"/>
  <c r="J25" i="75"/>
  <c r="R25" i="75"/>
  <c r="F29" i="75"/>
  <c r="N29" i="75"/>
  <c r="V29" i="75"/>
  <c r="H30" i="75"/>
  <c r="P30" i="75"/>
  <c r="X30" i="75"/>
  <c r="J31" i="75"/>
  <c r="R31" i="75"/>
  <c r="D32" i="75"/>
  <c r="L32" i="75"/>
  <c r="T32" i="75"/>
  <c r="H35" i="75"/>
  <c r="P35" i="75"/>
  <c r="X35" i="75"/>
  <c r="J36" i="75"/>
  <c r="R36" i="75"/>
  <c r="D37" i="75"/>
  <c r="L37" i="75"/>
  <c r="T37" i="75"/>
  <c r="F38" i="75"/>
  <c r="N38" i="75"/>
  <c r="V38" i="75"/>
  <c r="H39" i="75"/>
  <c r="P39" i="75"/>
  <c r="X39" i="75"/>
  <c r="J40" i="75"/>
  <c r="R40" i="75"/>
  <c r="D41" i="75"/>
  <c r="L41" i="75"/>
  <c r="T41" i="75"/>
  <c r="F42" i="75"/>
  <c r="N42" i="75"/>
  <c r="V42" i="75"/>
  <c r="H43" i="75"/>
  <c r="P43" i="75"/>
  <c r="X43" i="75"/>
  <c r="J44" i="75"/>
  <c r="R44" i="75"/>
  <c r="D45" i="75"/>
  <c r="L45" i="75"/>
  <c r="T45" i="75"/>
  <c r="F46" i="75"/>
  <c r="N46" i="75"/>
  <c r="V46" i="75"/>
  <c r="H47" i="75"/>
  <c r="P47" i="75"/>
  <c r="X47" i="75"/>
  <c r="J48" i="75"/>
  <c r="R48" i="75"/>
  <c r="D49" i="75"/>
  <c r="L49" i="75"/>
  <c r="T49" i="75"/>
  <c r="F50" i="75"/>
  <c r="N50" i="75"/>
  <c r="V50" i="75"/>
  <c r="H51" i="75"/>
  <c r="P51" i="75"/>
  <c r="X51" i="75"/>
  <c r="F62" i="75"/>
  <c r="N62" i="75"/>
  <c r="V62" i="75"/>
  <c r="H63" i="75"/>
  <c r="P63" i="75"/>
  <c r="X63" i="75"/>
  <c r="J64" i="75"/>
  <c r="R64" i="75"/>
  <c r="D65" i="75"/>
  <c r="L65" i="75"/>
  <c r="T65" i="75"/>
  <c r="F66" i="75"/>
  <c r="N66" i="75"/>
  <c r="V66" i="75"/>
  <c r="H67" i="75"/>
  <c r="P67" i="75"/>
  <c r="X67" i="75"/>
  <c r="J68" i="75"/>
  <c r="R68" i="75"/>
  <c r="D69" i="75"/>
  <c r="L69" i="75"/>
  <c r="T69" i="75"/>
  <c r="F70" i="75"/>
  <c r="N70" i="75"/>
  <c r="V70" i="75"/>
  <c r="H71" i="75"/>
  <c r="P71" i="75"/>
  <c r="X71" i="75"/>
  <c r="J72" i="75"/>
  <c r="R72" i="75"/>
  <c r="H54" i="75"/>
  <c r="P54" i="75"/>
  <c r="X54" i="75"/>
  <c r="H4" i="78"/>
  <c r="P4" i="78"/>
  <c r="X4" i="78"/>
  <c r="F8" i="78"/>
  <c r="N8" i="78"/>
  <c r="V8" i="78"/>
  <c r="J11" i="78"/>
  <c r="R11" i="78"/>
  <c r="D17" i="78"/>
  <c r="L17" i="78"/>
  <c r="T17" i="78"/>
  <c r="L22" i="78"/>
  <c r="J27" i="78"/>
  <c r="R27" i="78"/>
  <c r="D33" i="78"/>
  <c r="L33" i="78"/>
  <c r="T33" i="78"/>
  <c r="H61" i="78"/>
  <c r="P61" i="78"/>
  <c r="X61" i="78"/>
  <c r="E61" i="161"/>
  <c r="M61" i="161"/>
  <c r="U61" i="161"/>
  <c r="I4" i="78"/>
  <c r="Q4" i="78"/>
  <c r="C11" i="78"/>
  <c r="K11" i="78"/>
  <c r="S11" i="78"/>
  <c r="E17" i="78"/>
  <c r="M17" i="78"/>
  <c r="U17" i="78"/>
  <c r="C27" i="78"/>
  <c r="K27" i="78"/>
  <c r="S27" i="78"/>
  <c r="E33" i="78"/>
  <c r="M33" i="78"/>
  <c r="U33" i="78"/>
  <c r="I61" i="78"/>
  <c r="J62" i="8"/>
  <c r="R62" i="8"/>
  <c r="F63" i="8"/>
  <c r="N63" i="8"/>
  <c r="V63" i="8"/>
  <c r="J65" i="8"/>
  <c r="R65" i="8"/>
  <c r="F61" i="161"/>
  <c r="N61" i="161"/>
  <c r="V61" i="161"/>
  <c r="F6" i="75"/>
  <c r="N6" i="75"/>
  <c r="V6" i="75"/>
  <c r="H7" i="75"/>
  <c r="P7" i="75"/>
  <c r="X7" i="75"/>
  <c r="D10" i="75"/>
  <c r="L10" i="75"/>
  <c r="T10" i="75"/>
  <c r="H13" i="75"/>
  <c r="P13" i="75"/>
  <c r="X13" i="75"/>
  <c r="J14" i="75"/>
  <c r="R14" i="75"/>
  <c r="D15" i="75"/>
  <c r="L15" i="75"/>
  <c r="T15" i="75"/>
  <c r="F16" i="75"/>
  <c r="N16" i="75"/>
  <c r="V16" i="75"/>
  <c r="J19" i="75"/>
  <c r="R19" i="75"/>
  <c r="D20" i="75"/>
  <c r="L20" i="75"/>
  <c r="T20" i="75"/>
  <c r="F21" i="75"/>
  <c r="N21" i="75"/>
  <c r="V21" i="75"/>
  <c r="J24" i="75"/>
  <c r="R24" i="75"/>
  <c r="D25" i="75"/>
  <c r="L25" i="75"/>
  <c r="T25" i="75"/>
  <c r="H29" i="75"/>
  <c r="P29" i="75"/>
  <c r="X29" i="75"/>
  <c r="J30" i="75"/>
  <c r="R30" i="75"/>
  <c r="D31" i="75"/>
  <c r="L31" i="75"/>
  <c r="T31" i="75"/>
  <c r="F32" i="75"/>
  <c r="N32" i="75"/>
  <c r="V32" i="75"/>
  <c r="J35" i="75"/>
  <c r="R35" i="75"/>
  <c r="D36" i="75"/>
  <c r="L36" i="75"/>
  <c r="T36" i="75"/>
  <c r="F37" i="75"/>
  <c r="N37" i="75"/>
  <c r="V37" i="75"/>
  <c r="H38" i="75"/>
  <c r="P38" i="75"/>
  <c r="X38" i="75"/>
  <c r="J39" i="75"/>
  <c r="R39" i="75"/>
  <c r="D40" i="75"/>
  <c r="L40" i="75"/>
  <c r="T40" i="75"/>
  <c r="F41" i="75"/>
  <c r="N41" i="75"/>
  <c r="V41" i="75"/>
  <c r="H42" i="75"/>
  <c r="P42" i="75"/>
  <c r="X42" i="75"/>
  <c r="J43" i="75"/>
  <c r="R43" i="75"/>
  <c r="D44" i="75"/>
  <c r="L44" i="75"/>
  <c r="T44" i="75"/>
  <c r="F45" i="75"/>
  <c r="N45" i="75"/>
  <c r="V45" i="75"/>
  <c r="H46" i="75"/>
  <c r="P46" i="75"/>
  <c r="X46" i="75"/>
  <c r="J47" i="75"/>
  <c r="R47" i="75"/>
  <c r="D48" i="75"/>
  <c r="L48" i="75"/>
  <c r="T48" i="75"/>
  <c r="F49" i="75"/>
  <c r="N49" i="75"/>
  <c r="V49" i="75"/>
  <c r="H50" i="75"/>
  <c r="P50" i="75"/>
  <c r="X50" i="75"/>
  <c r="J51" i="75"/>
  <c r="R51" i="75"/>
  <c r="H62" i="75"/>
  <c r="P62" i="75"/>
  <c r="X62" i="75"/>
  <c r="J63" i="75"/>
  <c r="R63" i="75"/>
  <c r="D64" i="75"/>
  <c r="L64" i="75"/>
  <c r="T64" i="75"/>
  <c r="F65" i="75"/>
  <c r="N65" i="75"/>
  <c r="V65" i="75"/>
  <c r="H66" i="75"/>
  <c r="P66" i="75"/>
  <c r="X66" i="75"/>
  <c r="J67" i="75"/>
  <c r="R67" i="75"/>
  <c r="D68" i="75"/>
  <c r="L68" i="75"/>
  <c r="T68" i="75"/>
  <c r="F69" i="75"/>
  <c r="N69" i="75"/>
  <c r="V69" i="75"/>
  <c r="H70" i="75"/>
  <c r="P70" i="75"/>
  <c r="X70" i="75"/>
  <c r="J71" i="75"/>
  <c r="R71" i="75"/>
  <c r="D72" i="75"/>
  <c r="L72" i="75"/>
  <c r="T72" i="75"/>
  <c r="J54" i="75"/>
  <c r="R54" i="75"/>
  <c r="J4" i="78"/>
  <c r="R4" i="78"/>
  <c r="H8" i="78"/>
  <c r="P8" i="78"/>
  <c r="X8" i="78"/>
  <c r="D11" i="78"/>
  <c r="L11" i="78"/>
  <c r="T11" i="78"/>
  <c r="F17" i="78"/>
  <c r="N17" i="78"/>
  <c r="V17" i="78"/>
  <c r="F22" i="78"/>
  <c r="N22" i="78"/>
  <c r="V22" i="78"/>
  <c r="D27" i="78"/>
  <c r="L27" i="78"/>
  <c r="T27" i="78"/>
  <c r="F33" i="78"/>
  <c r="F26" i="78" s="1"/>
  <c r="N33" i="78"/>
  <c r="N26" i="78" s="1"/>
  <c r="V33" i="78"/>
  <c r="V26" i="78" s="1"/>
  <c r="J61" i="78"/>
  <c r="C11" i="185"/>
  <c r="Q11" i="186"/>
  <c r="G61" i="161"/>
  <c r="O61" i="161"/>
  <c r="J52" i="78"/>
  <c r="R52" i="78"/>
  <c r="D4" i="79"/>
  <c r="L4" i="79"/>
  <c r="L3" i="79" s="1"/>
  <c r="T4" i="79"/>
  <c r="J8" i="79"/>
  <c r="R8" i="79"/>
  <c r="F11" i="79"/>
  <c r="N11" i="79"/>
  <c r="V11" i="79"/>
  <c r="H17" i="79"/>
  <c r="P17" i="79"/>
  <c r="X17" i="79"/>
  <c r="H22" i="79"/>
  <c r="P22" i="79"/>
  <c r="X22" i="79"/>
  <c r="F27" i="79"/>
  <c r="F26" i="79" s="1"/>
  <c r="N27" i="79"/>
  <c r="N26" i="79" s="1"/>
  <c r="V27" i="79"/>
  <c r="V26" i="79" s="1"/>
  <c r="H33" i="79"/>
  <c r="P33" i="79"/>
  <c r="X33" i="79"/>
  <c r="D61" i="79"/>
  <c r="L61" i="79"/>
  <c r="T61" i="79"/>
  <c r="H52" i="79"/>
  <c r="P52" i="79"/>
  <c r="X52" i="79"/>
  <c r="J4" i="80"/>
  <c r="R4" i="80"/>
  <c r="H8" i="80"/>
  <c r="P8" i="80"/>
  <c r="X8" i="80"/>
  <c r="D11" i="80"/>
  <c r="L11" i="80"/>
  <c r="T11" i="80"/>
  <c r="F17" i="80"/>
  <c r="N17" i="80"/>
  <c r="V17" i="80"/>
  <c r="F22" i="80"/>
  <c r="N22" i="80"/>
  <c r="V22" i="80"/>
  <c r="D27" i="80"/>
  <c r="D26" i="80" s="1"/>
  <c r="L27" i="80"/>
  <c r="L26" i="80" s="1"/>
  <c r="T27" i="80"/>
  <c r="T26" i="80" s="1"/>
  <c r="F33" i="80"/>
  <c r="N33" i="80"/>
  <c r="V33" i="80"/>
  <c r="J61" i="80"/>
  <c r="R61" i="80"/>
  <c r="F52" i="80"/>
  <c r="N52" i="80"/>
  <c r="V52" i="80"/>
  <c r="H4" i="81"/>
  <c r="P4" i="81"/>
  <c r="X4" i="81"/>
  <c r="X3" i="81" s="1"/>
  <c r="F8" i="81"/>
  <c r="N8" i="81"/>
  <c r="V8" i="81"/>
  <c r="J11" i="81"/>
  <c r="R11" i="81"/>
  <c r="D17" i="81"/>
  <c r="L17" i="81"/>
  <c r="T17" i="81"/>
  <c r="D22" i="81"/>
  <c r="L22" i="81"/>
  <c r="T22" i="81"/>
  <c r="J27" i="81"/>
  <c r="J26" i="81" s="1"/>
  <c r="R27" i="81"/>
  <c r="R26" i="81" s="1"/>
  <c r="D33" i="81"/>
  <c r="L33" i="81"/>
  <c r="T33" i="81"/>
  <c r="H61" i="81"/>
  <c r="P61" i="81"/>
  <c r="X61" i="81"/>
  <c r="D52" i="81"/>
  <c r="L52" i="81"/>
  <c r="T52" i="81"/>
  <c r="F4" i="82"/>
  <c r="N4" i="82"/>
  <c r="V4" i="82"/>
  <c r="D8" i="82"/>
  <c r="L8" i="82"/>
  <c r="T8" i="82"/>
  <c r="H11" i="82"/>
  <c r="P11" i="82"/>
  <c r="X11" i="82"/>
  <c r="J17" i="82"/>
  <c r="R17" i="82"/>
  <c r="J22" i="82"/>
  <c r="R22" i="82"/>
  <c r="H27" i="82"/>
  <c r="H26" i="82" s="1"/>
  <c r="P27" i="82"/>
  <c r="P26" i="82" s="1"/>
  <c r="X27" i="82"/>
  <c r="X26" i="82" s="1"/>
  <c r="J33" i="82"/>
  <c r="R33" i="82"/>
  <c r="F61" i="82"/>
  <c r="N61" i="82"/>
  <c r="V61" i="82"/>
  <c r="J52" i="82"/>
  <c r="R52" i="82"/>
  <c r="D4" i="83"/>
  <c r="L4" i="83"/>
  <c r="T4" i="83"/>
  <c r="J8" i="83"/>
  <c r="R8" i="83"/>
  <c r="F11" i="83"/>
  <c r="N11" i="83"/>
  <c r="V11" i="83"/>
  <c r="H17" i="83"/>
  <c r="P17" i="83"/>
  <c r="X17" i="83"/>
  <c r="H22" i="83"/>
  <c r="P22" i="83"/>
  <c r="X22" i="83"/>
  <c r="F27" i="83"/>
  <c r="F26" i="83" s="1"/>
  <c r="N27" i="83"/>
  <c r="N26" i="83" s="1"/>
  <c r="V27" i="83"/>
  <c r="H33" i="83"/>
  <c r="P33" i="83"/>
  <c r="X33" i="83"/>
  <c r="D61" i="83"/>
  <c r="L61" i="83"/>
  <c r="T61" i="83"/>
  <c r="H52" i="83"/>
  <c r="P52" i="83"/>
  <c r="X52" i="83"/>
  <c r="J4" i="84"/>
  <c r="R4" i="84"/>
  <c r="H8" i="84"/>
  <c r="P8" i="84"/>
  <c r="X8" i="84"/>
  <c r="D11" i="84"/>
  <c r="L11" i="84"/>
  <c r="T11" i="84"/>
  <c r="F17" i="84"/>
  <c r="N17" i="84"/>
  <c r="V17" i="84"/>
  <c r="F22" i="84"/>
  <c r="N22" i="84"/>
  <c r="V22" i="84"/>
  <c r="D27" i="84"/>
  <c r="D26" i="84" s="1"/>
  <c r="L27" i="84"/>
  <c r="L26" i="84" s="1"/>
  <c r="T27" i="84"/>
  <c r="T26" i="84" s="1"/>
  <c r="F33" i="84"/>
  <c r="N33" i="84"/>
  <c r="V33" i="84"/>
  <c r="J61" i="84"/>
  <c r="R61" i="84"/>
  <c r="F52" i="84"/>
  <c r="N52" i="84"/>
  <c r="V52" i="84"/>
  <c r="H4" i="85"/>
  <c r="P4" i="85"/>
  <c r="X4" i="85"/>
  <c r="X3" i="85" s="1"/>
  <c r="F8" i="85"/>
  <c r="N8" i="85"/>
  <c r="V8" i="85"/>
  <c r="J11" i="85"/>
  <c r="R11" i="85"/>
  <c r="D17" i="85"/>
  <c r="L17" i="85"/>
  <c r="T17" i="85"/>
  <c r="D22" i="85"/>
  <c r="L22" i="85"/>
  <c r="T22" i="85"/>
  <c r="J27" i="85"/>
  <c r="J26" i="85" s="1"/>
  <c r="R27" i="85"/>
  <c r="R26" i="85" s="1"/>
  <c r="D33" i="85"/>
  <c r="L33" i="85"/>
  <c r="T33" i="85"/>
  <c r="H61" i="85"/>
  <c r="P61" i="85"/>
  <c r="X61" i="85"/>
  <c r="D52" i="85"/>
  <c r="L52" i="85"/>
  <c r="T52" i="85"/>
  <c r="F4" i="79"/>
  <c r="N4" i="79"/>
  <c r="V4" i="79"/>
  <c r="H11" i="79"/>
  <c r="P11" i="79"/>
  <c r="X11" i="79"/>
  <c r="J17" i="79"/>
  <c r="R17" i="79"/>
  <c r="H27" i="79"/>
  <c r="P27" i="79"/>
  <c r="X27" i="79"/>
  <c r="J33" i="79"/>
  <c r="R33" i="79"/>
  <c r="F61" i="79"/>
  <c r="N61" i="79"/>
  <c r="V61" i="79"/>
  <c r="D4" i="80"/>
  <c r="L4" i="80"/>
  <c r="T4" i="80"/>
  <c r="F11" i="80"/>
  <c r="N11" i="80"/>
  <c r="V11" i="80"/>
  <c r="H17" i="80"/>
  <c r="P17" i="80"/>
  <c r="X17" i="80"/>
  <c r="F27" i="80"/>
  <c r="N27" i="80"/>
  <c r="V27" i="80"/>
  <c r="H33" i="80"/>
  <c r="P33" i="80"/>
  <c r="X33" i="80"/>
  <c r="D61" i="80"/>
  <c r="L61" i="80"/>
  <c r="T61" i="80"/>
  <c r="J4" i="81"/>
  <c r="R4" i="81"/>
  <c r="D11" i="81"/>
  <c r="L11" i="81"/>
  <c r="T11" i="81"/>
  <c r="F17" i="81"/>
  <c r="N17" i="81"/>
  <c r="V17" i="81"/>
  <c r="D27" i="81"/>
  <c r="L27" i="81"/>
  <c r="T27" i="81"/>
  <c r="F33" i="81"/>
  <c r="N33" i="81"/>
  <c r="V33" i="81"/>
  <c r="J61" i="81"/>
  <c r="R61" i="81"/>
  <c r="H4" i="82"/>
  <c r="P4" i="82"/>
  <c r="X4" i="82"/>
  <c r="J11" i="82"/>
  <c r="R11" i="82"/>
  <c r="D17" i="82"/>
  <c r="L17" i="82"/>
  <c r="T17" i="82"/>
  <c r="J27" i="82"/>
  <c r="R27" i="82"/>
  <c r="D33" i="82"/>
  <c r="L33" i="82"/>
  <c r="T33" i="82"/>
  <c r="H61" i="82"/>
  <c r="P61" i="82"/>
  <c r="X61" i="82"/>
  <c r="F4" i="83"/>
  <c r="N4" i="83"/>
  <c r="V4" i="83"/>
  <c r="H11" i="83"/>
  <c r="P11" i="83"/>
  <c r="X11" i="83"/>
  <c r="J17" i="83"/>
  <c r="R17" i="83"/>
  <c r="H27" i="83"/>
  <c r="P27" i="83"/>
  <c r="X27" i="83"/>
  <c r="J33" i="83"/>
  <c r="R33" i="83"/>
  <c r="F61" i="83"/>
  <c r="N61" i="83"/>
  <c r="V61" i="83"/>
  <c r="D4" i="84"/>
  <c r="L4" i="84"/>
  <c r="T4" i="84"/>
  <c r="F11" i="84"/>
  <c r="N11" i="84"/>
  <c r="V11" i="84"/>
  <c r="H17" i="84"/>
  <c r="P17" i="84"/>
  <c r="X17" i="84"/>
  <c r="F27" i="84"/>
  <c r="N27" i="84"/>
  <c r="V27" i="84"/>
  <c r="H33" i="84"/>
  <c r="P33" i="84"/>
  <c r="X33" i="84"/>
  <c r="D61" i="84"/>
  <c r="L61" i="84"/>
  <c r="T61" i="84"/>
  <c r="J4" i="85"/>
  <c r="R4" i="85"/>
  <c r="D11" i="85"/>
  <c r="L11" i="85"/>
  <c r="T11" i="85"/>
  <c r="T3" i="85" s="1"/>
  <c r="F17" i="85"/>
  <c r="N17" i="85"/>
  <c r="V17" i="85"/>
  <c r="D27" i="85"/>
  <c r="L27" i="85"/>
  <c r="T27" i="85"/>
  <c r="F33" i="85"/>
  <c r="N33" i="85"/>
  <c r="V33" i="85"/>
  <c r="J61" i="85"/>
  <c r="R61" i="85"/>
  <c r="Q61" i="78"/>
  <c r="E52" i="78"/>
  <c r="M52" i="78"/>
  <c r="U52" i="78"/>
  <c r="G4" i="79"/>
  <c r="O4" i="79"/>
  <c r="W4" i="79"/>
  <c r="E8" i="79"/>
  <c r="M8" i="79"/>
  <c r="U8" i="79"/>
  <c r="I11" i="79"/>
  <c r="Q11" i="79"/>
  <c r="C17" i="79"/>
  <c r="K17" i="79"/>
  <c r="S17" i="79"/>
  <c r="C22" i="79"/>
  <c r="K22" i="79"/>
  <c r="S22" i="79"/>
  <c r="I27" i="79"/>
  <c r="Q27" i="79"/>
  <c r="C33" i="79"/>
  <c r="K33" i="79"/>
  <c r="S33" i="79"/>
  <c r="G61" i="79"/>
  <c r="O61" i="79"/>
  <c r="W61" i="79"/>
  <c r="C52" i="79"/>
  <c r="K52" i="79"/>
  <c r="S52" i="79"/>
  <c r="E4" i="80"/>
  <c r="M4" i="80"/>
  <c r="U4" i="80"/>
  <c r="C8" i="80"/>
  <c r="K8" i="80"/>
  <c r="S8" i="80"/>
  <c r="G11" i="80"/>
  <c r="O11" i="80"/>
  <c r="W11" i="80"/>
  <c r="I17" i="80"/>
  <c r="Q17" i="80"/>
  <c r="I22" i="80"/>
  <c r="Q22" i="80"/>
  <c r="G27" i="80"/>
  <c r="O27" i="80"/>
  <c r="W27" i="80"/>
  <c r="I33" i="80"/>
  <c r="Q33" i="80"/>
  <c r="E61" i="80"/>
  <c r="M61" i="80"/>
  <c r="U61" i="80"/>
  <c r="I52" i="80"/>
  <c r="Q52" i="80"/>
  <c r="C4" i="81"/>
  <c r="K4" i="81"/>
  <c r="S4" i="81"/>
  <c r="I8" i="81"/>
  <c r="Q8" i="81"/>
  <c r="E11" i="81"/>
  <c r="M11" i="81"/>
  <c r="U11" i="81"/>
  <c r="G17" i="81"/>
  <c r="O17" i="81"/>
  <c r="W17" i="81"/>
  <c r="G22" i="81"/>
  <c r="O22" i="81"/>
  <c r="W22" i="81"/>
  <c r="E27" i="81"/>
  <c r="M27" i="81"/>
  <c r="U27" i="81"/>
  <c r="G33" i="81"/>
  <c r="O33" i="81"/>
  <c r="W33" i="81"/>
  <c r="C61" i="81"/>
  <c r="K61" i="81"/>
  <c r="S61" i="81"/>
  <c r="G52" i="81"/>
  <c r="O52" i="81"/>
  <c r="W52" i="81"/>
  <c r="I4" i="82"/>
  <c r="Q4" i="82"/>
  <c r="G8" i="82"/>
  <c r="O8" i="82"/>
  <c r="W8" i="82"/>
  <c r="C11" i="82"/>
  <c r="K11" i="82"/>
  <c r="S11" i="82"/>
  <c r="E17" i="82"/>
  <c r="M17" i="82"/>
  <c r="U17" i="82"/>
  <c r="E22" i="82"/>
  <c r="M22" i="82"/>
  <c r="U22" i="82"/>
  <c r="C27" i="82"/>
  <c r="K27" i="82"/>
  <c r="S27" i="82"/>
  <c r="E33" i="82"/>
  <c r="M33" i="82"/>
  <c r="U33" i="82"/>
  <c r="I61" i="82"/>
  <c r="Q61" i="82"/>
  <c r="E52" i="82"/>
  <c r="M52" i="82"/>
  <c r="U52" i="82"/>
  <c r="G4" i="83"/>
  <c r="O4" i="83"/>
  <c r="W4" i="83"/>
  <c r="E8" i="83"/>
  <c r="M8" i="83"/>
  <c r="U8" i="83"/>
  <c r="I11" i="83"/>
  <c r="Q11" i="83"/>
  <c r="C17" i="83"/>
  <c r="K17" i="83"/>
  <c r="S17" i="83"/>
  <c r="C22" i="83"/>
  <c r="K22" i="83"/>
  <c r="S22" i="83"/>
  <c r="C33" i="83"/>
  <c r="K33" i="83"/>
  <c r="S33" i="83"/>
  <c r="G61" i="83"/>
  <c r="O61" i="83"/>
  <c r="W61" i="83"/>
  <c r="C52" i="83"/>
  <c r="K52" i="83"/>
  <c r="S52" i="83"/>
  <c r="E4" i="84"/>
  <c r="M4" i="84"/>
  <c r="U4" i="84"/>
  <c r="C8" i="84"/>
  <c r="K8" i="84"/>
  <c r="S8" i="84"/>
  <c r="G11" i="84"/>
  <c r="O11" i="84"/>
  <c r="W11" i="84"/>
  <c r="I17" i="84"/>
  <c r="Q17" i="84"/>
  <c r="I22" i="84"/>
  <c r="Q22" i="84"/>
  <c r="G27" i="84"/>
  <c r="O27" i="84"/>
  <c r="W27" i="84"/>
  <c r="I33" i="84"/>
  <c r="Q33" i="84"/>
  <c r="E61" i="84"/>
  <c r="M61" i="84"/>
  <c r="U61" i="84"/>
  <c r="I52" i="84"/>
  <c r="Q52" i="84"/>
  <c r="C4" i="85"/>
  <c r="K4" i="85"/>
  <c r="S4" i="85"/>
  <c r="I8" i="85"/>
  <c r="Q8" i="85"/>
  <c r="E11" i="85"/>
  <c r="M11" i="85"/>
  <c r="U11" i="85"/>
  <c r="G17" i="85"/>
  <c r="O17" i="85"/>
  <c r="W17" i="85"/>
  <c r="G22" i="85"/>
  <c r="O22" i="85"/>
  <c r="W22" i="85"/>
  <c r="E27" i="85"/>
  <c r="M27" i="85"/>
  <c r="U27" i="85"/>
  <c r="G33" i="85"/>
  <c r="O33" i="85"/>
  <c r="W33" i="85"/>
  <c r="C61" i="85"/>
  <c r="K61" i="85"/>
  <c r="S61" i="85"/>
  <c r="G52" i="85"/>
  <c r="O52" i="85"/>
  <c r="W52" i="85"/>
  <c r="R61" i="78"/>
  <c r="F52" i="78"/>
  <c r="N52" i="78"/>
  <c r="V52" i="78"/>
  <c r="H4" i="79"/>
  <c r="P4" i="79"/>
  <c r="X4" i="79"/>
  <c r="F8" i="79"/>
  <c r="N8" i="79"/>
  <c r="V8" i="79"/>
  <c r="J11" i="79"/>
  <c r="R11" i="79"/>
  <c r="D17" i="79"/>
  <c r="L17" i="79"/>
  <c r="T17" i="79"/>
  <c r="D22" i="79"/>
  <c r="L22" i="79"/>
  <c r="T22" i="79"/>
  <c r="J27" i="79"/>
  <c r="R27" i="79"/>
  <c r="D33" i="79"/>
  <c r="D26" i="79" s="1"/>
  <c r="L33" i="79"/>
  <c r="L26" i="79" s="1"/>
  <c r="T33" i="79"/>
  <c r="T26" i="79" s="1"/>
  <c r="H61" i="79"/>
  <c r="P61" i="79"/>
  <c r="X61" i="79"/>
  <c r="D52" i="79"/>
  <c r="L52" i="79"/>
  <c r="T52" i="79"/>
  <c r="F4" i="80"/>
  <c r="N4" i="80"/>
  <c r="V4" i="80"/>
  <c r="D8" i="80"/>
  <c r="L8" i="80"/>
  <c r="T8" i="80"/>
  <c r="H11" i="80"/>
  <c r="P11" i="80"/>
  <c r="X11" i="80"/>
  <c r="J17" i="80"/>
  <c r="R17" i="80"/>
  <c r="J22" i="80"/>
  <c r="R22" i="80"/>
  <c r="H27" i="80"/>
  <c r="P27" i="80"/>
  <c r="X27" i="80"/>
  <c r="J33" i="80"/>
  <c r="J26" i="80" s="1"/>
  <c r="R33" i="80"/>
  <c r="R26" i="80" s="1"/>
  <c r="F61" i="80"/>
  <c r="N61" i="80"/>
  <c r="V61" i="80"/>
  <c r="J52" i="80"/>
  <c r="R52" i="80"/>
  <c r="D4" i="81"/>
  <c r="L4" i="81"/>
  <c r="T4" i="81"/>
  <c r="J8" i="81"/>
  <c r="R8" i="81"/>
  <c r="F11" i="81"/>
  <c r="N11" i="81"/>
  <c r="V11" i="81"/>
  <c r="H17" i="81"/>
  <c r="P17" i="81"/>
  <c r="X17" i="81"/>
  <c r="H22" i="81"/>
  <c r="P22" i="81"/>
  <c r="X22" i="81"/>
  <c r="F27" i="81"/>
  <c r="N27" i="81"/>
  <c r="N26" i="81" s="1"/>
  <c r="V27" i="81"/>
  <c r="V26" i="81" s="1"/>
  <c r="H33" i="81"/>
  <c r="H26" i="81" s="1"/>
  <c r="P33" i="81"/>
  <c r="P26" i="81" s="1"/>
  <c r="X33" i="81"/>
  <c r="X26" i="81" s="1"/>
  <c r="D61" i="81"/>
  <c r="L61" i="81"/>
  <c r="T61" i="81"/>
  <c r="H52" i="81"/>
  <c r="P52" i="81"/>
  <c r="X52" i="81"/>
  <c r="J4" i="82"/>
  <c r="R4" i="82"/>
  <c r="H8" i="82"/>
  <c r="P8" i="82"/>
  <c r="X8" i="82"/>
  <c r="D11" i="82"/>
  <c r="L11" i="82"/>
  <c r="T11" i="82"/>
  <c r="F17" i="82"/>
  <c r="N17" i="82"/>
  <c r="V17" i="82"/>
  <c r="F22" i="82"/>
  <c r="N22" i="82"/>
  <c r="V22" i="82"/>
  <c r="D27" i="82"/>
  <c r="L27" i="82"/>
  <c r="T27" i="82"/>
  <c r="F33" i="82"/>
  <c r="F26" i="82" s="1"/>
  <c r="N33" i="82"/>
  <c r="N26" i="82" s="1"/>
  <c r="V33" i="82"/>
  <c r="V26" i="82" s="1"/>
  <c r="J61" i="82"/>
  <c r="R61" i="82"/>
  <c r="F52" i="82"/>
  <c r="N52" i="82"/>
  <c r="V52" i="82"/>
  <c r="H4" i="83"/>
  <c r="P4" i="83"/>
  <c r="X4" i="83"/>
  <c r="F8" i="83"/>
  <c r="N8" i="83"/>
  <c r="V8" i="83"/>
  <c r="J11" i="83"/>
  <c r="R11" i="83"/>
  <c r="D17" i="83"/>
  <c r="L17" i="83"/>
  <c r="T17" i="83"/>
  <c r="D22" i="83"/>
  <c r="L22" i="83"/>
  <c r="T22" i="83"/>
  <c r="J27" i="83"/>
  <c r="R27" i="83"/>
  <c r="D33" i="83"/>
  <c r="D26" i="83" s="1"/>
  <c r="L33" i="83"/>
  <c r="L26" i="83" s="1"/>
  <c r="T33" i="83"/>
  <c r="T26" i="83" s="1"/>
  <c r="H61" i="83"/>
  <c r="P61" i="83"/>
  <c r="X61" i="83"/>
  <c r="D52" i="83"/>
  <c r="L52" i="83"/>
  <c r="T52" i="83"/>
  <c r="F4" i="84"/>
  <c r="N4" i="84"/>
  <c r="V4" i="84"/>
  <c r="D8" i="84"/>
  <c r="L8" i="84"/>
  <c r="T8" i="84"/>
  <c r="H11" i="84"/>
  <c r="P11" i="84"/>
  <c r="X11" i="84"/>
  <c r="J17" i="84"/>
  <c r="R17" i="84"/>
  <c r="H27" i="84"/>
  <c r="H26" i="84" s="1"/>
  <c r="P27" i="84"/>
  <c r="P26" i="84" s="1"/>
  <c r="X27" i="84"/>
  <c r="X26" i="84" s="1"/>
  <c r="J33" i="84"/>
  <c r="J26" i="84" s="1"/>
  <c r="R33" i="84"/>
  <c r="R26" i="84" s="1"/>
  <c r="F61" i="84"/>
  <c r="N61" i="84"/>
  <c r="V61" i="84"/>
  <c r="F11" i="85"/>
  <c r="N11" i="85"/>
  <c r="V11" i="85"/>
  <c r="H17" i="85"/>
  <c r="P17" i="85"/>
  <c r="X17" i="85"/>
  <c r="F27" i="85"/>
  <c r="N27" i="85"/>
  <c r="V27" i="85"/>
  <c r="H33" i="85"/>
  <c r="H26" i="85" s="1"/>
  <c r="P33" i="85"/>
  <c r="P26" i="85" s="1"/>
  <c r="X33" i="85"/>
  <c r="X26" i="85" s="1"/>
  <c r="D61" i="85"/>
  <c r="L61" i="85"/>
  <c r="T61" i="85"/>
  <c r="D11" i="86"/>
  <c r="L11" i="86"/>
  <c r="T11" i="86"/>
  <c r="F17" i="86"/>
  <c r="F4" i="86"/>
  <c r="N4" i="86"/>
  <c r="V4" i="86"/>
  <c r="D8" i="86"/>
  <c r="L8" i="86"/>
  <c r="T8" i="86"/>
  <c r="H11" i="86"/>
  <c r="P11" i="86"/>
  <c r="X11" i="86"/>
  <c r="J17" i="86"/>
  <c r="R17" i="86"/>
  <c r="J22" i="86"/>
  <c r="R22" i="86"/>
  <c r="H27" i="86"/>
  <c r="H26" i="86" s="1"/>
  <c r="P27" i="86"/>
  <c r="P26" i="86" s="1"/>
  <c r="X27" i="86"/>
  <c r="X26" i="86" s="1"/>
  <c r="J33" i="86"/>
  <c r="R33" i="86"/>
  <c r="F61" i="86"/>
  <c r="N61" i="86"/>
  <c r="V61" i="86"/>
  <c r="J52" i="86"/>
  <c r="R52" i="86"/>
  <c r="D4" i="87"/>
  <c r="D3" i="87" s="1"/>
  <c r="L4" i="87"/>
  <c r="T4" i="87"/>
  <c r="J8" i="87"/>
  <c r="R8" i="87"/>
  <c r="F11" i="87"/>
  <c r="N11" i="87"/>
  <c r="V11" i="87"/>
  <c r="H17" i="87"/>
  <c r="P17" i="87"/>
  <c r="X17" i="87"/>
  <c r="H22" i="87"/>
  <c r="P22" i="87"/>
  <c r="X22" i="87"/>
  <c r="F27" i="87"/>
  <c r="F26" i="87" s="1"/>
  <c r="N27" i="87"/>
  <c r="N26" i="87" s="1"/>
  <c r="V27" i="87"/>
  <c r="H33" i="87"/>
  <c r="P33" i="87"/>
  <c r="X33" i="87"/>
  <c r="D61" i="87"/>
  <c r="L61" i="87"/>
  <c r="T61" i="87"/>
  <c r="H52" i="87"/>
  <c r="P52" i="87"/>
  <c r="X52" i="87"/>
  <c r="J4" i="88"/>
  <c r="R4" i="88"/>
  <c r="H8" i="88"/>
  <c r="P8" i="88"/>
  <c r="X8" i="88"/>
  <c r="D11" i="88"/>
  <c r="L11" i="88"/>
  <c r="T11" i="88"/>
  <c r="F17" i="88"/>
  <c r="N17" i="88"/>
  <c r="V17" i="88"/>
  <c r="F22" i="88"/>
  <c r="N22" i="88"/>
  <c r="V22" i="88"/>
  <c r="D27" i="88"/>
  <c r="D26" i="88" s="1"/>
  <c r="L27" i="88"/>
  <c r="L26" i="88" s="1"/>
  <c r="T27" i="88"/>
  <c r="T26" i="88" s="1"/>
  <c r="F33" i="88"/>
  <c r="N33" i="88"/>
  <c r="V33" i="88"/>
  <c r="J61" i="88"/>
  <c r="R61" i="88"/>
  <c r="F52" i="88"/>
  <c r="N52" i="88"/>
  <c r="V52" i="88"/>
  <c r="H4" i="89"/>
  <c r="P4" i="89"/>
  <c r="X4" i="89"/>
  <c r="X3" i="89" s="1"/>
  <c r="F8" i="89"/>
  <c r="N8" i="89"/>
  <c r="V8" i="89"/>
  <c r="J11" i="89"/>
  <c r="R11" i="89"/>
  <c r="D17" i="89"/>
  <c r="L17" i="89"/>
  <c r="T17" i="89"/>
  <c r="D22" i="89"/>
  <c r="L22" i="89"/>
  <c r="T22" i="89"/>
  <c r="J27" i="89"/>
  <c r="J26" i="89" s="1"/>
  <c r="R27" i="89"/>
  <c r="R26" i="89" s="1"/>
  <c r="D33" i="89"/>
  <c r="L33" i="89"/>
  <c r="T33" i="89"/>
  <c r="H61" i="89"/>
  <c r="P61" i="89"/>
  <c r="X61" i="89"/>
  <c r="D52" i="89"/>
  <c r="L52" i="89"/>
  <c r="T52" i="89"/>
  <c r="F4" i="90"/>
  <c r="N4" i="90"/>
  <c r="N3" i="90" s="1"/>
  <c r="V4" i="90"/>
  <c r="D8" i="90"/>
  <c r="L8" i="90"/>
  <c r="T8" i="90"/>
  <c r="H11" i="90"/>
  <c r="P11" i="90"/>
  <c r="X11" i="90"/>
  <c r="J17" i="90"/>
  <c r="R17" i="90"/>
  <c r="J22" i="90"/>
  <c r="R22" i="90"/>
  <c r="H27" i="90"/>
  <c r="H26" i="90" s="1"/>
  <c r="P27" i="90"/>
  <c r="P26" i="90" s="1"/>
  <c r="X27" i="90"/>
  <c r="X26" i="90" s="1"/>
  <c r="J33" i="90"/>
  <c r="R33" i="90"/>
  <c r="F61" i="90"/>
  <c r="N61" i="90"/>
  <c r="V61" i="90"/>
  <c r="J52" i="90"/>
  <c r="R52" i="90"/>
  <c r="D4" i="91"/>
  <c r="L4" i="91"/>
  <c r="T4" i="91"/>
  <c r="J8" i="91"/>
  <c r="R8" i="91"/>
  <c r="F11" i="91"/>
  <c r="N11" i="91"/>
  <c r="V11" i="91"/>
  <c r="H17" i="91"/>
  <c r="P17" i="91"/>
  <c r="X17" i="91"/>
  <c r="H22" i="91"/>
  <c r="P22" i="91"/>
  <c r="X22" i="91"/>
  <c r="H4" i="86"/>
  <c r="P4" i="86"/>
  <c r="X4" i="86"/>
  <c r="J11" i="86"/>
  <c r="R11" i="86"/>
  <c r="D17" i="86"/>
  <c r="L17" i="86"/>
  <c r="T17" i="86"/>
  <c r="J27" i="86"/>
  <c r="R27" i="86"/>
  <c r="D33" i="86"/>
  <c r="L33" i="86"/>
  <c r="T33" i="86"/>
  <c r="H61" i="86"/>
  <c r="P61" i="86"/>
  <c r="X61" i="86"/>
  <c r="F4" i="87"/>
  <c r="N4" i="87"/>
  <c r="V4" i="87"/>
  <c r="L8" i="87"/>
  <c r="T8" i="87"/>
  <c r="H11" i="87"/>
  <c r="P11" i="87"/>
  <c r="X11" i="87"/>
  <c r="J17" i="87"/>
  <c r="R17" i="87"/>
  <c r="H27" i="87"/>
  <c r="P27" i="87"/>
  <c r="X27" i="87"/>
  <c r="J33" i="87"/>
  <c r="R33" i="87"/>
  <c r="F61" i="87"/>
  <c r="N61" i="87"/>
  <c r="V61" i="87"/>
  <c r="D4" i="88"/>
  <c r="L4" i="88"/>
  <c r="T4" i="88"/>
  <c r="J8" i="88"/>
  <c r="R8" i="88"/>
  <c r="F11" i="88"/>
  <c r="F3" i="88" s="1"/>
  <c r="N11" i="88"/>
  <c r="N3" i="88" s="1"/>
  <c r="V11" i="88"/>
  <c r="H17" i="88"/>
  <c r="P17" i="88"/>
  <c r="X17" i="88"/>
  <c r="F27" i="88"/>
  <c r="N27" i="88"/>
  <c r="V27" i="88"/>
  <c r="H33" i="88"/>
  <c r="P33" i="88"/>
  <c r="X33" i="88"/>
  <c r="D61" i="88"/>
  <c r="L61" i="88"/>
  <c r="T61" i="88"/>
  <c r="J4" i="89"/>
  <c r="R4" i="89"/>
  <c r="D11" i="89"/>
  <c r="D3" i="89" s="1"/>
  <c r="L11" i="89"/>
  <c r="L3" i="89" s="1"/>
  <c r="T11" i="89"/>
  <c r="T3" i="89" s="1"/>
  <c r="F17" i="89"/>
  <c r="N17" i="89"/>
  <c r="V17" i="89"/>
  <c r="D27" i="89"/>
  <c r="L27" i="89"/>
  <c r="T27" i="89"/>
  <c r="F33" i="89"/>
  <c r="N33" i="89"/>
  <c r="V33" i="89"/>
  <c r="J61" i="89"/>
  <c r="R61" i="89"/>
  <c r="H4" i="90"/>
  <c r="P4" i="90"/>
  <c r="X4" i="90"/>
  <c r="J11" i="90"/>
  <c r="R11" i="90"/>
  <c r="D17" i="90"/>
  <c r="L17" i="90"/>
  <c r="T17" i="90"/>
  <c r="J27" i="90"/>
  <c r="R27" i="90"/>
  <c r="D33" i="90"/>
  <c r="L33" i="90"/>
  <c r="T33" i="90"/>
  <c r="H61" i="90"/>
  <c r="P61" i="90"/>
  <c r="X61" i="90"/>
  <c r="F4" i="91"/>
  <c r="N4" i="91"/>
  <c r="V4" i="91"/>
  <c r="H11" i="91"/>
  <c r="H3" i="91" s="1"/>
  <c r="P11" i="91"/>
  <c r="P3" i="91" s="1"/>
  <c r="X11" i="91"/>
  <c r="X3" i="91" s="1"/>
  <c r="J17" i="91"/>
  <c r="R17" i="91"/>
  <c r="I4" i="86"/>
  <c r="Q4" i="86"/>
  <c r="G8" i="86"/>
  <c r="O8" i="86"/>
  <c r="W8" i="86"/>
  <c r="C11" i="86"/>
  <c r="K11" i="86"/>
  <c r="S11" i="86"/>
  <c r="E17" i="86"/>
  <c r="M17" i="86"/>
  <c r="U17" i="86"/>
  <c r="E22" i="86"/>
  <c r="M22" i="86"/>
  <c r="U22" i="86"/>
  <c r="C27" i="86"/>
  <c r="K27" i="86"/>
  <c r="S27" i="86"/>
  <c r="E33" i="86"/>
  <c r="M33" i="86"/>
  <c r="U33" i="86"/>
  <c r="I61" i="86"/>
  <c r="Q61" i="86"/>
  <c r="E52" i="86"/>
  <c r="M52" i="86"/>
  <c r="U52" i="86"/>
  <c r="G4" i="87"/>
  <c r="O4" i="87"/>
  <c r="W4" i="87"/>
  <c r="E8" i="87"/>
  <c r="M8" i="87"/>
  <c r="U8" i="87"/>
  <c r="I11" i="87"/>
  <c r="Q11" i="87"/>
  <c r="C17" i="87"/>
  <c r="K17" i="87"/>
  <c r="S17" i="87"/>
  <c r="C22" i="87"/>
  <c r="K22" i="87"/>
  <c r="S22" i="87"/>
  <c r="I27" i="87"/>
  <c r="Q27" i="87"/>
  <c r="C33" i="87"/>
  <c r="K33" i="87"/>
  <c r="S33" i="87"/>
  <c r="G61" i="87"/>
  <c r="O61" i="87"/>
  <c r="W61" i="87"/>
  <c r="C52" i="87"/>
  <c r="K52" i="87"/>
  <c r="S52" i="87"/>
  <c r="E4" i="88"/>
  <c r="M4" i="88"/>
  <c r="U4" i="88"/>
  <c r="C8" i="88"/>
  <c r="K8" i="88"/>
  <c r="S8" i="88"/>
  <c r="G11" i="88"/>
  <c r="O11" i="88"/>
  <c r="W11" i="88"/>
  <c r="I17" i="88"/>
  <c r="Q17" i="88"/>
  <c r="I22" i="88"/>
  <c r="Q22" i="88"/>
  <c r="G27" i="88"/>
  <c r="O27" i="88"/>
  <c r="W27" i="88"/>
  <c r="I33" i="88"/>
  <c r="Q33" i="88"/>
  <c r="E61" i="88"/>
  <c r="M61" i="88"/>
  <c r="U61" i="88"/>
  <c r="I52" i="88"/>
  <c r="Q52" i="88"/>
  <c r="C4" i="89"/>
  <c r="K4" i="89"/>
  <c r="S4" i="89"/>
  <c r="I8" i="89"/>
  <c r="Q8" i="89"/>
  <c r="E11" i="89"/>
  <c r="M11" i="89"/>
  <c r="U11" i="89"/>
  <c r="G17" i="89"/>
  <c r="O17" i="89"/>
  <c r="W17" i="89"/>
  <c r="G22" i="89"/>
  <c r="O22" i="89"/>
  <c r="W22" i="89"/>
  <c r="E27" i="89"/>
  <c r="M27" i="89"/>
  <c r="U27" i="89"/>
  <c r="G33" i="89"/>
  <c r="O33" i="89"/>
  <c r="W33" i="89"/>
  <c r="C61" i="89"/>
  <c r="K61" i="89"/>
  <c r="S61" i="89"/>
  <c r="G52" i="89"/>
  <c r="O52" i="89"/>
  <c r="W52" i="89"/>
  <c r="I4" i="90"/>
  <c r="Q4" i="90"/>
  <c r="G8" i="90"/>
  <c r="O8" i="90"/>
  <c r="W8" i="90"/>
  <c r="C11" i="90"/>
  <c r="K11" i="90"/>
  <c r="S11" i="90"/>
  <c r="E17" i="90"/>
  <c r="M17" i="90"/>
  <c r="U17" i="90"/>
  <c r="E22" i="90"/>
  <c r="M22" i="90"/>
  <c r="U22" i="90"/>
  <c r="C27" i="90"/>
  <c r="K27" i="90"/>
  <c r="S27" i="90"/>
  <c r="E33" i="90"/>
  <c r="M33" i="90"/>
  <c r="U33" i="90"/>
  <c r="I61" i="90"/>
  <c r="Q61" i="90"/>
  <c r="E52" i="90"/>
  <c r="M52" i="90"/>
  <c r="U52" i="90"/>
  <c r="G4" i="91"/>
  <c r="O4" i="91"/>
  <c r="W4" i="91"/>
  <c r="E8" i="91"/>
  <c r="M8" i="91"/>
  <c r="U8" i="91"/>
  <c r="I11" i="91"/>
  <c r="Q11" i="91"/>
  <c r="C17" i="91"/>
  <c r="K17" i="91"/>
  <c r="S17" i="91"/>
  <c r="C22" i="91"/>
  <c r="K22" i="91"/>
  <c r="S22" i="91"/>
  <c r="I27" i="91"/>
  <c r="Q27" i="91"/>
  <c r="C33" i="91"/>
  <c r="K33" i="91"/>
  <c r="S33" i="91"/>
  <c r="G61" i="91"/>
  <c r="O61" i="91"/>
  <c r="W61" i="91"/>
  <c r="N17" i="86"/>
  <c r="V17" i="86"/>
  <c r="D27" i="86"/>
  <c r="D26" i="86" s="1"/>
  <c r="L27" i="86"/>
  <c r="T27" i="86"/>
  <c r="F33" i="86"/>
  <c r="F26" i="86" s="1"/>
  <c r="N33" i="86"/>
  <c r="N26" i="86" s="1"/>
  <c r="V33" i="86"/>
  <c r="V26" i="86" s="1"/>
  <c r="J61" i="86"/>
  <c r="R61" i="86"/>
  <c r="J11" i="87"/>
  <c r="R11" i="87"/>
  <c r="D17" i="87"/>
  <c r="L17" i="87"/>
  <c r="T17" i="87"/>
  <c r="J27" i="87"/>
  <c r="R27" i="87"/>
  <c r="D33" i="87"/>
  <c r="D26" i="87" s="1"/>
  <c r="L33" i="87"/>
  <c r="L26" i="87" s="1"/>
  <c r="T33" i="87"/>
  <c r="T26" i="87" s="1"/>
  <c r="H61" i="87"/>
  <c r="P61" i="87"/>
  <c r="X61" i="87"/>
  <c r="H11" i="88"/>
  <c r="P11" i="88"/>
  <c r="X11" i="88"/>
  <c r="J17" i="88"/>
  <c r="R17" i="88"/>
  <c r="H27" i="88"/>
  <c r="P27" i="88"/>
  <c r="X27" i="88"/>
  <c r="J33" i="88"/>
  <c r="J26" i="88" s="1"/>
  <c r="R33" i="88"/>
  <c r="R26" i="88" s="1"/>
  <c r="F61" i="88"/>
  <c r="N61" i="88"/>
  <c r="V61" i="88"/>
  <c r="F11" i="89"/>
  <c r="N11" i="89"/>
  <c r="V11" i="89"/>
  <c r="H17" i="89"/>
  <c r="P17" i="89"/>
  <c r="X17" i="89"/>
  <c r="F27" i="89"/>
  <c r="N27" i="89"/>
  <c r="V27" i="89"/>
  <c r="H33" i="89"/>
  <c r="H26" i="89" s="1"/>
  <c r="P33" i="89"/>
  <c r="P26" i="89" s="1"/>
  <c r="X33" i="89"/>
  <c r="X26" i="89" s="1"/>
  <c r="D61" i="89"/>
  <c r="L61" i="89"/>
  <c r="T61" i="89"/>
  <c r="D11" i="90"/>
  <c r="L11" i="90"/>
  <c r="T11" i="90"/>
  <c r="F17" i="90"/>
  <c r="N17" i="90"/>
  <c r="V17" i="90"/>
  <c r="D27" i="90"/>
  <c r="L27" i="90"/>
  <c r="T27" i="90"/>
  <c r="F33" i="90"/>
  <c r="F26" i="90" s="1"/>
  <c r="N33" i="90"/>
  <c r="N26" i="90" s="1"/>
  <c r="V33" i="90"/>
  <c r="V26" i="90" s="1"/>
  <c r="J61" i="90"/>
  <c r="R61" i="90"/>
  <c r="J11" i="91"/>
  <c r="R11" i="91"/>
  <c r="D17" i="91"/>
  <c r="L17" i="91"/>
  <c r="T17" i="91"/>
  <c r="H27" i="91"/>
  <c r="P27" i="91"/>
  <c r="X27" i="91"/>
  <c r="J33" i="91"/>
  <c r="R33" i="91"/>
  <c r="F61" i="91"/>
  <c r="N61" i="91"/>
  <c r="V61" i="91"/>
  <c r="H11" i="186"/>
  <c r="P11" i="186"/>
  <c r="X11" i="186"/>
  <c r="J11" i="110"/>
  <c r="R11" i="110"/>
  <c r="D17" i="110"/>
  <c r="L17" i="110"/>
  <c r="T17" i="110"/>
  <c r="J27" i="110"/>
  <c r="R27" i="110"/>
  <c r="D33" i="110"/>
  <c r="D26" i="110" s="1"/>
  <c r="L33" i="110"/>
  <c r="L26" i="110" s="1"/>
  <c r="T33" i="110"/>
  <c r="T26" i="110" s="1"/>
  <c r="L52" i="110"/>
  <c r="T52" i="110"/>
  <c r="H11" i="107"/>
  <c r="P11" i="107"/>
  <c r="X11" i="107"/>
  <c r="J17" i="107"/>
  <c r="R17" i="107"/>
  <c r="H27" i="107"/>
  <c r="P27" i="107"/>
  <c r="X27" i="107"/>
  <c r="J33" i="107"/>
  <c r="R33" i="107"/>
  <c r="R26" i="107" s="1"/>
  <c r="F61" i="107"/>
  <c r="N61" i="107"/>
  <c r="V61" i="107"/>
  <c r="J52" i="107"/>
  <c r="R52" i="107"/>
  <c r="J61" i="114"/>
  <c r="R61" i="114"/>
  <c r="D17" i="112"/>
  <c r="L17" i="112"/>
  <c r="T17" i="112"/>
  <c r="J27" i="112"/>
  <c r="R27" i="112"/>
  <c r="D33" i="112"/>
  <c r="D26" i="112" s="1"/>
  <c r="L33" i="112"/>
  <c r="T33" i="112"/>
  <c r="H61" i="112"/>
  <c r="P61" i="112"/>
  <c r="X61" i="112"/>
  <c r="H11" i="109"/>
  <c r="P11" i="109"/>
  <c r="X11" i="109"/>
  <c r="J17" i="109"/>
  <c r="R17" i="109"/>
  <c r="H27" i="109"/>
  <c r="P27" i="109"/>
  <c r="X27" i="109"/>
  <c r="J33" i="109"/>
  <c r="R33" i="109"/>
  <c r="F61" i="109"/>
  <c r="N61" i="109"/>
  <c r="V61" i="109"/>
  <c r="F11" i="113"/>
  <c r="N11" i="113"/>
  <c r="V11" i="113"/>
  <c r="H17" i="113"/>
  <c r="P17" i="113"/>
  <c r="X17" i="113"/>
  <c r="F27" i="113"/>
  <c r="N27" i="113"/>
  <c r="V27" i="113"/>
  <c r="H33" i="113"/>
  <c r="P33" i="113"/>
  <c r="P26" i="113" s="1"/>
  <c r="X33" i="113"/>
  <c r="X26" i="113" s="1"/>
  <c r="D61" i="113"/>
  <c r="L61" i="113"/>
  <c r="T61" i="113"/>
  <c r="D11" i="115"/>
  <c r="L11" i="115"/>
  <c r="T11" i="115"/>
  <c r="J61" i="115"/>
  <c r="R61" i="115"/>
  <c r="F11" i="121"/>
  <c r="N11" i="121"/>
  <c r="V11" i="121"/>
  <c r="H17" i="121"/>
  <c r="P17" i="121"/>
  <c r="X17" i="121"/>
  <c r="F27" i="121"/>
  <c r="N27" i="121"/>
  <c r="V27" i="121"/>
  <c r="H33" i="121"/>
  <c r="P33" i="121"/>
  <c r="X33" i="121"/>
  <c r="D61" i="121"/>
  <c r="L61" i="121"/>
  <c r="T61" i="121"/>
  <c r="P52" i="121"/>
  <c r="X52" i="121"/>
  <c r="D11" i="183"/>
  <c r="L11" i="183"/>
  <c r="T11" i="183"/>
  <c r="F17" i="183"/>
  <c r="N17" i="183"/>
  <c r="V17" i="183"/>
  <c r="D27" i="183"/>
  <c r="L27" i="183"/>
  <c r="T27" i="183"/>
  <c r="F33" i="183"/>
  <c r="N33" i="183"/>
  <c r="N26" i="183" s="1"/>
  <c r="V33" i="183"/>
  <c r="D36" i="125"/>
  <c r="L36" i="125"/>
  <c r="L36" i="123" s="1"/>
  <c r="T36" i="125"/>
  <c r="J11" i="173"/>
  <c r="R11" i="173"/>
  <c r="D17" i="173"/>
  <c r="L17" i="173"/>
  <c r="T17" i="173"/>
  <c r="J27" i="173"/>
  <c r="R27" i="173"/>
  <c r="D33" i="173"/>
  <c r="L33" i="173"/>
  <c r="T33" i="173"/>
  <c r="T26" i="173" s="1"/>
  <c r="C52" i="91"/>
  <c r="K52" i="91"/>
  <c r="S52" i="91"/>
  <c r="G4" i="186"/>
  <c r="O4" i="186"/>
  <c r="W4" i="186"/>
  <c r="E8" i="186"/>
  <c r="M8" i="186"/>
  <c r="U8" i="186"/>
  <c r="I11" i="186"/>
  <c r="C22" i="186"/>
  <c r="K22" i="186"/>
  <c r="S22" i="186"/>
  <c r="I4" i="110"/>
  <c r="Q4" i="110"/>
  <c r="G8" i="110"/>
  <c r="O8" i="110"/>
  <c r="W8" i="110"/>
  <c r="C11" i="110"/>
  <c r="K11" i="110"/>
  <c r="S11" i="110"/>
  <c r="E17" i="110"/>
  <c r="M17" i="110"/>
  <c r="U17" i="110"/>
  <c r="E22" i="110"/>
  <c r="M22" i="110"/>
  <c r="U22" i="110"/>
  <c r="C27" i="110"/>
  <c r="K27" i="110"/>
  <c r="S27" i="110"/>
  <c r="E33" i="110"/>
  <c r="M33" i="110"/>
  <c r="U33" i="110"/>
  <c r="E52" i="110"/>
  <c r="M52" i="110"/>
  <c r="U52" i="110"/>
  <c r="G4" i="107"/>
  <c r="O4" i="107"/>
  <c r="W4" i="107"/>
  <c r="E8" i="107"/>
  <c r="M8" i="107"/>
  <c r="U8" i="107"/>
  <c r="I11" i="107"/>
  <c r="Q11" i="107"/>
  <c r="C17" i="107"/>
  <c r="K17" i="107"/>
  <c r="S17" i="107"/>
  <c r="C22" i="107"/>
  <c r="K22" i="107"/>
  <c r="S22" i="107"/>
  <c r="I27" i="107"/>
  <c r="Q27" i="107"/>
  <c r="C33" i="107"/>
  <c r="K33" i="107"/>
  <c r="S33" i="107"/>
  <c r="G61" i="107"/>
  <c r="O61" i="107"/>
  <c r="W61" i="107"/>
  <c r="C52" i="107"/>
  <c r="K52" i="107"/>
  <c r="S52" i="107"/>
  <c r="E4" i="108"/>
  <c r="M4" i="108"/>
  <c r="U4" i="108"/>
  <c r="C8" i="108"/>
  <c r="K8" i="108"/>
  <c r="S8" i="108"/>
  <c r="G11" i="108"/>
  <c r="O11" i="108"/>
  <c r="W11" i="108"/>
  <c r="I17" i="108"/>
  <c r="Q17" i="108"/>
  <c r="I22" i="108"/>
  <c r="Q22" i="108"/>
  <c r="G27" i="108"/>
  <c r="O27" i="108"/>
  <c r="W27" i="108"/>
  <c r="I33" i="108"/>
  <c r="Q33" i="108"/>
  <c r="E61" i="108"/>
  <c r="M61" i="108"/>
  <c r="U61" i="108"/>
  <c r="I52" i="108"/>
  <c r="Q52" i="108"/>
  <c r="C4" i="114"/>
  <c r="K4" i="114"/>
  <c r="S4" i="114"/>
  <c r="I8" i="114"/>
  <c r="Q8" i="114"/>
  <c r="E11" i="114"/>
  <c r="M11" i="114"/>
  <c r="U11" i="114"/>
  <c r="G17" i="114"/>
  <c r="O17" i="114"/>
  <c r="W17" i="114"/>
  <c r="G22" i="114"/>
  <c r="O22" i="114"/>
  <c r="W22" i="114"/>
  <c r="E27" i="114"/>
  <c r="M27" i="114"/>
  <c r="U27" i="114"/>
  <c r="G33" i="114"/>
  <c r="O33" i="114"/>
  <c r="W33" i="114"/>
  <c r="C61" i="114"/>
  <c r="K61" i="114"/>
  <c r="S61" i="114"/>
  <c r="G52" i="114"/>
  <c r="O52" i="114"/>
  <c r="W52" i="114"/>
  <c r="I4" i="112"/>
  <c r="Q4" i="112"/>
  <c r="G8" i="112"/>
  <c r="O8" i="112"/>
  <c r="W8" i="112"/>
  <c r="C11" i="112"/>
  <c r="K11" i="112"/>
  <c r="S11" i="112"/>
  <c r="E17" i="112"/>
  <c r="M17" i="112"/>
  <c r="U17" i="112"/>
  <c r="E22" i="112"/>
  <c r="M22" i="112"/>
  <c r="U22" i="112"/>
  <c r="C27" i="112"/>
  <c r="K27" i="112"/>
  <c r="S27" i="112"/>
  <c r="E33" i="112"/>
  <c r="M33" i="112"/>
  <c r="U33" i="112"/>
  <c r="I61" i="112"/>
  <c r="Q61" i="112"/>
  <c r="E52" i="112"/>
  <c r="M52" i="112"/>
  <c r="U52" i="112"/>
  <c r="G4" i="109"/>
  <c r="O4" i="109"/>
  <c r="W4" i="109"/>
  <c r="E8" i="109"/>
  <c r="M8" i="109"/>
  <c r="U8" i="109"/>
  <c r="I11" i="109"/>
  <c r="Q11" i="109"/>
  <c r="C17" i="109"/>
  <c r="K17" i="109"/>
  <c r="S17" i="109"/>
  <c r="C22" i="109"/>
  <c r="K22" i="109"/>
  <c r="S22" i="109"/>
  <c r="I27" i="109"/>
  <c r="Q27" i="109"/>
  <c r="C33" i="109"/>
  <c r="K33" i="109"/>
  <c r="S33" i="109"/>
  <c r="G61" i="109"/>
  <c r="O61" i="109"/>
  <c r="W61" i="109"/>
  <c r="C52" i="109"/>
  <c r="K52" i="109"/>
  <c r="S52" i="109"/>
  <c r="E4" i="113"/>
  <c r="M4" i="113"/>
  <c r="U4" i="113"/>
  <c r="C8" i="113"/>
  <c r="K8" i="113"/>
  <c r="S8" i="113"/>
  <c r="G11" i="113"/>
  <c r="O11" i="113"/>
  <c r="W11" i="113"/>
  <c r="I17" i="113"/>
  <c r="Q17" i="113"/>
  <c r="I22" i="113"/>
  <c r="Q22" i="113"/>
  <c r="G27" i="113"/>
  <c r="O27" i="113"/>
  <c r="W27" i="113"/>
  <c r="I33" i="113"/>
  <c r="Q33" i="113"/>
  <c r="E61" i="113"/>
  <c r="M61" i="113"/>
  <c r="U61" i="113"/>
  <c r="I52" i="113"/>
  <c r="Q52" i="113"/>
  <c r="C4" i="115"/>
  <c r="I8" i="115"/>
  <c r="E11" i="115"/>
  <c r="M11" i="115"/>
  <c r="G17" i="115"/>
  <c r="G22" i="115"/>
  <c r="O22" i="115"/>
  <c r="E27" i="115"/>
  <c r="E26" i="115" s="1"/>
  <c r="M27" i="115"/>
  <c r="M26" i="115" s="1"/>
  <c r="U27" i="115"/>
  <c r="U26" i="115" s="1"/>
  <c r="G33" i="115"/>
  <c r="O33" i="115"/>
  <c r="W33" i="115"/>
  <c r="C61" i="115"/>
  <c r="K61" i="115"/>
  <c r="S61" i="115"/>
  <c r="G52" i="115"/>
  <c r="O52" i="115"/>
  <c r="W52" i="115"/>
  <c r="I51" i="119"/>
  <c r="Q51" i="119"/>
  <c r="E4" i="121"/>
  <c r="M4" i="121"/>
  <c r="U4" i="121"/>
  <c r="C8" i="121"/>
  <c r="K8" i="121"/>
  <c r="S8" i="121"/>
  <c r="G11" i="121"/>
  <c r="O11" i="121"/>
  <c r="W11" i="121"/>
  <c r="I17" i="121"/>
  <c r="Q17" i="121"/>
  <c r="I22" i="121"/>
  <c r="Q22" i="121"/>
  <c r="G27" i="121"/>
  <c r="G26" i="121" s="1"/>
  <c r="O27" i="121"/>
  <c r="O26" i="121" s="1"/>
  <c r="W27" i="121"/>
  <c r="W26" i="121" s="1"/>
  <c r="I33" i="121"/>
  <c r="Q33" i="121"/>
  <c r="E61" i="121"/>
  <c r="M61" i="121"/>
  <c r="U61" i="121"/>
  <c r="I52" i="121"/>
  <c r="Q52" i="121"/>
  <c r="C4" i="183"/>
  <c r="K4" i="183"/>
  <c r="S4" i="183"/>
  <c r="I8" i="183"/>
  <c r="Q8" i="183"/>
  <c r="E11" i="183"/>
  <c r="M11" i="183"/>
  <c r="U11" i="183"/>
  <c r="G17" i="183"/>
  <c r="O17" i="183"/>
  <c r="W17" i="183"/>
  <c r="G22" i="183"/>
  <c r="O22" i="183"/>
  <c r="W22" i="183"/>
  <c r="E27" i="183"/>
  <c r="E26" i="183" s="1"/>
  <c r="M27" i="183"/>
  <c r="U27" i="183"/>
  <c r="U26" i="183" s="1"/>
  <c r="G33" i="183"/>
  <c r="O33" i="183"/>
  <c r="W33" i="183"/>
  <c r="I61" i="19"/>
  <c r="Q61" i="19"/>
  <c r="C51" i="125"/>
  <c r="C51" i="123" s="1"/>
  <c r="K51" i="125"/>
  <c r="K51" i="123" s="1"/>
  <c r="S51" i="125"/>
  <c r="S51" i="123" s="1"/>
  <c r="I54" i="125"/>
  <c r="I54" i="123" s="1"/>
  <c r="Q54" i="125"/>
  <c r="Q54" i="123" s="1"/>
  <c r="E4" i="115"/>
  <c r="E61" i="115"/>
  <c r="M61" i="115"/>
  <c r="U61" i="115"/>
  <c r="G4" i="121"/>
  <c r="O4" i="121"/>
  <c r="W4" i="121"/>
  <c r="I11" i="121"/>
  <c r="I3" i="121" s="1"/>
  <c r="Q11" i="121"/>
  <c r="C17" i="121"/>
  <c r="K17" i="121"/>
  <c r="S17" i="121"/>
  <c r="I27" i="121"/>
  <c r="Q27" i="121"/>
  <c r="C33" i="121"/>
  <c r="K33" i="121"/>
  <c r="G61" i="121"/>
  <c r="O61" i="121"/>
  <c r="W61" i="121"/>
  <c r="E4" i="183"/>
  <c r="M4" i="183"/>
  <c r="U4" i="183"/>
  <c r="G11" i="183"/>
  <c r="O11" i="183"/>
  <c r="W11" i="183"/>
  <c r="I17" i="183"/>
  <c r="Q17" i="183"/>
  <c r="G27" i="183"/>
  <c r="O27" i="183"/>
  <c r="W27" i="183"/>
  <c r="I33" i="183"/>
  <c r="Q33" i="183"/>
  <c r="I6" i="125"/>
  <c r="Q6" i="125"/>
  <c r="C7" i="125"/>
  <c r="K7" i="125"/>
  <c r="S7" i="125"/>
  <c r="G10" i="125"/>
  <c r="O10" i="125"/>
  <c r="W10" i="125"/>
  <c r="C13" i="125"/>
  <c r="K13" i="125"/>
  <c r="S13" i="125"/>
  <c r="E14" i="125"/>
  <c r="M14" i="125"/>
  <c r="U14" i="125"/>
  <c r="G15" i="125"/>
  <c r="O15" i="125"/>
  <c r="W15" i="125"/>
  <c r="I16" i="125"/>
  <c r="Q16" i="125"/>
  <c r="E19" i="125"/>
  <c r="M19" i="125"/>
  <c r="U19" i="125"/>
  <c r="G20" i="125"/>
  <c r="O20" i="125"/>
  <c r="W20" i="125"/>
  <c r="I21" i="125"/>
  <c r="Q21" i="125"/>
  <c r="E24" i="125"/>
  <c r="M24" i="125"/>
  <c r="U24" i="125"/>
  <c r="G25" i="125"/>
  <c r="O25" i="125"/>
  <c r="W25" i="125"/>
  <c r="C29" i="125"/>
  <c r="K29" i="125"/>
  <c r="S29" i="125"/>
  <c r="E30" i="125"/>
  <c r="M30" i="125"/>
  <c r="U30" i="125"/>
  <c r="G31" i="125"/>
  <c r="O31" i="125"/>
  <c r="W31" i="125"/>
  <c r="I32" i="125"/>
  <c r="Q32" i="125"/>
  <c r="E35" i="125"/>
  <c r="M35" i="125"/>
  <c r="U35" i="125"/>
  <c r="G36" i="125"/>
  <c r="O36" i="125"/>
  <c r="W36" i="125"/>
  <c r="I37" i="125"/>
  <c r="Q37" i="125"/>
  <c r="C38" i="125"/>
  <c r="K38" i="125"/>
  <c r="S38" i="125"/>
  <c r="E39" i="125"/>
  <c r="M39" i="125"/>
  <c r="U39" i="125"/>
  <c r="G40" i="125"/>
  <c r="O40" i="125"/>
  <c r="W40" i="125"/>
  <c r="I41" i="125"/>
  <c r="Q41" i="125"/>
  <c r="C42" i="125"/>
  <c r="K42" i="125"/>
  <c r="S42" i="125"/>
  <c r="E43" i="125"/>
  <c r="M43" i="125"/>
  <c r="U43" i="125"/>
  <c r="G44" i="125"/>
  <c r="O44" i="125"/>
  <c r="W44" i="125"/>
  <c r="I45" i="125"/>
  <c r="Q45" i="125"/>
  <c r="C46" i="125"/>
  <c r="K46" i="125"/>
  <c r="S46" i="125"/>
  <c r="E47" i="125"/>
  <c r="M47" i="125"/>
  <c r="U47" i="125"/>
  <c r="G48" i="125"/>
  <c r="O48" i="125"/>
  <c r="W48" i="125"/>
  <c r="I49" i="125"/>
  <c r="Q49" i="125"/>
  <c r="C50" i="125"/>
  <c r="K50" i="125"/>
  <c r="S50" i="125"/>
  <c r="E51" i="125"/>
  <c r="M51" i="125"/>
  <c r="U51" i="125"/>
  <c r="I62" i="125"/>
  <c r="Q62" i="125"/>
  <c r="C63" i="125"/>
  <c r="K63" i="125"/>
  <c r="S63" i="125"/>
  <c r="E64" i="125"/>
  <c r="M64" i="125"/>
  <c r="U64" i="125"/>
  <c r="G65" i="125"/>
  <c r="O65" i="125"/>
  <c r="W65" i="125"/>
  <c r="I66" i="125"/>
  <c r="I66" i="123" s="1"/>
  <c r="Q66" i="125"/>
  <c r="Q66" i="123" s="1"/>
  <c r="C67" i="125"/>
  <c r="C67" i="123" s="1"/>
  <c r="K67" i="125"/>
  <c r="K67" i="123" s="1"/>
  <c r="S67" i="125"/>
  <c r="S67" i="123" s="1"/>
  <c r="D27" i="91"/>
  <c r="L27" i="91"/>
  <c r="T27" i="91"/>
  <c r="T26" i="91" s="1"/>
  <c r="F33" i="91"/>
  <c r="N33" i="91"/>
  <c r="V33" i="91"/>
  <c r="J61" i="91"/>
  <c r="R61" i="91"/>
  <c r="F52" i="91"/>
  <c r="N52" i="91"/>
  <c r="V52" i="91"/>
  <c r="J4" i="186"/>
  <c r="R4" i="186"/>
  <c r="H8" i="186"/>
  <c r="P8" i="186"/>
  <c r="X8" i="186"/>
  <c r="D11" i="186"/>
  <c r="L11" i="186"/>
  <c r="T11" i="186"/>
  <c r="F22" i="186"/>
  <c r="N22" i="186"/>
  <c r="V22" i="186"/>
  <c r="D4" i="110"/>
  <c r="D3" i="110" s="1"/>
  <c r="L4" i="110"/>
  <c r="L3" i="110" s="1"/>
  <c r="T4" i="110"/>
  <c r="T3" i="110" s="1"/>
  <c r="J8" i="110"/>
  <c r="R8" i="110"/>
  <c r="F11" i="110"/>
  <c r="N11" i="110"/>
  <c r="V11" i="110"/>
  <c r="H17" i="110"/>
  <c r="P17" i="110"/>
  <c r="X17" i="110"/>
  <c r="H22" i="110"/>
  <c r="P22" i="110"/>
  <c r="X22" i="110"/>
  <c r="F27" i="110"/>
  <c r="F26" i="110" s="1"/>
  <c r="N27" i="110"/>
  <c r="N26" i="110" s="1"/>
  <c r="V27" i="110"/>
  <c r="V26" i="110" s="1"/>
  <c r="H33" i="110"/>
  <c r="P33" i="110"/>
  <c r="X33" i="110"/>
  <c r="H52" i="110"/>
  <c r="P52" i="110"/>
  <c r="X52" i="110"/>
  <c r="J4" i="107"/>
  <c r="R4" i="107"/>
  <c r="H8" i="107"/>
  <c r="P8" i="107"/>
  <c r="X8" i="107"/>
  <c r="D11" i="107"/>
  <c r="L11" i="107"/>
  <c r="T11" i="107"/>
  <c r="F17" i="107"/>
  <c r="N17" i="107"/>
  <c r="V17" i="107"/>
  <c r="F22" i="107"/>
  <c r="N22" i="107"/>
  <c r="V22" i="107"/>
  <c r="D27" i="107"/>
  <c r="L27" i="107"/>
  <c r="T27" i="107"/>
  <c r="T26" i="107" s="1"/>
  <c r="F33" i="107"/>
  <c r="N33" i="107"/>
  <c r="V33" i="107"/>
  <c r="J61" i="107"/>
  <c r="R61" i="107"/>
  <c r="F52" i="107"/>
  <c r="N52" i="107"/>
  <c r="V52" i="107"/>
  <c r="F8" i="108"/>
  <c r="N8" i="108"/>
  <c r="V8" i="108"/>
  <c r="J11" i="108"/>
  <c r="R11" i="108"/>
  <c r="D17" i="108"/>
  <c r="L17" i="108"/>
  <c r="T17" i="108"/>
  <c r="D22" i="108"/>
  <c r="L22" i="108"/>
  <c r="T22" i="108"/>
  <c r="J27" i="108"/>
  <c r="R27" i="108"/>
  <c r="D33" i="108"/>
  <c r="L33" i="108"/>
  <c r="T33" i="108"/>
  <c r="H61" i="108"/>
  <c r="P61" i="108"/>
  <c r="X61" i="108"/>
  <c r="D52" i="108"/>
  <c r="L52" i="108"/>
  <c r="T52" i="108"/>
  <c r="F4" i="114"/>
  <c r="N4" i="114"/>
  <c r="V4" i="114"/>
  <c r="D8" i="114"/>
  <c r="L8" i="114"/>
  <c r="T8" i="114"/>
  <c r="H11" i="114"/>
  <c r="P11" i="114"/>
  <c r="X11" i="114"/>
  <c r="J17" i="114"/>
  <c r="R17" i="114"/>
  <c r="J22" i="114"/>
  <c r="R22" i="114"/>
  <c r="H27" i="114"/>
  <c r="P27" i="114"/>
  <c r="X27" i="114"/>
  <c r="J33" i="114"/>
  <c r="R33" i="114"/>
  <c r="F61" i="114"/>
  <c r="N61" i="114"/>
  <c r="V61" i="114"/>
  <c r="J52" i="114"/>
  <c r="R52" i="114"/>
  <c r="D4" i="112"/>
  <c r="L4" i="112"/>
  <c r="T4" i="112"/>
  <c r="J8" i="112"/>
  <c r="R8" i="112"/>
  <c r="F11" i="112"/>
  <c r="N11" i="112"/>
  <c r="V11" i="112"/>
  <c r="H17" i="112"/>
  <c r="P17" i="112"/>
  <c r="X17" i="112"/>
  <c r="H22" i="112"/>
  <c r="P22" i="112"/>
  <c r="X22" i="112"/>
  <c r="F27" i="112"/>
  <c r="N27" i="112"/>
  <c r="V27" i="112"/>
  <c r="H33" i="112"/>
  <c r="P33" i="112"/>
  <c r="X33" i="112"/>
  <c r="D61" i="112"/>
  <c r="L61" i="112"/>
  <c r="T61" i="112"/>
  <c r="H52" i="112"/>
  <c r="P52" i="112"/>
  <c r="X52" i="112"/>
  <c r="J4" i="109"/>
  <c r="J3" i="109" s="1"/>
  <c r="R4" i="109"/>
  <c r="H8" i="109"/>
  <c r="P8" i="109"/>
  <c r="X8" i="109"/>
  <c r="D11" i="109"/>
  <c r="L11" i="109"/>
  <c r="T11" i="109"/>
  <c r="F17" i="109"/>
  <c r="N17" i="109"/>
  <c r="V17" i="109"/>
  <c r="F22" i="109"/>
  <c r="N22" i="109"/>
  <c r="V22" i="109"/>
  <c r="D27" i="109"/>
  <c r="L27" i="109"/>
  <c r="T27" i="109"/>
  <c r="F33" i="109"/>
  <c r="N33" i="109"/>
  <c r="V33" i="109"/>
  <c r="J61" i="109"/>
  <c r="R61" i="109"/>
  <c r="F52" i="109"/>
  <c r="N52" i="109"/>
  <c r="V52" i="109"/>
  <c r="H4" i="113"/>
  <c r="P4" i="113"/>
  <c r="X4" i="113"/>
  <c r="F8" i="113"/>
  <c r="N8" i="113"/>
  <c r="V8" i="113"/>
  <c r="J11" i="113"/>
  <c r="R11" i="113"/>
  <c r="D17" i="113"/>
  <c r="L17" i="113"/>
  <c r="T17" i="113"/>
  <c r="D22" i="113"/>
  <c r="L22" i="113"/>
  <c r="T22" i="113"/>
  <c r="J27" i="113"/>
  <c r="R27" i="113"/>
  <c r="D33" i="113"/>
  <c r="L33" i="113"/>
  <c r="T33" i="113"/>
  <c r="H61" i="113"/>
  <c r="P61" i="113"/>
  <c r="X61" i="113"/>
  <c r="D52" i="113"/>
  <c r="L52" i="113"/>
  <c r="T52" i="113"/>
  <c r="F4" i="115"/>
  <c r="F3" i="115" s="1"/>
  <c r="N4" i="115"/>
  <c r="V4" i="115"/>
  <c r="D8" i="115"/>
  <c r="L8" i="115"/>
  <c r="T8" i="115"/>
  <c r="H11" i="115"/>
  <c r="P11" i="115"/>
  <c r="X11" i="115"/>
  <c r="F61" i="115"/>
  <c r="N61" i="115"/>
  <c r="V61" i="115"/>
  <c r="J52" i="115"/>
  <c r="R52" i="115"/>
  <c r="D51" i="119"/>
  <c r="D51" i="116" s="1"/>
  <c r="L51" i="119"/>
  <c r="L51" i="116" s="1"/>
  <c r="T51" i="119"/>
  <c r="T51" i="116" s="1"/>
  <c r="H4" i="121"/>
  <c r="P4" i="121"/>
  <c r="X4" i="121"/>
  <c r="F8" i="121"/>
  <c r="N8" i="121"/>
  <c r="V8" i="121"/>
  <c r="J11" i="121"/>
  <c r="R11" i="121"/>
  <c r="D17" i="121"/>
  <c r="L17" i="121"/>
  <c r="T17" i="121"/>
  <c r="D22" i="121"/>
  <c r="L22" i="121"/>
  <c r="T22" i="121"/>
  <c r="J27" i="121"/>
  <c r="R27" i="121"/>
  <c r="D33" i="121"/>
  <c r="L33" i="121"/>
  <c r="T33" i="121"/>
  <c r="H61" i="121"/>
  <c r="P61" i="121"/>
  <c r="X61" i="121"/>
  <c r="D52" i="121"/>
  <c r="L52" i="121"/>
  <c r="T52" i="121"/>
  <c r="F4" i="183"/>
  <c r="F3" i="183" s="1"/>
  <c r="N4" i="183"/>
  <c r="V4" i="183"/>
  <c r="D8" i="183"/>
  <c r="L8" i="183"/>
  <c r="T8" i="183"/>
  <c r="H11" i="183"/>
  <c r="P11" i="183"/>
  <c r="X11" i="183"/>
  <c r="J17" i="183"/>
  <c r="R17" i="183"/>
  <c r="J22" i="183"/>
  <c r="R22" i="183"/>
  <c r="H27" i="183"/>
  <c r="P27" i="183"/>
  <c r="X27" i="183"/>
  <c r="J33" i="183"/>
  <c r="R33" i="183"/>
  <c r="J52" i="183"/>
  <c r="R52" i="183"/>
  <c r="D61" i="19"/>
  <c r="L61" i="19"/>
  <c r="T61" i="19"/>
  <c r="H48" i="125"/>
  <c r="P48" i="125"/>
  <c r="X48" i="125"/>
  <c r="J49" i="125"/>
  <c r="R49" i="125"/>
  <c r="D50" i="125"/>
  <c r="L50" i="125"/>
  <c r="T50" i="125"/>
  <c r="F51" i="125"/>
  <c r="N51" i="125"/>
  <c r="V51" i="125"/>
  <c r="J62" i="125"/>
  <c r="R62" i="125"/>
  <c r="D63" i="125"/>
  <c r="L63" i="125"/>
  <c r="T63" i="125"/>
  <c r="F64" i="125"/>
  <c r="N64" i="125"/>
  <c r="V64" i="125"/>
  <c r="H65" i="125"/>
  <c r="P65" i="125"/>
  <c r="X65" i="125"/>
  <c r="J66" i="125"/>
  <c r="R66" i="125"/>
  <c r="D67" i="125"/>
  <c r="L67" i="125"/>
  <c r="T67" i="125"/>
  <c r="I11" i="115"/>
  <c r="G61" i="115"/>
  <c r="C11" i="121"/>
  <c r="K11" i="121"/>
  <c r="S11" i="121"/>
  <c r="E17" i="121"/>
  <c r="M17" i="121"/>
  <c r="U17" i="121"/>
  <c r="C27" i="121"/>
  <c r="K27" i="121"/>
  <c r="S27" i="121"/>
  <c r="E33" i="121"/>
  <c r="E26" i="121" s="1"/>
  <c r="M33" i="121"/>
  <c r="M26" i="121" s="1"/>
  <c r="U33" i="121"/>
  <c r="U26" i="121" s="1"/>
  <c r="I61" i="121"/>
  <c r="Q61" i="121"/>
  <c r="I11" i="183"/>
  <c r="Q11" i="183"/>
  <c r="C17" i="183"/>
  <c r="K17" i="183"/>
  <c r="S17" i="183"/>
  <c r="I27" i="183"/>
  <c r="Q27" i="183"/>
  <c r="C33" i="183"/>
  <c r="C26" i="183" s="1"/>
  <c r="K33" i="183"/>
  <c r="K26" i="183" s="1"/>
  <c r="S33" i="183"/>
  <c r="S26" i="183" s="1"/>
  <c r="I36" i="125"/>
  <c r="I36" i="123" s="1"/>
  <c r="Q36" i="125"/>
  <c r="Q36" i="123" s="1"/>
  <c r="F27" i="91"/>
  <c r="N27" i="91"/>
  <c r="V27" i="91"/>
  <c r="H33" i="91"/>
  <c r="P33" i="91"/>
  <c r="X33" i="91"/>
  <c r="D61" i="91"/>
  <c r="L61" i="91"/>
  <c r="T61" i="91"/>
  <c r="D4" i="186"/>
  <c r="L4" i="186"/>
  <c r="T4" i="186"/>
  <c r="F11" i="186"/>
  <c r="N11" i="186"/>
  <c r="V11" i="186"/>
  <c r="F4" i="110"/>
  <c r="N4" i="110"/>
  <c r="V4" i="110"/>
  <c r="H11" i="110"/>
  <c r="P11" i="110"/>
  <c r="X11" i="110"/>
  <c r="J17" i="110"/>
  <c r="R17" i="110"/>
  <c r="H27" i="110"/>
  <c r="P27" i="110"/>
  <c r="X27" i="110"/>
  <c r="J33" i="110"/>
  <c r="R33" i="110"/>
  <c r="D4" i="107"/>
  <c r="L4" i="107"/>
  <c r="T4" i="107"/>
  <c r="F11" i="107"/>
  <c r="N11" i="107"/>
  <c r="V11" i="107"/>
  <c r="H17" i="107"/>
  <c r="P17" i="107"/>
  <c r="X17" i="107"/>
  <c r="F27" i="107"/>
  <c r="N27" i="107"/>
  <c r="V27" i="107"/>
  <c r="H33" i="107"/>
  <c r="P33" i="107"/>
  <c r="X33" i="107"/>
  <c r="D61" i="107"/>
  <c r="L61" i="107"/>
  <c r="T61" i="107"/>
  <c r="H61" i="114"/>
  <c r="P61" i="114"/>
  <c r="X61" i="114"/>
  <c r="J17" i="112"/>
  <c r="R17" i="112"/>
  <c r="H27" i="112"/>
  <c r="P27" i="112"/>
  <c r="X27" i="112"/>
  <c r="J33" i="112"/>
  <c r="R33" i="112"/>
  <c r="F61" i="112"/>
  <c r="N61" i="112"/>
  <c r="V61" i="112"/>
  <c r="D4" i="109"/>
  <c r="L4" i="109"/>
  <c r="T4" i="109"/>
  <c r="F11" i="109"/>
  <c r="N11" i="109"/>
  <c r="N3" i="109" s="1"/>
  <c r="V11" i="109"/>
  <c r="H17" i="109"/>
  <c r="P17" i="109"/>
  <c r="X17" i="109"/>
  <c r="F27" i="109"/>
  <c r="N27" i="109"/>
  <c r="V27" i="109"/>
  <c r="H33" i="109"/>
  <c r="P33" i="109"/>
  <c r="X33" i="109"/>
  <c r="D61" i="109"/>
  <c r="L61" i="109"/>
  <c r="T61" i="109"/>
  <c r="J4" i="113"/>
  <c r="R4" i="113"/>
  <c r="D11" i="113"/>
  <c r="L11" i="113"/>
  <c r="L3" i="113" s="1"/>
  <c r="T11" i="113"/>
  <c r="F17" i="113"/>
  <c r="N17" i="113"/>
  <c r="V17" i="113"/>
  <c r="D27" i="113"/>
  <c r="L27" i="113"/>
  <c r="T27" i="113"/>
  <c r="F33" i="113"/>
  <c r="N33" i="113"/>
  <c r="V33" i="113"/>
  <c r="V26" i="113" s="1"/>
  <c r="J61" i="113"/>
  <c r="R61" i="113"/>
  <c r="H4" i="115"/>
  <c r="P4" i="115"/>
  <c r="X4" i="115"/>
  <c r="J11" i="115"/>
  <c r="J3" i="115" s="1"/>
  <c r="R11" i="115"/>
  <c r="D17" i="115"/>
  <c r="L17" i="115"/>
  <c r="T17" i="115"/>
  <c r="J27" i="115"/>
  <c r="R27" i="115"/>
  <c r="D33" i="115"/>
  <c r="L33" i="115"/>
  <c r="T33" i="115"/>
  <c r="H61" i="115"/>
  <c r="P61" i="115"/>
  <c r="X61" i="115"/>
  <c r="J4" i="121"/>
  <c r="R4" i="121"/>
  <c r="D11" i="121"/>
  <c r="L11" i="121"/>
  <c r="T11" i="121"/>
  <c r="F17" i="121"/>
  <c r="N17" i="121"/>
  <c r="V17" i="121"/>
  <c r="D27" i="121"/>
  <c r="L27" i="121"/>
  <c r="T27" i="121"/>
  <c r="F33" i="121"/>
  <c r="N33" i="121"/>
  <c r="V33" i="121"/>
  <c r="J61" i="121"/>
  <c r="R61" i="121"/>
  <c r="H4" i="183"/>
  <c r="P4" i="183"/>
  <c r="X4" i="183"/>
  <c r="J11" i="183"/>
  <c r="R11" i="183"/>
  <c r="D17" i="183"/>
  <c r="L17" i="183"/>
  <c r="T17" i="183"/>
  <c r="J27" i="183"/>
  <c r="R27" i="183"/>
  <c r="D33" i="183"/>
  <c r="L33" i="183"/>
  <c r="T33" i="183"/>
  <c r="F61" i="19"/>
  <c r="N61" i="19"/>
  <c r="V61" i="19"/>
  <c r="D6" i="125"/>
  <c r="L6" i="125"/>
  <c r="T6" i="125"/>
  <c r="F7" i="125"/>
  <c r="N7" i="125"/>
  <c r="V7" i="125"/>
  <c r="J10" i="125"/>
  <c r="R10" i="125"/>
  <c r="F13" i="125"/>
  <c r="N13" i="125"/>
  <c r="V13" i="125"/>
  <c r="H14" i="125"/>
  <c r="P14" i="125"/>
  <c r="X14" i="125"/>
  <c r="J15" i="125"/>
  <c r="R15" i="125"/>
  <c r="D16" i="125"/>
  <c r="L16" i="125"/>
  <c r="T16" i="125"/>
  <c r="H19" i="125"/>
  <c r="P19" i="125"/>
  <c r="X19" i="125"/>
  <c r="J20" i="125"/>
  <c r="R20" i="125"/>
  <c r="D21" i="125"/>
  <c r="L21" i="125"/>
  <c r="T21" i="125"/>
  <c r="H24" i="125"/>
  <c r="P24" i="125"/>
  <c r="X24" i="125"/>
  <c r="J25" i="125"/>
  <c r="R25" i="125"/>
  <c r="F29" i="125"/>
  <c r="N29" i="125"/>
  <c r="V29" i="125"/>
  <c r="H30" i="125"/>
  <c r="P30" i="125"/>
  <c r="X30" i="125"/>
  <c r="J31" i="125"/>
  <c r="R31" i="125"/>
  <c r="D32" i="125"/>
  <c r="L32" i="125"/>
  <c r="T32" i="125"/>
  <c r="H35" i="125"/>
  <c r="P35" i="125"/>
  <c r="X35" i="125"/>
  <c r="J36" i="125"/>
  <c r="R36" i="125"/>
  <c r="D37" i="125"/>
  <c r="L37" i="125"/>
  <c r="T37" i="125"/>
  <c r="F38" i="125"/>
  <c r="N38" i="125"/>
  <c r="V38" i="125"/>
  <c r="H39" i="125"/>
  <c r="P39" i="125"/>
  <c r="X39" i="125"/>
  <c r="J40" i="125"/>
  <c r="R40" i="125"/>
  <c r="D41" i="125"/>
  <c r="L41" i="125"/>
  <c r="T41" i="125"/>
  <c r="F42" i="125"/>
  <c r="N42" i="125"/>
  <c r="V42" i="125"/>
  <c r="H43" i="125"/>
  <c r="P43" i="125"/>
  <c r="X43" i="125"/>
  <c r="J44" i="125"/>
  <c r="R44" i="125"/>
  <c r="D45" i="125"/>
  <c r="L45" i="125"/>
  <c r="T45" i="125"/>
  <c r="F46" i="125"/>
  <c r="N46" i="125"/>
  <c r="V46" i="125"/>
  <c r="H47" i="125"/>
  <c r="P47" i="125"/>
  <c r="X47" i="125"/>
  <c r="J48" i="125"/>
  <c r="R48" i="125"/>
  <c r="D49" i="125"/>
  <c r="L49" i="125"/>
  <c r="T49" i="125"/>
  <c r="F50" i="125"/>
  <c r="N50" i="125"/>
  <c r="V50" i="125"/>
  <c r="H51" i="125"/>
  <c r="P51" i="125"/>
  <c r="X51" i="125"/>
  <c r="D62" i="125"/>
  <c r="L62" i="125"/>
  <c r="T62" i="125"/>
  <c r="F63" i="125"/>
  <c r="N63" i="125"/>
  <c r="V63" i="125"/>
  <c r="H64" i="125"/>
  <c r="P64" i="125"/>
  <c r="X64" i="125"/>
  <c r="J65" i="125"/>
  <c r="R65" i="125"/>
  <c r="D66" i="125"/>
  <c r="D66" i="123" s="1"/>
  <c r="L66" i="125"/>
  <c r="L66" i="123" s="1"/>
  <c r="T66" i="125"/>
  <c r="T66" i="123" s="1"/>
  <c r="F67" i="125"/>
  <c r="F67" i="123" s="1"/>
  <c r="N67" i="125"/>
  <c r="J11" i="174"/>
  <c r="R11" i="174"/>
  <c r="D17" i="174"/>
  <c r="L17" i="174"/>
  <c r="T17" i="174"/>
  <c r="F61" i="174"/>
  <c r="N61" i="174"/>
  <c r="V61" i="174"/>
  <c r="J19" i="124"/>
  <c r="J19" i="123" s="1"/>
  <c r="R19" i="124"/>
  <c r="R19" i="123" s="1"/>
  <c r="D20" i="124"/>
  <c r="L20" i="124"/>
  <c r="L20" i="123" s="1"/>
  <c r="T20" i="124"/>
  <c r="T20" i="123" s="1"/>
  <c r="F21" i="124"/>
  <c r="F21" i="123" s="1"/>
  <c r="N21" i="124"/>
  <c r="N21" i="123" s="1"/>
  <c r="V21" i="124"/>
  <c r="V21" i="123" s="1"/>
  <c r="J51" i="124"/>
  <c r="J51" i="123" s="1"/>
  <c r="R51" i="124"/>
  <c r="R51" i="123" s="1"/>
  <c r="D62" i="124"/>
  <c r="L62" i="124"/>
  <c r="T62" i="124"/>
  <c r="F63" i="124"/>
  <c r="N63" i="124"/>
  <c r="V63" i="124"/>
  <c r="H64" i="124"/>
  <c r="P64" i="124"/>
  <c r="X64" i="124"/>
  <c r="J65" i="124"/>
  <c r="R65" i="124"/>
  <c r="J17" i="202"/>
  <c r="R17" i="202"/>
  <c r="J11" i="203"/>
  <c r="R11" i="203"/>
  <c r="D17" i="203"/>
  <c r="L17" i="203"/>
  <c r="T17" i="203"/>
  <c r="J27" i="203"/>
  <c r="R27" i="203"/>
  <c r="D33" i="203"/>
  <c r="L33" i="203"/>
  <c r="T33" i="203"/>
  <c r="F17" i="204"/>
  <c r="N17" i="204"/>
  <c r="V17" i="204"/>
  <c r="J61" i="204"/>
  <c r="R61" i="204"/>
  <c r="I4" i="173"/>
  <c r="Q4" i="173"/>
  <c r="G8" i="173"/>
  <c r="O8" i="173"/>
  <c r="W8" i="173"/>
  <c r="C11" i="173"/>
  <c r="K11" i="173"/>
  <c r="S11" i="173"/>
  <c r="E17" i="173"/>
  <c r="M17" i="173"/>
  <c r="U17" i="173"/>
  <c r="E22" i="173"/>
  <c r="M22" i="173"/>
  <c r="U22" i="173"/>
  <c r="C27" i="173"/>
  <c r="C26" i="173" s="1"/>
  <c r="K27" i="173"/>
  <c r="K26" i="173" s="1"/>
  <c r="S27" i="173"/>
  <c r="S26" i="173" s="1"/>
  <c r="E33" i="173"/>
  <c r="M33" i="173"/>
  <c r="U33" i="173"/>
  <c r="I52" i="173"/>
  <c r="Q52" i="173"/>
  <c r="I4" i="174"/>
  <c r="Q4" i="174"/>
  <c r="Q3" i="174" s="1"/>
  <c r="G8" i="174"/>
  <c r="O8" i="174"/>
  <c r="W8" i="174"/>
  <c r="C11" i="174"/>
  <c r="K11" i="174"/>
  <c r="S11" i="174"/>
  <c r="E17" i="174"/>
  <c r="M17" i="174"/>
  <c r="U17" i="174"/>
  <c r="E22" i="174"/>
  <c r="M22" i="174"/>
  <c r="U22" i="174"/>
  <c r="G61" i="174"/>
  <c r="O61" i="174"/>
  <c r="W61" i="174"/>
  <c r="G52" i="174"/>
  <c r="O52" i="174"/>
  <c r="W52" i="174"/>
  <c r="C19" i="124"/>
  <c r="C19" i="123" s="1"/>
  <c r="K19" i="124"/>
  <c r="K19" i="123" s="1"/>
  <c r="S19" i="124"/>
  <c r="S19" i="123" s="1"/>
  <c r="E20" i="124"/>
  <c r="E20" i="123" s="1"/>
  <c r="M20" i="124"/>
  <c r="M20" i="123" s="1"/>
  <c r="U20" i="124"/>
  <c r="U20" i="123" s="1"/>
  <c r="G21" i="124"/>
  <c r="O21" i="124"/>
  <c r="W21" i="124"/>
  <c r="W21" i="123" s="1"/>
  <c r="E36" i="124"/>
  <c r="E36" i="123" s="1"/>
  <c r="M36" i="124"/>
  <c r="U36" i="124"/>
  <c r="U36" i="123" s="1"/>
  <c r="C17" i="202"/>
  <c r="K17" i="202"/>
  <c r="S17" i="202"/>
  <c r="I4" i="203"/>
  <c r="Q4" i="203"/>
  <c r="G8" i="203"/>
  <c r="O8" i="203"/>
  <c r="W8" i="203"/>
  <c r="C11" i="203"/>
  <c r="K11" i="203"/>
  <c r="S11" i="203"/>
  <c r="E17" i="203"/>
  <c r="M17" i="203"/>
  <c r="E68" i="125"/>
  <c r="E68" i="123" s="1"/>
  <c r="M68" i="125"/>
  <c r="M68" i="123" s="1"/>
  <c r="U68" i="125"/>
  <c r="U68" i="123" s="1"/>
  <c r="G69" i="125"/>
  <c r="G69" i="123" s="1"/>
  <c r="O69" i="125"/>
  <c r="O69" i="123" s="1"/>
  <c r="W69" i="125"/>
  <c r="W69" i="123" s="1"/>
  <c r="I70" i="125"/>
  <c r="Q70" i="125"/>
  <c r="Q70" i="123" s="1"/>
  <c r="C71" i="125"/>
  <c r="C71" i="123" s="1"/>
  <c r="K71" i="125"/>
  <c r="K71" i="123" s="1"/>
  <c r="S71" i="125"/>
  <c r="S71" i="123" s="1"/>
  <c r="E72" i="125"/>
  <c r="E72" i="123" s="1"/>
  <c r="M72" i="125"/>
  <c r="M72" i="123" s="1"/>
  <c r="U72" i="125"/>
  <c r="U72" i="123" s="1"/>
  <c r="C4" i="173"/>
  <c r="K4" i="173"/>
  <c r="S4" i="173"/>
  <c r="I8" i="173"/>
  <c r="Q8" i="173"/>
  <c r="E11" i="173"/>
  <c r="M11" i="173"/>
  <c r="U11" i="173"/>
  <c r="G17" i="173"/>
  <c r="O17" i="173"/>
  <c r="W17" i="173"/>
  <c r="G22" i="173"/>
  <c r="O22" i="173"/>
  <c r="W22" i="173"/>
  <c r="E27" i="173"/>
  <c r="M27" i="173"/>
  <c r="U27" i="173"/>
  <c r="G33" i="173"/>
  <c r="O33" i="173"/>
  <c r="W33" i="173"/>
  <c r="C4" i="174"/>
  <c r="K4" i="174"/>
  <c r="S4" i="174"/>
  <c r="E11" i="174"/>
  <c r="M11" i="174"/>
  <c r="U11" i="174"/>
  <c r="G17" i="174"/>
  <c r="O17" i="174"/>
  <c r="W17" i="174"/>
  <c r="I61" i="174"/>
  <c r="Q61" i="174"/>
  <c r="I6" i="124"/>
  <c r="Q6" i="124"/>
  <c r="C7" i="124"/>
  <c r="K7" i="124"/>
  <c r="S7" i="124"/>
  <c r="G10" i="124"/>
  <c r="O10" i="124"/>
  <c r="W10" i="124"/>
  <c r="C13" i="124"/>
  <c r="K13" i="124"/>
  <c r="S13" i="124"/>
  <c r="E14" i="124"/>
  <c r="M14" i="124"/>
  <c r="U14" i="124"/>
  <c r="G15" i="124"/>
  <c r="O15" i="124"/>
  <c r="W15" i="124"/>
  <c r="I16" i="124"/>
  <c r="Q16" i="124"/>
  <c r="E19" i="124"/>
  <c r="E19" i="123" s="1"/>
  <c r="M19" i="124"/>
  <c r="U19" i="124"/>
  <c r="G20" i="124"/>
  <c r="O20" i="124"/>
  <c r="W20" i="124"/>
  <c r="I21" i="124"/>
  <c r="Q21" i="124"/>
  <c r="E24" i="124"/>
  <c r="M24" i="124"/>
  <c r="U24" i="124"/>
  <c r="G25" i="124"/>
  <c r="O25" i="124"/>
  <c r="W25" i="124"/>
  <c r="C29" i="124"/>
  <c r="K29" i="124"/>
  <c r="S29" i="124"/>
  <c r="E30" i="124"/>
  <c r="M30" i="124"/>
  <c r="U30" i="124"/>
  <c r="G31" i="124"/>
  <c r="O31" i="124"/>
  <c r="W31" i="124"/>
  <c r="I32" i="124"/>
  <c r="Q32" i="124"/>
  <c r="Q32" i="123" s="1"/>
  <c r="E35" i="124"/>
  <c r="M35" i="124"/>
  <c r="U35" i="124"/>
  <c r="G36" i="124"/>
  <c r="O36" i="124"/>
  <c r="W36" i="124"/>
  <c r="I37" i="124"/>
  <c r="Q37" i="124"/>
  <c r="Q37" i="123" s="1"/>
  <c r="C38" i="124"/>
  <c r="K38" i="124"/>
  <c r="S38" i="124"/>
  <c r="E39" i="124"/>
  <c r="M39" i="124"/>
  <c r="U39" i="124"/>
  <c r="G40" i="124"/>
  <c r="O40" i="124"/>
  <c r="W40" i="124"/>
  <c r="I41" i="124"/>
  <c r="Q41" i="124"/>
  <c r="C42" i="124"/>
  <c r="K42" i="124"/>
  <c r="S42" i="124"/>
  <c r="E43" i="124"/>
  <c r="M43" i="124"/>
  <c r="M43" i="123" s="1"/>
  <c r="U43" i="124"/>
  <c r="G44" i="124"/>
  <c r="O44" i="124"/>
  <c r="W44" i="124"/>
  <c r="I45" i="124"/>
  <c r="Q45" i="124"/>
  <c r="C46" i="124"/>
  <c r="K46" i="124"/>
  <c r="K46" i="123" s="1"/>
  <c r="S46" i="124"/>
  <c r="E47" i="124"/>
  <c r="M47" i="124"/>
  <c r="U47" i="124"/>
  <c r="G48" i="124"/>
  <c r="O48" i="124"/>
  <c r="W48" i="124"/>
  <c r="I49" i="124"/>
  <c r="Q49" i="124"/>
  <c r="C50" i="124"/>
  <c r="K50" i="124"/>
  <c r="S50" i="124"/>
  <c r="E51" i="124"/>
  <c r="M51" i="124"/>
  <c r="U51" i="124"/>
  <c r="G62" i="124"/>
  <c r="G62" i="123" s="1"/>
  <c r="O62" i="124"/>
  <c r="W62" i="124"/>
  <c r="W62" i="123" s="1"/>
  <c r="I63" i="124"/>
  <c r="I63" i="123" s="1"/>
  <c r="Q63" i="124"/>
  <c r="Q63" i="123" s="1"/>
  <c r="C64" i="124"/>
  <c r="C64" i="123" s="1"/>
  <c r="K64" i="124"/>
  <c r="K64" i="123" s="1"/>
  <c r="S64" i="124"/>
  <c r="S64" i="123" s="1"/>
  <c r="E65" i="124"/>
  <c r="M65" i="124"/>
  <c r="U65" i="124"/>
  <c r="U65" i="123" s="1"/>
  <c r="G66" i="124"/>
  <c r="G66" i="123" s="1"/>
  <c r="O66" i="124"/>
  <c r="O66" i="123" s="1"/>
  <c r="W66" i="124"/>
  <c r="W66" i="123" s="1"/>
  <c r="I67" i="124"/>
  <c r="I67" i="123" s="1"/>
  <c r="Q67" i="124"/>
  <c r="Q67" i="123" s="1"/>
  <c r="C68" i="124"/>
  <c r="C68" i="123" s="1"/>
  <c r="K68" i="124"/>
  <c r="S68" i="124"/>
  <c r="S68" i="123" s="1"/>
  <c r="E69" i="124"/>
  <c r="E69" i="123" s="1"/>
  <c r="M69" i="124"/>
  <c r="M69" i="123" s="1"/>
  <c r="U69" i="124"/>
  <c r="U69" i="123" s="1"/>
  <c r="G70" i="124"/>
  <c r="G70" i="123" s="1"/>
  <c r="O70" i="124"/>
  <c r="O70" i="123" s="1"/>
  <c r="W70" i="124"/>
  <c r="I71" i="124"/>
  <c r="Q71" i="124"/>
  <c r="C72" i="124"/>
  <c r="C72" i="123" s="1"/>
  <c r="K72" i="124"/>
  <c r="K72" i="123" s="1"/>
  <c r="S72" i="124"/>
  <c r="S72" i="123" s="1"/>
  <c r="G54" i="124"/>
  <c r="G54" i="123" s="1"/>
  <c r="O54" i="124"/>
  <c r="O54" i="123" s="1"/>
  <c r="W54" i="124"/>
  <c r="W54" i="123" s="1"/>
  <c r="E17" i="202"/>
  <c r="E2" i="202" s="1"/>
  <c r="M17" i="202"/>
  <c r="U17" i="202"/>
  <c r="F68" i="125"/>
  <c r="N68" i="125"/>
  <c r="V68" i="125"/>
  <c r="H69" i="125"/>
  <c r="P69" i="125"/>
  <c r="X69" i="125"/>
  <c r="J70" i="125"/>
  <c r="R70" i="125"/>
  <c r="D71" i="125"/>
  <c r="L71" i="125"/>
  <c r="T71" i="125"/>
  <c r="F72" i="125"/>
  <c r="N72" i="125"/>
  <c r="V72" i="125"/>
  <c r="D54" i="125"/>
  <c r="D54" i="123" s="1"/>
  <c r="L54" i="125"/>
  <c r="L54" i="123" s="1"/>
  <c r="T54" i="125"/>
  <c r="T54" i="123" s="1"/>
  <c r="D4" i="173"/>
  <c r="L4" i="173"/>
  <c r="T4" i="173"/>
  <c r="J8" i="173"/>
  <c r="R8" i="173"/>
  <c r="F11" i="173"/>
  <c r="N11" i="173"/>
  <c r="V11" i="173"/>
  <c r="H17" i="173"/>
  <c r="P17" i="173"/>
  <c r="X17" i="173"/>
  <c r="H22" i="173"/>
  <c r="P22" i="173"/>
  <c r="X22" i="173"/>
  <c r="F27" i="173"/>
  <c r="F26" i="173" s="1"/>
  <c r="N27" i="173"/>
  <c r="V27" i="173"/>
  <c r="H33" i="173"/>
  <c r="P33" i="173"/>
  <c r="X33" i="173"/>
  <c r="D52" i="173"/>
  <c r="L52" i="173"/>
  <c r="T52" i="173"/>
  <c r="D4" i="174"/>
  <c r="L4" i="174"/>
  <c r="T4" i="174"/>
  <c r="J8" i="174"/>
  <c r="R8" i="174"/>
  <c r="F11" i="174"/>
  <c r="N11" i="174"/>
  <c r="V11" i="174"/>
  <c r="H17" i="174"/>
  <c r="P17" i="174"/>
  <c r="X17" i="174"/>
  <c r="H22" i="174"/>
  <c r="P22" i="174"/>
  <c r="X22" i="174"/>
  <c r="J61" i="174"/>
  <c r="R61" i="174"/>
  <c r="J52" i="174"/>
  <c r="R52" i="174"/>
  <c r="J6" i="124"/>
  <c r="R6" i="124"/>
  <c r="R6" i="123" s="1"/>
  <c r="D7" i="124"/>
  <c r="D7" i="123" s="1"/>
  <c r="L7" i="124"/>
  <c r="T7" i="124"/>
  <c r="T7" i="123" s="1"/>
  <c r="H10" i="124"/>
  <c r="H10" i="123" s="1"/>
  <c r="P10" i="124"/>
  <c r="P10" i="123" s="1"/>
  <c r="X10" i="124"/>
  <c r="D13" i="124"/>
  <c r="L13" i="124"/>
  <c r="L13" i="123" s="1"/>
  <c r="T13" i="124"/>
  <c r="F14" i="124"/>
  <c r="N14" i="124"/>
  <c r="N14" i="123" s="1"/>
  <c r="V14" i="124"/>
  <c r="V14" i="123" s="1"/>
  <c r="H15" i="124"/>
  <c r="H15" i="123" s="1"/>
  <c r="P15" i="124"/>
  <c r="X15" i="124"/>
  <c r="J16" i="124"/>
  <c r="J16" i="123" s="1"/>
  <c r="R16" i="124"/>
  <c r="R16" i="123" s="1"/>
  <c r="F19" i="124"/>
  <c r="F19" i="123" s="1"/>
  <c r="N19" i="124"/>
  <c r="N19" i="123" s="1"/>
  <c r="V19" i="124"/>
  <c r="V19" i="123" s="1"/>
  <c r="H20" i="124"/>
  <c r="H20" i="123" s="1"/>
  <c r="P20" i="124"/>
  <c r="X20" i="124"/>
  <c r="J21" i="124"/>
  <c r="J21" i="123" s="1"/>
  <c r="R21" i="124"/>
  <c r="R21" i="123" s="1"/>
  <c r="F24" i="124"/>
  <c r="N24" i="124"/>
  <c r="V24" i="124"/>
  <c r="V24" i="123" s="1"/>
  <c r="H25" i="124"/>
  <c r="H25" i="123" s="1"/>
  <c r="P25" i="124"/>
  <c r="X25" i="124"/>
  <c r="D29" i="124"/>
  <c r="D29" i="123" s="1"/>
  <c r="L29" i="124"/>
  <c r="L29" i="123" s="1"/>
  <c r="T29" i="124"/>
  <c r="F30" i="124"/>
  <c r="F30" i="123" s="1"/>
  <c r="N30" i="124"/>
  <c r="N30" i="123" s="1"/>
  <c r="V30" i="124"/>
  <c r="V30" i="123" s="1"/>
  <c r="H31" i="124"/>
  <c r="P31" i="124"/>
  <c r="X31" i="124"/>
  <c r="J32" i="124"/>
  <c r="J32" i="123" s="1"/>
  <c r="R32" i="124"/>
  <c r="F35" i="124"/>
  <c r="F35" i="123" s="1"/>
  <c r="N35" i="124"/>
  <c r="N35" i="123" s="1"/>
  <c r="V35" i="124"/>
  <c r="V35" i="123" s="1"/>
  <c r="H36" i="124"/>
  <c r="P36" i="124"/>
  <c r="X36" i="124"/>
  <c r="X36" i="123" s="1"/>
  <c r="J37" i="124"/>
  <c r="R37" i="124"/>
  <c r="D38" i="124"/>
  <c r="D38" i="123" s="1"/>
  <c r="L38" i="124"/>
  <c r="L38" i="123" s="1"/>
  <c r="T38" i="124"/>
  <c r="T38" i="123" s="1"/>
  <c r="F39" i="124"/>
  <c r="N39" i="124"/>
  <c r="V39" i="124"/>
  <c r="V39" i="123" s="1"/>
  <c r="H40" i="124"/>
  <c r="P40" i="124"/>
  <c r="X40" i="124"/>
  <c r="X40" i="123" s="1"/>
  <c r="J41" i="124"/>
  <c r="J41" i="123" s="1"/>
  <c r="R41" i="124"/>
  <c r="R41" i="123" s="1"/>
  <c r="D42" i="124"/>
  <c r="L42" i="124"/>
  <c r="T42" i="124"/>
  <c r="T42" i="123" s="1"/>
  <c r="F43" i="124"/>
  <c r="F43" i="123" s="1"/>
  <c r="N43" i="124"/>
  <c r="V43" i="124"/>
  <c r="V43" i="123" s="1"/>
  <c r="H44" i="124"/>
  <c r="H44" i="123" s="1"/>
  <c r="P44" i="124"/>
  <c r="P44" i="123" s="1"/>
  <c r="X44" i="124"/>
  <c r="J45" i="124"/>
  <c r="R45" i="124"/>
  <c r="R45" i="123" s="1"/>
  <c r="D46" i="124"/>
  <c r="D46" i="123" s="1"/>
  <c r="L46" i="124"/>
  <c r="T46" i="124"/>
  <c r="T46" i="123" s="1"/>
  <c r="F47" i="124"/>
  <c r="F47" i="123" s="1"/>
  <c r="N47" i="124"/>
  <c r="N47" i="123" s="1"/>
  <c r="V47" i="124"/>
  <c r="H48" i="124"/>
  <c r="P48" i="124"/>
  <c r="X48" i="124"/>
  <c r="J49" i="124"/>
  <c r="R49" i="124"/>
  <c r="R49" i="123" s="1"/>
  <c r="D50" i="124"/>
  <c r="D50" i="123" s="1"/>
  <c r="L50" i="124"/>
  <c r="T50" i="124"/>
  <c r="F51" i="124"/>
  <c r="N51" i="124"/>
  <c r="N51" i="123" s="1"/>
  <c r="V51" i="124"/>
  <c r="H62" i="124"/>
  <c r="P62" i="124"/>
  <c r="P62" i="123" s="1"/>
  <c r="X62" i="124"/>
  <c r="X62" i="123" s="1"/>
  <c r="J63" i="124"/>
  <c r="J63" i="123" s="1"/>
  <c r="R63" i="124"/>
  <c r="D64" i="124"/>
  <c r="L64" i="124"/>
  <c r="L64" i="123" s="1"/>
  <c r="T64" i="124"/>
  <c r="T64" i="123" s="1"/>
  <c r="F65" i="124"/>
  <c r="N65" i="124"/>
  <c r="N65" i="123" s="1"/>
  <c r="V65" i="124"/>
  <c r="V65" i="123" s="1"/>
  <c r="H66" i="124"/>
  <c r="H66" i="123" s="1"/>
  <c r="P66" i="124"/>
  <c r="P66" i="123" s="1"/>
  <c r="X66" i="124"/>
  <c r="J67" i="124"/>
  <c r="J67" i="123" s="1"/>
  <c r="R67" i="124"/>
  <c r="D68" i="124"/>
  <c r="L68" i="124"/>
  <c r="L68" i="123" s="1"/>
  <c r="T68" i="124"/>
  <c r="T68" i="123" s="1"/>
  <c r="F69" i="124"/>
  <c r="F69" i="123" s="1"/>
  <c r="N69" i="124"/>
  <c r="N69" i="123" s="1"/>
  <c r="V69" i="124"/>
  <c r="H70" i="124"/>
  <c r="H70" i="123" s="1"/>
  <c r="P70" i="124"/>
  <c r="P70" i="123" s="1"/>
  <c r="X70" i="124"/>
  <c r="J71" i="124"/>
  <c r="J71" i="123" s="1"/>
  <c r="R71" i="124"/>
  <c r="R71" i="123" s="1"/>
  <c r="D72" i="124"/>
  <c r="D72" i="123" s="1"/>
  <c r="L72" i="124"/>
  <c r="L72" i="123" s="1"/>
  <c r="T72" i="124"/>
  <c r="H54" i="124"/>
  <c r="H54" i="123" s="1"/>
  <c r="P54" i="124"/>
  <c r="X54" i="124"/>
  <c r="F17" i="202"/>
  <c r="N17" i="202"/>
  <c r="V17" i="202"/>
  <c r="E4" i="173"/>
  <c r="M4" i="173"/>
  <c r="U4" i="173"/>
  <c r="G11" i="173"/>
  <c r="O11" i="173"/>
  <c r="W11" i="173"/>
  <c r="I17" i="173"/>
  <c r="Q17" i="173"/>
  <c r="G27" i="173"/>
  <c r="O27" i="173"/>
  <c r="W27" i="173"/>
  <c r="I33" i="173"/>
  <c r="I26" i="173" s="1"/>
  <c r="Q33" i="173"/>
  <c r="Q26" i="173" s="1"/>
  <c r="G11" i="174"/>
  <c r="O11" i="174"/>
  <c r="W11" i="174"/>
  <c r="I17" i="174"/>
  <c r="Q17" i="174"/>
  <c r="C61" i="174"/>
  <c r="K61" i="174"/>
  <c r="S61" i="174"/>
  <c r="G19" i="124"/>
  <c r="G19" i="123" s="1"/>
  <c r="O19" i="124"/>
  <c r="O19" i="123" s="1"/>
  <c r="W19" i="124"/>
  <c r="W19" i="123" s="1"/>
  <c r="I20" i="124"/>
  <c r="I20" i="123" s="1"/>
  <c r="Q20" i="124"/>
  <c r="C21" i="124"/>
  <c r="C21" i="123" s="1"/>
  <c r="K21" i="124"/>
  <c r="K21" i="123" s="1"/>
  <c r="S21" i="124"/>
  <c r="G51" i="124"/>
  <c r="G51" i="123" s="1"/>
  <c r="O51" i="124"/>
  <c r="O51" i="123" s="1"/>
  <c r="W51" i="124"/>
  <c r="W51" i="123" s="1"/>
  <c r="I62" i="124"/>
  <c r="Q62" i="124"/>
  <c r="C63" i="124"/>
  <c r="K63" i="124"/>
  <c r="S63" i="124"/>
  <c r="E64" i="124"/>
  <c r="M64" i="124"/>
  <c r="U64" i="124"/>
  <c r="G65" i="124"/>
  <c r="O65" i="124"/>
  <c r="W65" i="124"/>
  <c r="G17" i="202"/>
  <c r="G2" i="202" s="1"/>
  <c r="O17" i="202"/>
  <c r="W17" i="202"/>
  <c r="V67" i="125"/>
  <c r="V67" i="123" s="1"/>
  <c r="H68" i="125"/>
  <c r="H68" i="123" s="1"/>
  <c r="P68" i="125"/>
  <c r="P68" i="123" s="1"/>
  <c r="X68" i="125"/>
  <c r="J69" i="125"/>
  <c r="J69" i="123" s="1"/>
  <c r="R69" i="125"/>
  <c r="R69" i="123" s="1"/>
  <c r="D70" i="125"/>
  <c r="D70" i="123" s="1"/>
  <c r="L70" i="125"/>
  <c r="L70" i="123" s="1"/>
  <c r="T70" i="125"/>
  <c r="T70" i="123" s="1"/>
  <c r="F71" i="125"/>
  <c r="F71" i="123" s="1"/>
  <c r="N71" i="125"/>
  <c r="N71" i="123" s="1"/>
  <c r="V71" i="125"/>
  <c r="H72" i="125"/>
  <c r="H72" i="123" s="1"/>
  <c r="P72" i="125"/>
  <c r="P72" i="123" s="1"/>
  <c r="X72" i="125"/>
  <c r="X72" i="123" s="1"/>
  <c r="F4" i="173"/>
  <c r="N4" i="173"/>
  <c r="V4" i="173"/>
  <c r="H11" i="173"/>
  <c r="P11" i="173"/>
  <c r="X11" i="173"/>
  <c r="J17" i="173"/>
  <c r="R17" i="173"/>
  <c r="H27" i="173"/>
  <c r="P27" i="173"/>
  <c r="X27" i="173"/>
  <c r="J33" i="173"/>
  <c r="R33" i="173"/>
  <c r="F4" i="174"/>
  <c r="N4" i="174"/>
  <c r="V4" i="174"/>
  <c r="H11" i="174"/>
  <c r="P11" i="174"/>
  <c r="X11" i="174"/>
  <c r="J17" i="174"/>
  <c r="R17" i="174"/>
  <c r="D61" i="174"/>
  <c r="L61" i="174"/>
  <c r="T61" i="174"/>
  <c r="D6" i="124"/>
  <c r="L6" i="124"/>
  <c r="T6" i="124"/>
  <c r="F7" i="124"/>
  <c r="N7" i="124"/>
  <c r="V7" i="124"/>
  <c r="J10" i="124"/>
  <c r="R10" i="124"/>
  <c r="F13" i="124"/>
  <c r="F13" i="123" s="1"/>
  <c r="N13" i="124"/>
  <c r="V13" i="124"/>
  <c r="H14" i="124"/>
  <c r="P14" i="124"/>
  <c r="X14" i="124"/>
  <c r="J15" i="124"/>
  <c r="R15" i="124"/>
  <c r="D16" i="124"/>
  <c r="D16" i="123" s="1"/>
  <c r="L16" i="124"/>
  <c r="L16" i="123" s="1"/>
  <c r="T16" i="124"/>
  <c r="H19" i="124"/>
  <c r="P19" i="124"/>
  <c r="X19" i="124"/>
  <c r="J20" i="124"/>
  <c r="R20" i="124"/>
  <c r="D21" i="124"/>
  <c r="L21" i="124"/>
  <c r="T21" i="124"/>
  <c r="H24" i="124"/>
  <c r="P24" i="124"/>
  <c r="X24" i="124"/>
  <c r="J25" i="124"/>
  <c r="R25" i="124"/>
  <c r="F29" i="124"/>
  <c r="F29" i="123" s="1"/>
  <c r="N29" i="124"/>
  <c r="N29" i="123" s="1"/>
  <c r="V29" i="124"/>
  <c r="H30" i="124"/>
  <c r="P30" i="124"/>
  <c r="X30" i="124"/>
  <c r="J31" i="124"/>
  <c r="R31" i="124"/>
  <c r="D32" i="124"/>
  <c r="L32" i="124"/>
  <c r="L32" i="123" s="1"/>
  <c r="T32" i="124"/>
  <c r="H35" i="124"/>
  <c r="P35" i="124"/>
  <c r="X35" i="124"/>
  <c r="J36" i="124"/>
  <c r="R36" i="124"/>
  <c r="D37" i="124"/>
  <c r="L37" i="124"/>
  <c r="T37" i="124"/>
  <c r="F38" i="124"/>
  <c r="N38" i="124"/>
  <c r="V38" i="124"/>
  <c r="H39" i="124"/>
  <c r="P39" i="124"/>
  <c r="X39" i="124"/>
  <c r="J40" i="124"/>
  <c r="R40" i="124"/>
  <c r="D41" i="124"/>
  <c r="L41" i="124"/>
  <c r="T41" i="124"/>
  <c r="F42" i="124"/>
  <c r="N42" i="124"/>
  <c r="V42" i="124"/>
  <c r="V42" i="123" s="1"/>
  <c r="H43" i="124"/>
  <c r="H43" i="123" s="1"/>
  <c r="P43" i="124"/>
  <c r="X43" i="124"/>
  <c r="J44" i="124"/>
  <c r="R44" i="124"/>
  <c r="D45" i="124"/>
  <c r="L45" i="124"/>
  <c r="T45" i="124"/>
  <c r="T45" i="123" s="1"/>
  <c r="F46" i="124"/>
  <c r="F46" i="123" s="1"/>
  <c r="N46" i="124"/>
  <c r="V46" i="124"/>
  <c r="H47" i="124"/>
  <c r="P47" i="124"/>
  <c r="X47" i="124"/>
  <c r="J48" i="124"/>
  <c r="R48" i="124"/>
  <c r="D49" i="124"/>
  <c r="L49" i="124"/>
  <c r="T49" i="124"/>
  <c r="F50" i="124"/>
  <c r="N50" i="124"/>
  <c r="V50" i="124"/>
  <c r="H51" i="124"/>
  <c r="P51" i="124"/>
  <c r="P51" i="123" s="1"/>
  <c r="X51" i="124"/>
  <c r="X51" i="123" s="1"/>
  <c r="J62" i="124"/>
  <c r="R62" i="124"/>
  <c r="R62" i="123" s="1"/>
  <c r="D63" i="124"/>
  <c r="L63" i="124"/>
  <c r="T63" i="124"/>
  <c r="F64" i="124"/>
  <c r="F64" i="123" s="1"/>
  <c r="N64" i="124"/>
  <c r="V64" i="124"/>
  <c r="H65" i="124"/>
  <c r="P65" i="124"/>
  <c r="P65" i="123" s="1"/>
  <c r="X65" i="124"/>
  <c r="J66" i="124"/>
  <c r="R66" i="124"/>
  <c r="D67" i="124"/>
  <c r="L67" i="124"/>
  <c r="T67" i="124"/>
  <c r="F68" i="124"/>
  <c r="N68" i="124"/>
  <c r="V68" i="124"/>
  <c r="H69" i="124"/>
  <c r="P69" i="124"/>
  <c r="X69" i="124"/>
  <c r="J70" i="124"/>
  <c r="R70" i="124"/>
  <c r="D71" i="124"/>
  <c r="L71" i="124"/>
  <c r="T71" i="124"/>
  <c r="F72" i="124"/>
  <c r="F72" i="123" s="1"/>
  <c r="N72" i="124"/>
  <c r="N72" i="123" s="1"/>
  <c r="V72" i="124"/>
  <c r="V72" i="123" s="1"/>
  <c r="J54" i="124"/>
  <c r="J54" i="123" s="1"/>
  <c r="R54" i="124"/>
  <c r="R54" i="123" s="1"/>
  <c r="H17" i="202"/>
  <c r="P17" i="202"/>
  <c r="X17" i="202"/>
  <c r="D33" i="161"/>
  <c r="D26" i="161" s="1"/>
  <c r="D2" i="161" s="1"/>
  <c r="L33" i="161"/>
  <c r="L26" i="161" s="1"/>
  <c r="L2" i="161" s="1"/>
  <c r="T33" i="161"/>
  <c r="T26" i="161" s="1"/>
  <c r="H33" i="152"/>
  <c r="H26" i="152" s="1"/>
  <c r="H2" i="152" s="1"/>
  <c r="P33" i="152"/>
  <c r="P26" i="152" s="1"/>
  <c r="P2" i="152" s="1"/>
  <c r="X33" i="152"/>
  <c r="X26" i="152" s="1"/>
  <c r="X2" i="152" s="1"/>
  <c r="J61" i="152"/>
  <c r="R61" i="152"/>
  <c r="H33" i="153"/>
  <c r="H26" i="153" s="1"/>
  <c r="H2" i="153" s="1"/>
  <c r="P33" i="153"/>
  <c r="P26" i="153" s="1"/>
  <c r="P2" i="153" s="1"/>
  <c r="X33" i="153"/>
  <c r="X26" i="153" s="1"/>
  <c r="X2" i="153" s="1"/>
  <c r="J61" i="153"/>
  <c r="R61" i="153"/>
  <c r="H33" i="154"/>
  <c r="H26" i="154" s="1"/>
  <c r="H2" i="154" s="1"/>
  <c r="P33" i="154"/>
  <c r="P26" i="154" s="1"/>
  <c r="P2" i="154" s="1"/>
  <c r="X33" i="154"/>
  <c r="X26" i="154" s="1"/>
  <c r="X2" i="154" s="1"/>
  <c r="J61" i="154"/>
  <c r="R61" i="154"/>
  <c r="U17" i="203"/>
  <c r="E22" i="203"/>
  <c r="M22" i="203"/>
  <c r="U22" i="203"/>
  <c r="C27" i="203"/>
  <c r="K27" i="203"/>
  <c r="S27" i="203"/>
  <c r="S26" i="203" s="1"/>
  <c r="G52" i="203"/>
  <c r="O52" i="203"/>
  <c r="W52" i="203"/>
  <c r="G17" i="204"/>
  <c r="O17" i="204"/>
  <c r="W17" i="204"/>
  <c r="C61" i="204"/>
  <c r="K61" i="204"/>
  <c r="S61" i="204"/>
  <c r="C52" i="204"/>
  <c r="K52" i="204"/>
  <c r="S52" i="204"/>
  <c r="E33" i="161"/>
  <c r="E26" i="161" s="1"/>
  <c r="M33" i="161"/>
  <c r="M26" i="161" s="1"/>
  <c r="M2" i="161" s="1"/>
  <c r="U33" i="161"/>
  <c r="U26" i="161" s="1"/>
  <c r="U2" i="161" s="1"/>
  <c r="I33" i="152"/>
  <c r="I26" i="152" s="1"/>
  <c r="I2" i="152" s="1"/>
  <c r="Q33" i="152"/>
  <c r="Q26" i="152" s="1"/>
  <c r="Q2" i="152" s="1"/>
  <c r="C61" i="152"/>
  <c r="K61" i="152"/>
  <c r="S61" i="152"/>
  <c r="I33" i="153"/>
  <c r="I26" i="153" s="1"/>
  <c r="Q33" i="153"/>
  <c r="Q26" i="153" s="1"/>
  <c r="C61" i="153"/>
  <c r="K61" i="153"/>
  <c r="S61" i="153"/>
  <c r="I33" i="154"/>
  <c r="I26" i="154" s="1"/>
  <c r="I2" i="154" s="1"/>
  <c r="Q33" i="154"/>
  <c r="Q26" i="154" s="1"/>
  <c r="Q2" i="154" s="1"/>
  <c r="C61" i="154"/>
  <c r="K61" i="154"/>
  <c r="S61" i="154"/>
  <c r="C6" i="16"/>
  <c r="K6" i="16"/>
  <c r="S6" i="16"/>
  <c r="E7" i="16"/>
  <c r="M7" i="16"/>
  <c r="U7" i="16"/>
  <c r="I10" i="16"/>
  <c r="Q10" i="16"/>
  <c r="E13" i="16"/>
  <c r="M13" i="16"/>
  <c r="U13" i="16"/>
  <c r="G14" i="16"/>
  <c r="O14" i="16"/>
  <c r="W14" i="16"/>
  <c r="I15" i="16"/>
  <c r="Q15" i="16"/>
  <c r="C16" i="16"/>
  <c r="K16" i="16"/>
  <c r="S16" i="16"/>
  <c r="G19" i="16"/>
  <c r="O19" i="16"/>
  <c r="W19" i="16"/>
  <c r="I20" i="16"/>
  <c r="Q20" i="16"/>
  <c r="C21" i="16"/>
  <c r="K21" i="16"/>
  <c r="S21" i="16"/>
  <c r="G24" i="16"/>
  <c r="O24" i="16"/>
  <c r="W24" i="16"/>
  <c r="I25" i="16"/>
  <c r="Q25" i="16"/>
  <c r="E29" i="16"/>
  <c r="M29" i="16"/>
  <c r="U29" i="16"/>
  <c r="G30" i="16"/>
  <c r="O30" i="16"/>
  <c r="W30" i="16"/>
  <c r="I31" i="16"/>
  <c r="Q31" i="16"/>
  <c r="C32" i="16"/>
  <c r="K32" i="16"/>
  <c r="S32" i="16"/>
  <c r="G35" i="16"/>
  <c r="O35" i="16"/>
  <c r="W35" i="16"/>
  <c r="I36" i="16"/>
  <c r="Q36" i="16"/>
  <c r="C37" i="16"/>
  <c r="K37" i="16"/>
  <c r="S37" i="16"/>
  <c r="E38" i="16"/>
  <c r="M38" i="16"/>
  <c r="U38" i="16"/>
  <c r="G39" i="16"/>
  <c r="O39" i="16"/>
  <c r="W39" i="16"/>
  <c r="I40" i="16"/>
  <c r="Q40" i="16"/>
  <c r="C41" i="16"/>
  <c r="K41" i="16"/>
  <c r="S41" i="16"/>
  <c r="E42" i="16"/>
  <c r="M42" i="16"/>
  <c r="U42" i="16"/>
  <c r="G43" i="16"/>
  <c r="O43" i="16"/>
  <c r="W43" i="16"/>
  <c r="I44" i="16"/>
  <c r="Q44" i="16"/>
  <c r="C45" i="16"/>
  <c r="K45" i="16"/>
  <c r="S45" i="16"/>
  <c r="E46" i="16"/>
  <c r="M46" i="16"/>
  <c r="U46" i="16"/>
  <c r="G47" i="16"/>
  <c r="O47" i="16"/>
  <c r="W47" i="16"/>
  <c r="I48" i="16"/>
  <c r="Q48" i="16"/>
  <c r="C49" i="16"/>
  <c r="K49" i="16"/>
  <c r="S49" i="16"/>
  <c r="E50" i="16"/>
  <c r="M50" i="16"/>
  <c r="U50" i="16"/>
  <c r="G51" i="16"/>
  <c r="O51" i="16"/>
  <c r="W51" i="16"/>
  <c r="I62" i="16"/>
  <c r="Q62" i="16"/>
  <c r="C63" i="16"/>
  <c r="K63" i="16"/>
  <c r="S63" i="16"/>
  <c r="E64" i="16"/>
  <c r="M64" i="16"/>
  <c r="U64" i="16"/>
  <c r="G65" i="16"/>
  <c r="O65" i="16"/>
  <c r="W65" i="16"/>
  <c r="I66" i="16"/>
  <c r="Q66" i="16"/>
  <c r="C67" i="16"/>
  <c r="K67" i="16"/>
  <c r="S67" i="16"/>
  <c r="E68" i="16"/>
  <c r="M68" i="16"/>
  <c r="U68" i="16"/>
  <c r="G69" i="16"/>
  <c r="O69" i="16"/>
  <c r="W69" i="16"/>
  <c r="I70" i="16"/>
  <c r="Q70" i="16"/>
  <c r="C71" i="16"/>
  <c r="K71" i="16"/>
  <c r="S71" i="16"/>
  <c r="E72" i="16"/>
  <c r="M72" i="16"/>
  <c r="U72" i="16"/>
  <c r="I54" i="16"/>
  <c r="Q54" i="16"/>
  <c r="C4" i="18"/>
  <c r="K4" i="18"/>
  <c r="S4" i="18"/>
  <c r="I8" i="18"/>
  <c r="Q8" i="18"/>
  <c r="E11" i="18"/>
  <c r="M11" i="18"/>
  <c r="U11" i="18"/>
  <c r="G17" i="18"/>
  <c r="O17" i="18"/>
  <c r="W17" i="18"/>
  <c r="C4" i="203"/>
  <c r="K4" i="203"/>
  <c r="S4" i="203"/>
  <c r="I8" i="203"/>
  <c r="Q8" i="203"/>
  <c r="E11" i="203"/>
  <c r="M11" i="203"/>
  <c r="U11" i="203"/>
  <c r="G17" i="203"/>
  <c r="O17" i="203"/>
  <c r="W17" i="203"/>
  <c r="G22" i="203"/>
  <c r="O22" i="203"/>
  <c r="W22" i="203"/>
  <c r="E27" i="203"/>
  <c r="M27" i="203"/>
  <c r="U27" i="203"/>
  <c r="G33" i="203"/>
  <c r="O33" i="203"/>
  <c r="W33" i="203"/>
  <c r="I52" i="203"/>
  <c r="Q52" i="203"/>
  <c r="I17" i="204"/>
  <c r="Q17" i="204"/>
  <c r="E61" i="204"/>
  <c r="M61" i="204"/>
  <c r="U61" i="204"/>
  <c r="E52" i="204"/>
  <c r="M52" i="204"/>
  <c r="U52" i="204"/>
  <c r="E35" i="8"/>
  <c r="M35" i="8"/>
  <c r="U35" i="8"/>
  <c r="G36" i="8"/>
  <c r="O36" i="8"/>
  <c r="W36" i="8"/>
  <c r="I37" i="8"/>
  <c r="Q37" i="8"/>
  <c r="C38" i="8"/>
  <c r="K38" i="8"/>
  <c r="S38" i="8"/>
  <c r="E39" i="8"/>
  <c r="M39" i="8"/>
  <c r="U39" i="8"/>
  <c r="G40" i="8"/>
  <c r="O40" i="8"/>
  <c r="W40" i="8"/>
  <c r="I41" i="8"/>
  <c r="Q41" i="8"/>
  <c r="C42" i="8"/>
  <c r="K42" i="8"/>
  <c r="S42" i="8"/>
  <c r="G44" i="8"/>
  <c r="O44" i="8"/>
  <c r="W44" i="8"/>
  <c r="I45" i="8"/>
  <c r="Q45" i="8"/>
  <c r="C46" i="8"/>
  <c r="K46" i="8"/>
  <c r="S46" i="8"/>
  <c r="E47" i="8"/>
  <c r="M47" i="8"/>
  <c r="U47" i="8"/>
  <c r="G48" i="8"/>
  <c r="O48" i="8"/>
  <c r="W48" i="8"/>
  <c r="I49" i="8"/>
  <c r="Q49" i="8"/>
  <c r="C50" i="8"/>
  <c r="K50" i="8"/>
  <c r="S50" i="8"/>
  <c r="I66" i="8"/>
  <c r="Q66" i="8"/>
  <c r="C67" i="8"/>
  <c r="K67" i="8"/>
  <c r="S67" i="8"/>
  <c r="E68" i="8"/>
  <c r="M68" i="8"/>
  <c r="U68" i="8"/>
  <c r="G69" i="8"/>
  <c r="O69" i="8"/>
  <c r="W69" i="8"/>
  <c r="I70" i="8"/>
  <c r="Q70" i="8"/>
  <c r="C71" i="8"/>
  <c r="K71" i="8"/>
  <c r="S71" i="8"/>
  <c r="E72" i="8"/>
  <c r="M72" i="8"/>
  <c r="U72" i="8"/>
  <c r="G33" i="161"/>
  <c r="G26" i="161" s="1"/>
  <c r="G2" i="161" s="1"/>
  <c r="O33" i="161"/>
  <c r="O26" i="161" s="1"/>
  <c r="O2" i="161" s="1"/>
  <c r="W33" i="161"/>
  <c r="W26" i="161" s="1"/>
  <c r="W2" i="161" s="1"/>
  <c r="C33" i="152"/>
  <c r="C26" i="152" s="1"/>
  <c r="C2" i="152" s="1"/>
  <c r="K33" i="152"/>
  <c r="K26" i="152" s="1"/>
  <c r="K2" i="152" s="1"/>
  <c r="S33" i="152"/>
  <c r="S26" i="152" s="1"/>
  <c r="S2" i="152" s="1"/>
  <c r="E61" i="152"/>
  <c r="M61" i="152"/>
  <c r="U61" i="152"/>
  <c r="C33" i="153"/>
  <c r="C26" i="153" s="1"/>
  <c r="K33" i="153"/>
  <c r="K26" i="153" s="1"/>
  <c r="K2" i="153" s="1"/>
  <c r="S33" i="153"/>
  <c r="S26" i="153" s="1"/>
  <c r="S2" i="153" s="1"/>
  <c r="E61" i="153"/>
  <c r="M61" i="153"/>
  <c r="U61" i="153"/>
  <c r="C33" i="154"/>
  <c r="C26" i="154" s="1"/>
  <c r="K33" i="154"/>
  <c r="K26" i="154" s="1"/>
  <c r="K2" i="154" s="1"/>
  <c r="S33" i="154"/>
  <c r="S26" i="154" s="1"/>
  <c r="S2" i="154" s="1"/>
  <c r="E61" i="154"/>
  <c r="M61" i="154"/>
  <c r="U61" i="154"/>
  <c r="E6" i="16"/>
  <c r="M6" i="16"/>
  <c r="U6" i="16"/>
  <c r="G7" i="16"/>
  <c r="O7" i="16"/>
  <c r="W7" i="16"/>
  <c r="C10" i="16"/>
  <c r="K10" i="16"/>
  <c r="S10" i="16"/>
  <c r="G13" i="16"/>
  <c r="O13" i="16"/>
  <c r="W13" i="16"/>
  <c r="I14" i="16"/>
  <c r="Q14" i="16"/>
  <c r="C15" i="16"/>
  <c r="K15" i="16"/>
  <c r="S15" i="16"/>
  <c r="E16" i="16"/>
  <c r="M16" i="16"/>
  <c r="U16" i="16"/>
  <c r="I19" i="16"/>
  <c r="Q19" i="16"/>
  <c r="C20" i="16"/>
  <c r="K20" i="16"/>
  <c r="S20" i="16"/>
  <c r="E21" i="16"/>
  <c r="M21" i="16"/>
  <c r="U21" i="16"/>
  <c r="I24" i="16"/>
  <c r="Q24" i="16"/>
  <c r="C25" i="16"/>
  <c r="K25" i="16"/>
  <c r="S25" i="16"/>
  <c r="G29" i="16"/>
  <c r="O29" i="16"/>
  <c r="W29" i="16"/>
  <c r="I30" i="16"/>
  <c r="Q30" i="16"/>
  <c r="C31" i="16"/>
  <c r="K31" i="16"/>
  <c r="S31" i="16"/>
  <c r="E32" i="16"/>
  <c r="M32" i="16"/>
  <c r="U32" i="16"/>
  <c r="I35" i="16"/>
  <c r="Q35" i="16"/>
  <c r="C36" i="16"/>
  <c r="K36" i="16"/>
  <c r="S36" i="16"/>
  <c r="E37" i="16"/>
  <c r="M37" i="16"/>
  <c r="U37" i="16"/>
  <c r="G38" i="16"/>
  <c r="O38" i="16"/>
  <c r="W38" i="16"/>
  <c r="I39" i="16"/>
  <c r="Q39" i="16"/>
  <c r="C40" i="16"/>
  <c r="K40" i="16"/>
  <c r="S40" i="16"/>
  <c r="E41" i="16"/>
  <c r="M41" i="16"/>
  <c r="U41" i="16"/>
  <c r="G42" i="16"/>
  <c r="O42" i="16"/>
  <c r="W42" i="16"/>
  <c r="I43" i="16"/>
  <c r="Q43" i="16"/>
  <c r="C44" i="16"/>
  <c r="K44" i="16"/>
  <c r="S44" i="16"/>
  <c r="E45" i="16"/>
  <c r="M45" i="16"/>
  <c r="U45" i="16"/>
  <c r="G46" i="16"/>
  <c r="O46" i="16"/>
  <c r="W46" i="16"/>
  <c r="I47" i="16"/>
  <c r="Q47" i="16"/>
  <c r="C48" i="16"/>
  <c r="K48" i="16"/>
  <c r="S48" i="16"/>
  <c r="E49" i="16"/>
  <c r="M49" i="16"/>
  <c r="U49" i="16"/>
  <c r="G50" i="16"/>
  <c r="O50" i="16"/>
  <c r="W50" i="16"/>
  <c r="I51" i="16"/>
  <c r="Q51" i="16"/>
  <c r="C62" i="16"/>
  <c r="K62" i="16"/>
  <c r="S62" i="16"/>
  <c r="E63" i="16"/>
  <c r="M63" i="16"/>
  <c r="U63" i="16"/>
  <c r="D4" i="203"/>
  <c r="L4" i="203"/>
  <c r="T4" i="203"/>
  <c r="J8" i="203"/>
  <c r="R8" i="203"/>
  <c r="F11" i="203"/>
  <c r="N11" i="203"/>
  <c r="V11" i="203"/>
  <c r="H17" i="203"/>
  <c r="P17" i="203"/>
  <c r="X17" i="203"/>
  <c r="H22" i="203"/>
  <c r="P22" i="203"/>
  <c r="X22" i="203"/>
  <c r="F27" i="203"/>
  <c r="N27" i="203"/>
  <c r="V27" i="203"/>
  <c r="V26" i="203" s="1"/>
  <c r="H33" i="203"/>
  <c r="P33" i="203"/>
  <c r="X33" i="203"/>
  <c r="J52" i="203"/>
  <c r="R52" i="203"/>
  <c r="J17" i="204"/>
  <c r="R17" i="204"/>
  <c r="F61" i="204"/>
  <c r="N61" i="204"/>
  <c r="V61" i="204"/>
  <c r="F52" i="204"/>
  <c r="N52" i="204"/>
  <c r="V52" i="204"/>
  <c r="F35" i="8"/>
  <c r="N35" i="8"/>
  <c r="V35" i="8"/>
  <c r="H36" i="8"/>
  <c r="P36" i="8"/>
  <c r="X36" i="8"/>
  <c r="J37" i="8"/>
  <c r="R37" i="8"/>
  <c r="D38" i="8"/>
  <c r="L38" i="8"/>
  <c r="T38" i="8"/>
  <c r="F39" i="8"/>
  <c r="N39" i="8"/>
  <c r="V39" i="8"/>
  <c r="H40" i="8"/>
  <c r="P40" i="8"/>
  <c r="X40" i="8"/>
  <c r="J41" i="8"/>
  <c r="R41" i="8"/>
  <c r="D42" i="8"/>
  <c r="L42" i="8"/>
  <c r="T42" i="8"/>
  <c r="H44" i="8"/>
  <c r="P44" i="8"/>
  <c r="X44" i="8"/>
  <c r="J45" i="8"/>
  <c r="R45" i="8"/>
  <c r="D46" i="8"/>
  <c r="L46" i="8"/>
  <c r="T46" i="8"/>
  <c r="F47" i="8"/>
  <c r="N47" i="8"/>
  <c r="V47" i="8"/>
  <c r="H48" i="8"/>
  <c r="P48" i="8"/>
  <c r="X48" i="8"/>
  <c r="J49" i="8"/>
  <c r="R49" i="8"/>
  <c r="D50" i="8"/>
  <c r="L50" i="8"/>
  <c r="T50" i="8"/>
  <c r="J66" i="8"/>
  <c r="R66" i="8"/>
  <c r="D67" i="8"/>
  <c r="L67" i="8"/>
  <c r="T67" i="8"/>
  <c r="F68" i="8"/>
  <c r="N68" i="8"/>
  <c r="V68" i="8"/>
  <c r="H69" i="8"/>
  <c r="P69" i="8"/>
  <c r="X69" i="8"/>
  <c r="J70" i="8"/>
  <c r="R70" i="8"/>
  <c r="D71" i="8"/>
  <c r="L71" i="8"/>
  <c r="T71" i="8"/>
  <c r="F72" i="8"/>
  <c r="N72" i="8"/>
  <c r="V72" i="8"/>
  <c r="H33" i="161"/>
  <c r="H26" i="161" s="1"/>
  <c r="H2" i="161" s="1"/>
  <c r="P33" i="161"/>
  <c r="P26" i="161" s="1"/>
  <c r="P2" i="161" s="1"/>
  <c r="X33" i="161"/>
  <c r="X26" i="161" s="1"/>
  <c r="X2" i="161" s="1"/>
  <c r="D33" i="152"/>
  <c r="D26" i="152" s="1"/>
  <c r="D2" i="152" s="1"/>
  <c r="L33" i="152"/>
  <c r="L26" i="152" s="1"/>
  <c r="L2" i="152" s="1"/>
  <c r="T33" i="152"/>
  <c r="T26" i="152" s="1"/>
  <c r="T2" i="152" s="1"/>
  <c r="F61" i="152"/>
  <c r="N61" i="152"/>
  <c r="V61" i="152"/>
  <c r="D33" i="153"/>
  <c r="D26" i="153" s="1"/>
  <c r="L33" i="153"/>
  <c r="L26" i="153" s="1"/>
  <c r="T33" i="153"/>
  <c r="T26" i="153" s="1"/>
  <c r="T2" i="153" s="1"/>
  <c r="F61" i="153"/>
  <c r="N61" i="153"/>
  <c r="V61" i="153"/>
  <c r="D33" i="154"/>
  <c r="D26" i="154" s="1"/>
  <c r="L33" i="154"/>
  <c r="L26" i="154" s="1"/>
  <c r="L2" i="154" s="1"/>
  <c r="T33" i="154"/>
  <c r="T26" i="154" s="1"/>
  <c r="F61" i="154"/>
  <c r="N61" i="154"/>
  <c r="V61" i="154"/>
  <c r="L44" i="16"/>
  <c r="T44" i="16"/>
  <c r="F45" i="16"/>
  <c r="N45" i="16"/>
  <c r="V45" i="16"/>
  <c r="H46" i="16"/>
  <c r="P46" i="16"/>
  <c r="X46" i="16"/>
  <c r="J47" i="16"/>
  <c r="R47" i="16"/>
  <c r="D48" i="16"/>
  <c r="L48" i="16"/>
  <c r="T48" i="16"/>
  <c r="F49" i="16"/>
  <c r="N49" i="16"/>
  <c r="V49" i="16"/>
  <c r="H50" i="16"/>
  <c r="P50" i="16"/>
  <c r="X50" i="16"/>
  <c r="J51" i="16"/>
  <c r="R51" i="16"/>
  <c r="D62" i="16"/>
  <c r="L62" i="16"/>
  <c r="T62" i="16"/>
  <c r="E4" i="203"/>
  <c r="M4" i="203"/>
  <c r="U4" i="203"/>
  <c r="G11" i="203"/>
  <c r="O11" i="203"/>
  <c r="W11" i="203"/>
  <c r="I17" i="203"/>
  <c r="Q17" i="203"/>
  <c r="G27" i="203"/>
  <c r="O27" i="203"/>
  <c r="W27" i="203"/>
  <c r="I33" i="203"/>
  <c r="Q33" i="203"/>
  <c r="C17" i="204"/>
  <c r="K17" i="204"/>
  <c r="S17" i="204"/>
  <c r="G61" i="204"/>
  <c r="O61" i="204"/>
  <c r="W61" i="204"/>
  <c r="I33" i="161"/>
  <c r="I26" i="161" s="1"/>
  <c r="I2" i="161" s="1"/>
  <c r="Q33" i="161"/>
  <c r="Q26" i="161" s="1"/>
  <c r="Q2" i="161" s="1"/>
  <c r="W61" i="161"/>
  <c r="E33" i="152"/>
  <c r="E26" i="152" s="1"/>
  <c r="E2" i="152" s="1"/>
  <c r="M33" i="152"/>
  <c r="M26" i="152" s="1"/>
  <c r="M2" i="152" s="1"/>
  <c r="U33" i="152"/>
  <c r="U26" i="152" s="1"/>
  <c r="U2" i="152" s="1"/>
  <c r="G61" i="152"/>
  <c r="O61" i="152"/>
  <c r="W61" i="152"/>
  <c r="E33" i="153"/>
  <c r="E26" i="153" s="1"/>
  <c r="E2" i="153" s="1"/>
  <c r="M33" i="153"/>
  <c r="M26" i="153" s="1"/>
  <c r="M2" i="153" s="1"/>
  <c r="U33" i="153"/>
  <c r="U26" i="153" s="1"/>
  <c r="U2" i="153" s="1"/>
  <c r="G61" i="153"/>
  <c r="O61" i="153"/>
  <c r="W61" i="153"/>
  <c r="E33" i="154"/>
  <c r="E26" i="154" s="1"/>
  <c r="E2" i="154" s="1"/>
  <c r="M33" i="154"/>
  <c r="M26" i="154" s="1"/>
  <c r="M2" i="154" s="1"/>
  <c r="U33" i="154"/>
  <c r="U26" i="154" s="1"/>
  <c r="U2" i="154" s="1"/>
  <c r="G61" i="154"/>
  <c r="O61" i="154"/>
  <c r="W61" i="154"/>
  <c r="F4" i="203"/>
  <c r="N4" i="203"/>
  <c r="V4" i="203"/>
  <c r="H11" i="203"/>
  <c r="P11" i="203"/>
  <c r="X11" i="203"/>
  <c r="J17" i="203"/>
  <c r="R17" i="203"/>
  <c r="H27" i="203"/>
  <c r="P27" i="203"/>
  <c r="X27" i="203"/>
  <c r="J33" i="203"/>
  <c r="R33" i="203"/>
  <c r="D17" i="204"/>
  <c r="L17" i="204"/>
  <c r="T17" i="204"/>
  <c r="H61" i="204"/>
  <c r="P61" i="204"/>
  <c r="X61" i="204"/>
  <c r="H35" i="8"/>
  <c r="P35" i="8"/>
  <c r="X35" i="8"/>
  <c r="J36" i="8"/>
  <c r="R36" i="8"/>
  <c r="D37" i="8"/>
  <c r="L37" i="8"/>
  <c r="T37" i="8"/>
  <c r="F38" i="8"/>
  <c r="N38" i="8"/>
  <c r="V38" i="8"/>
  <c r="H39" i="8"/>
  <c r="P39" i="8"/>
  <c r="X39" i="8"/>
  <c r="J40" i="8"/>
  <c r="R40" i="8"/>
  <c r="D41" i="8"/>
  <c r="L41" i="8"/>
  <c r="T41" i="8"/>
  <c r="F42" i="8"/>
  <c r="N42" i="8"/>
  <c r="V42" i="8"/>
  <c r="J44" i="8"/>
  <c r="R44" i="8"/>
  <c r="D45" i="8"/>
  <c r="L45" i="8"/>
  <c r="T45" i="8"/>
  <c r="F46" i="8"/>
  <c r="N46" i="8"/>
  <c r="V46" i="8"/>
  <c r="H47" i="8"/>
  <c r="P47" i="8"/>
  <c r="X47" i="8"/>
  <c r="J48" i="8"/>
  <c r="R48" i="8"/>
  <c r="D49" i="8"/>
  <c r="L49" i="8"/>
  <c r="T49" i="8"/>
  <c r="F50" i="8"/>
  <c r="N50" i="8"/>
  <c r="V50" i="8"/>
  <c r="D66" i="8"/>
  <c r="L66" i="8"/>
  <c r="T66" i="8"/>
  <c r="F67" i="8"/>
  <c r="N67" i="8"/>
  <c r="V67" i="8"/>
  <c r="H68" i="8"/>
  <c r="P68" i="8"/>
  <c r="X68" i="8"/>
  <c r="J69" i="8"/>
  <c r="R69" i="8"/>
  <c r="D70" i="8"/>
  <c r="L70" i="8"/>
  <c r="T70" i="8"/>
  <c r="F71" i="8"/>
  <c r="N71" i="8"/>
  <c r="V71" i="8"/>
  <c r="H72" i="8"/>
  <c r="P72" i="8"/>
  <c r="X72" i="8"/>
  <c r="J33" i="161"/>
  <c r="J26" i="161" s="1"/>
  <c r="J2" i="161" s="1"/>
  <c r="R33" i="161"/>
  <c r="R26" i="161" s="1"/>
  <c r="R2" i="161" s="1"/>
  <c r="X61" i="161"/>
  <c r="F33" i="152"/>
  <c r="F26" i="152" s="1"/>
  <c r="F2" i="152" s="1"/>
  <c r="N33" i="152"/>
  <c r="N26" i="152" s="1"/>
  <c r="N2" i="152" s="1"/>
  <c r="V33" i="152"/>
  <c r="V26" i="152" s="1"/>
  <c r="V2" i="152" s="1"/>
  <c r="H61" i="152"/>
  <c r="P61" i="152"/>
  <c r="X61" i="152"/>
  <c r="F33" i="153"/>
  <c r="F26" i="153" s="1"/>
  <c r="F2" i="153" s="1"/>
  <c r="N33" i="153"/>
  <c r="N26" i="153" s="1"/>
  <c r="N2" i="153" s="1"/>
  <c r="V33" i="153"/>
  <c r="V26" i="153" s="1"/>
  <c r="V2" i="153" s="1"/>
  <c r="H61" i="153"/>
  <c r="P61" i="153"/>
  <c r="X61" i="153"/>
  <c r="F33" i="154"/>
  <c r="F26" i="154" s="1"/>
  <c r="F2" i="154" s="1"/>
  <c r="N33" i="154"/>
  <c r="N26" i="154" s="1"/>
  <c r="N2" i="154" s="1"/>
  <c r="V33" i="154"/>
  <c r="V26" i="154" s="1"/>
  <c r="V2" i="154" s="1"/>
  <c r="H61" i="154"/>
  <c r="P61" i="154"/>
  <c r="X61" i="154"/>
  <c r="G22" i="18"/>
  <c r="O22" i="18"/>
  <c r="W22" i="18"/>
  <c r="E27" i="18"/>
  <c r="M27" i="18"/>
  <c r="M26" i="18" s="1"/>
  <c r="U27" i="18"/>
  <c r="U26" i="18" s="1"/>
  <c r="G33" i="18"/>
  <c r="O33" i="18"/>
  <c r="W33" i="18"/>
  <c r="I52" i="18"/>
  <c r="Q52" i="18"/>
  <c r="E4" i="19"/>
  <c r="M4" i="19"/>
  <c r="U4" i="19"/>
  <c r="C8" i="19"/>
  <c r="K8" i="19"/>
  <c r="S8" i="19"/>
  <c r="G11" i="19"/>
  <c r="O11" i="19"/>
  <c r="W11" i="19"/>
  <c r="I17" i="19"/>
  <c r="Q17" i="19"/>
  <c r="I22" i="19"/>
  <c r="Q22" i="19"/>
  <c r="G27" i="19"/>
  <c r="O27" i="19"/>
  <c r="O26" i="19" s="1"/>
  <c r="W27" i="19"/>
  <c r="W26" i="19" s="1"/>
  <c r="I33" i="19"/>
  <c r="Q33" i="19"/>
  <c r="C52" i="19"/>
  <c r="K52" i="19"/>
  <c r="S52" i="19"/>
  <c r="G29" i="103"/>
  <c r="O29" i="103"/>
  <c r="W29" i="103"/>
  <c r="I30" i="103"/>
  <c r="Q30" i="103"/>
  <c r="C31" i="103"/>
  <c r="K31" i="103"/>
  <c r="S31" i="103"/>
  <c r="E32" i="103"/>
  <c r="M32" i="103"/>
  <c r="U32" i="103"/>
  <c r="I35" i="103"/>
  <c r="Q35" i="103"/>
  <c r="C36" i="103"/>
  <c r="K36" i="103"/>
  <c r="S36" i="103"/>
  <c r="E37" i="103"/>
  <c r="M37" i="103"/>
  <c r="U37" i="103"/>
  <c r="G38" i="103"/>
  <c r="O38" i="103"/>
  <c r="W38" i="103"/>
  <c r="I39" i="103"/>
  <c r="Q39" i="103"/>
  <c r="C40" i="103"/>
  <c r="K40" i="103"/>
  <c r="S40" i="103"/>
  <c r="E41" i="103"/>
  <c r="M41" i="103"/>
  <c r="U41" i="103"/>
  <c r="G42" i="103"/>
  <c r="O42" i="103"/>
  <c r="W42" i="103"/>
  <c r="I43" i="103"/>
  <c r="Q43" i="103"/>
  <c r="C44" i="103"/>
  <c r="K44" i="103"/>
  <c r="S44" i="103"/>
  <c r="E45" i="103"/>
  <c r="M45" i="103"/>
  <c r="U45" i="103"/>
  <c r="G46" i="103"/>
  <c r="O46" i="103"/>
  <c r="W46" i="103"/>
  <c r="I47" i="103"/>
  <c r="Q47" i="103"/>
  <c r="C48" i="103"/>
  <c r="K48" i="103"/>
  <c r="S48" i="103"/>
  <c r="E49" i="103"/>
  <c r="M49" i="103"/>
  <c r="U49" i="103"/>
  <c r="G50" i="103"/>
  <c r="O50" i="103"/>
  <c r="W50" i="103"/>
  <c r="I51" i="103"/>
  <c r="Q51" i="103"/>
  <c r="G62" i="103"/>
  <c r="O62" i="103"/>
  <c r="W62" i="103"/>
  <c r="I63" i="103"/>
  <c r="Q63" i="103"/>
  <c r="C64" i="103"/>
  <c r="K64" i="103"/>
  <c r="S64" i="103"/>
  <c r="E65" i="103"/>
  <c r="M65" i="103"/>
  <c r="U65" i="103"/>
  <c r="G66" i="103"/>
  <c r="O66" i="103"/>
  <c r="W66" i="103"/>
  <c r="I67" i="103"/>
  <c r="Q67" i="103"/>
  <c r="C68" i="103"/>
  <c r="K68" i="103"/>
  <c r="S68" i="103"/>
  <c r="E69" i="103"/>
  <c r="M69" i="103"/>
  <c r="U69" i="103"/>
  <c r="G70" i="103"/>
  <c r="O70" i="103"/>
  <c r="W70" i="103"/>
  <c r="I71" i="103"/>
  <c r="Q71" i="103"/>
  <c r="C72" i="103"/>
  <c r="K72" i="103"/>
  <c r="S72" i="103"/>
  <c r="I54" i="103"/>
  <c r="Q54" i="103"/>
  <c r="G17" i="186"/>
  <c r="O17" i="186"/>
  <c r="W17" i="186"/>
  <c r="G27" i="186"/>
  <c r="G26" i="186" s="1"/>
  <c r="O27" i="186"/>
  <c r="W27" i="186"/>
  <c r="W26" i="186" s="1"/>
  <c r="I33" i="186"/>
  <c r="Q33" i="186"/>
  <c r="E61" i="186"/>
  <c r="M61" i="186"/>
  <c r="U61" i="186"/>
  <c r="I52" i="186"/>
  <c r="Q52" i="186"/>
  <c r="F64" i="16"/>
  <c r="N64" i="16"/>
  <c r="V64" i="16"/>
  <c r="H65" i="16"/>
  <c r="P65" i="16"/>
  <c r="X65" i="16"/>
  <c r="J66" i="16"/>
  <c r="R66" i="16"/>
  <c r="D67" i="16"/>
  <c r="L67" i="16"/>
  <c r="T67" i="16"/>
  <c r="F68" i="16"/>
  <c r="N68" i="16"/>
  <c r="V68" i="16"/>
  <c r="H69" i="16"/>
  <c r="P69" i="16"/>
  <c r="X69" i="16"/>
  <c r="J70" i="16"/>
  <c r="R70" i="16"/>
  <c r="D71" i="16"/>
  <c r="L71" i="16"/>
  <c r="T71" i="16"/>
  <c r="F72" i="16"/>
  <c r="N72" i="16"/>
  <c r="V72" i="16"/>
  <c r="J54" i="16"/>
  <c r="R54" i="16"/>
  <c r="D4" i="18"/>
  <c r="L4" i="18"/>
  <c r="T4" i="18"/>
  <c r="J8" i="18"/>
  <c r="R8" i="18"/>
  <c r="F11" i="18"/>
  <c r="N11" i="18"/>
  <c r="V11" i="18"/>
  <c r="H17" i="18"/>
  <c r="P17" i="18"/>
  <c r="X17" i="18"/>
  <c r="H22" i="18"/>
  <c r="P22" i="18"/>
  <c r="X22" i="18"/>
  <c r="F27" i="18"/>
  <c r="F26" i="18" s="1"/>
  <c r="N27" i="18"/>
  <c r="V27" i="18"/>
  <c r="H33" i="18"/>
  <c r="P33" i="18"/>
  <c r="X33" i="18"/>
  <c r="J52" i="18"/>
  <c r="R52" i="18"/>
  <c r="F4" i="19"/>
  <c r="N4" i="19"/>
  <c r="N3" i="19" s="1"/>
  <c r="V4" i="19"/>
  <c r="D8" i="19"/>
  <c r="L8" i="19"/>
  <c r="T8" i="19"/>
  <c r="H11" i="19"/>
  <c r="P11" i="19"/>
  <c r="X11" i="19"/>
  <c r="J17" i="19"/>
  <c r="R17" i="19"/>
  <c r="J22" i="19"/>
  <c r="R22" i="19"/>
  <c r="H27" i="19"/>
  <c r="H26" i="19" s="1"/>
  <c r="P27" i="19"/>
  <c r="X27" i="19"/>
  <c r="J33" i="19"/>
  <c r="R33" i="19"/>
  <c r="D52" i="19"/>
  <c r="L52" i="19"/>
  <c r="T52" i="19"/>
  <c r="H29" i="103"/>
  <c r="P29" i="103"/>
  <c r="X29" i="103"/>
  <c r="J30" i="103"/>
  <c r="R30" i="103"/>
  <c r="D31" i="103"/>
  <c r="L31" i="103"/>
  <c r="T31" i="103"/>
  <c r="F32" i="103"/>
  <c r="N32" i="103"/>
  <c r="V32" i="103"/>
  <c r="J35" i="103"/>
  <c r="R35" i="103"/>
  <c r="D36" i="103"/>
  <c r="L36" i="103"/>
  <c r="T36" i="103"/>
  <c r="F37" i="103"/>
  <c r="N37" i="103"/>
  <c r="V37" i="103"/>
  <c r="H38" i="103"/>
  <c r="P38" i="103"/>
  <c r="X38" i="103"/>
  <c r="J39" i="103"/>
  <c r="R39" i="103"/>
  <c r="D40" i="103"/>
  <c r="L40" i="103"/>
  <c r="T40" i="103"/>
  <c r="F41" i="103"/>
  <c r="N41" i="103"/>
  <c r="V41" i="103"/>
  <c r="H42" i="103"/>
  <c r="P42" i="103"/>
  <c r="X42" i="103"/>
  <c r="J43" i="103"/>
  <c r="R43" i="103"/>
  <c r="D44" i="103"/>
  <c r="L44" i="103"/>
  <c r="T44" i="103"/>
  <c r="F45" i="103"/>
  <c r="N45" i="103"/>
  <c r="V45" i="103"/>
  <c r="H46" i="103"/>
  <c r="P46" i="103"/>
  <c r="X46" i="103"/>
  <c r="J47" i="103"/>
  <c r="R47" i="103"/>
  <c r="D48" i="103"/>
  <c r="L48" i="103"/>
  <c r="T48" i="103"/>
  <c r="F49" i="103"/>
  <c r="N49" i="103"/>
  <c r="V49" i="103"/>
  <c r="H50" i="103"/>
  <c r="P50" i="103"/>
  <c r="X50" i="103"/>
  <c r="J51" i="103"/>
  <c r="R51" i="103"/>
  <c r="H62" i="103"/>
  <c r="P62" i="103"/>
  <c r="X62" i="103"/>
  <c r="J63" i="103"/>
  <c r="R63" i="103"/>
  <c r="D64" i="103"/>
  <c r="L64" i="103"/>
  <c r="T64" i="103"/>
  <c r="F65" i="103"/>
  <c r="N65" i="103"/>
  <c r="V65" i="103"/>
  <c r="H66" i="103"/>
  <c r="P66" i="103"/>
  <c r="X66" i="103"/>
  <c r="J67" i="103"/>
  <c r="R67" i="103"/>
  <c r="D68" i="103"/>
  <c r="L68" i="103"/>
  <c r="T68" i="103"/>
  <c r="F69" i="103"/>
  <c r="N69" i="103"/>
  <c r="V69" i="103"/>
  <c r="H70" i="103"/>
  <c r="P70" i="103"/>
  <c r="X70" i="103"/>
  <c r="J71" i="103"/>
  <c r="R71" i="103"/>
  <c r="D72" i="103"/>
  <c r="L72" i="103"/>
  <c r="T72" i="103"/>
  <c r="J54" i="103"/>
  <c r="R54" i="103"/>
  <c r="G64" i="16"/>
  <c r="O64" i="16"/>
  <c r="W64" i="16"/>
  <c r="I65" i="16"/>
  <c r="Q65" i="16"/>
  <c r="C66" i="16"/>
  <c r="K66" i="16"/>
  <c r="S66" i="16"/>
  <c r="E67" i="16"/>
  <c r="M67" i="16"/>
  <c r="U67" i="16"/>
  <c r="G68" i="16"/>
  <c r="O68" i="16"/>
  <c r="W68" i="16"/>
  <c r="I69" i="16"/>
  <c r="Q69" i="16"/>
  <c r="C70" i="16"/>
  <c r="K70" i="16"/>
  <c r="S70" i="16"/>
  <c r="E71" i="16"/>
  <c r="M71" i="16"/>
  <c r="U71" i="16"/>
  <c r="G72" i="16"/>
  <c r="O72" i="16"/>
  <c r="W72" i="16"/>
  <c r="C54" i="16"/>
  <c r="K54" i="16"/>
  <c r="S54" i="16"/>
  <c r="E4" i="18"/>
  <c r="M4" i="18"/>
  <c r="U4" i="18"/>
  <c r="C8" i="18"/>
  <c r="K8" i="18"/>
  <c r="S8" i="18"/>
  <c r="G11" i="18"/>
  <c r="O11" i="18"/>
  <c r="W11" i="18"/>
  <c r="I17" i="18"/>
  <c r="Q17" i="18"/>
  <c r="I22" i="18"/>
  <c r="Q22" i="18"/>
  <c r="G27" i="18"/>
  <c r="O27" i="18"/>
  <c r="W27" i="18"/>
  <c r="I33" i="18"/>
  <c r="Q33" i="18"/>
  <c r="C52" i="18"/>
  <c r="K52" i="18"/>
  <c r="S52" i="18"/>
  <c r="G4" i="19"/>
  <c r="O4" i="19"/>
  <c r="W4" i="19"/>
  <c r="E8" i="19"/>
  <c r="M8" i="19"/>
  <c r="U8" i="19"/>
  <c r="I11" i="19"/>
  <c r="Q11" i="19"/>
  <c r="C17" i="19"/>
  <c r="K17" i="19"/>
  <c r="S17" i="19"/>
  <c r="C22" i="19"/>
  <c r="K22" i="19"/>
  <c r="S22" i="19"/>
  <c r="I27" i="19"/>
  <c r="Q27" i="19"/>
  <c r="C33" i="19"/>
  <c r="K33" i="19"/>
  <c r="S33" i="19"/>
  <c r="E52" i="19"/>
  <c r="M52" i="19"/>
  <c r="U52" i="19"/>
  <c r="I29" i="103"/>
  <c r="Q29" i="103"/>
  <c r="C30" i="103"/>
  <c r="K30" i="103"/>
  <c r="S30" i="103"/>
  <c r="E31" i="103"/>
  <c r="M31" i="103"/>
  <c r="M31" i="102" s="1"/>
  <c r="U31" i="103"/>
  <c r="U31" i="102" s="1"/>
  <c r="G32" i="103"/>
  <c r="O32" i="103"/>
  <c r="W32" i="103"/>
  <c r="C35" i="103"/>
  <c r="K35" i="103"/>
  <c r="S35" i="103"/>
  <c r="E36" i="103"/>
  <c r="M36" i="103"/>
  <c r="U36" i="103"/>
  <c r="G37" i="103"/>
  <c r="O37" i="103"/>
  <c r="W37" i="103"/>
  <c r="I38" i="103"/>
  <c r="Q38" i="103"/>
  <c r="C39" i="103"/>
  <c r="C39" i="102" s="1"/>
  <c r="K39" i="103"/>
  <c r="K39" i="102" s="1"/>
  <c r="S39" i="103"/>
  <c r="E40" i="103"/>
  <c r="M40" i="103"/>
  <c r="U40" i="103"/>
  <c r="G41" i="103"/>
  <c r="O41" i="103"/>
  <c r="W41" i="103"/>
  <c r="I42" i="103"/>
  <c r="Q42" i="103"/>
  <c r="C43" i="103"/>
  <c r="K43" i="103"/>
  <c r="S43" i="103"/>
  <c r="E44" i="103"/>
  <c r="M44" i="103"/>
  <c r="U44" i="103"/>
  <c r="U44" i="102" s="1"/>
  <c r="G45" i="103"/>
  <c r="O45" i="103"/>
  <c r="W45" i="103"/>
  <c r="I46" i="103"/>
  <c r="Q46" i="103"/>
  <c r="C47" i="103"/>
  <c r="K47" i="103"/>
  <c r="S47" i="103"/>
  <c r="S47" i="102" s="1"/>
  <c r="E48" i="103"/>
  <c r="E48" i="102" s="1"/>
  <c r="M48" i="103"/>
  <c r="U48" i="103"/>
  <c r="G49" i="103"/>
  <c r="O49" i="103"/>
  <c r="W49" i="103"/>
  <c r="I50" i="103"/>
  <c r="Q50" i="103"/>
  <c r="Q50" i="102" s="1"/>
  <c r="C51" i="103"/>
  <c r="K51" i="103"/>
  <c r="S51" i="103"/>
  <c r="I62" i="103"/>
  <c r="Q62" i="103"/>
  <c r="C63" i="103"/>
  <c r="C63" i="102" s="1"/>
  <c r="K63" i="103"/>
  <c r="S63" i="103"/>
  <c r="E64" i="103"/>
  <c r="M64" i="103"/>
  <c r="U64" i="103"/>
  <c r="G65" i="103"/>
  <c r="O65" i="103"/>
  <c r="W65" i="103"/>
  <c r="I66" i="103"/>
  <c r="Q66" i="103"/>
  <c r="C67" i="103"/>
  <c r="K67" i="103"/>
  <c r="S67" i="103"/>
  <c r="E68" i="103"/>
  <c r="M68" i="103"/>
  <c r="M68" i="102" s="1"/>
  <c r="R65" i="16"/>
  <c r="D66" i="16"/>
  <c r="L66" i="16"/>
  <c r="T66" i="16"/>
  <c r="F67" i="16"/>
  <c r="N67" i="16"/>
  <c r="V67" i="16"/>
  <c r="H68" i="16"/>
  <c r="P68" i="16"/>
  <c r="X68" i="16"/>
  <c r="J69" i="16"/>
  <c r="R69" i="16"/>
  <c r="D70" i="16"/>
  <c r="L70" i="16"/>
  <c r="T70" i="16"/>
  <c r="F71" i="16"/>
  <c r="N71" i="16"/>
  <c r="V71" i="16"/>
  <c r="H72" i="16"/>
  <c r="P72" i="16"/>
  <c r="X72" i="16"/>
  <c r="D54" i="16"/>
  <c r="L54" i="16"/>
  <c r="T54" i="16"/>
  <c r="F4" i="18"/>
  <c r="N4" i="18"/>
  <c r="V4" i="18"/>
  <c r="H11" i="18"/>
  <c r="H3" i="18" s="1"/>
  <c r="P11" i="18"/>
  <c r="X11" i="18"/>
  <c r="J17" i="18"/>
  <c r="R17" i="18"/>
  <c r="H27" i="18"/>
  <c r="P27" i="18"/>
  <c r="X27" i="18"/>
  <c r="J33" i="18"/>
  <c r="R33" i="18"/>
  <c r="H4" i="19"/>
  <c r="H3" i="19" s="1"/>
  <c r="P4" i="19"/>
  <c r="X4" i="19"/>
  <c r="J11" i="19"/>
  <c r="R11" i="19"/>
  <c r="D17" i="19"/>
  <c r="L17" i="19"/>
  <c r="T17" i="19"/>
  <c r="J27" i="19"/>
  <c r="R27" i="19"/>
  <c r="D33" i="19"/>
  <c r="L33" i="19"/>
  <c r="T33" i="19"/>
  <c r="G4" i="18"/>
  <c r="O4" i="18"/>
  <c r="W4" i="18"/>
  <c r="I11" i="18"/>
  <c r="Q11" i="18"/>
  <c r="C17" i="18"/>
  <c r="K17" i="18"/>
  <c r="S17" i="18"/>
  <c r="I27" i="18"/>
  <c r="Q27" i="18"/>
  <c r="C33" i="18"/>
  <c r="C26" i="18" s="1"/>
  <c r="K33" i="18"/>
  <c r="K26" i="18" s="1"/>
  <c r="S33" i="18"/>
  <c r="I4" i="19"/>
  <c r="Q4" i="19"/>
  <c r="C11" i="19"/>
  <c r="K11" i="19"/>
  <c r="S11" i="19"/>
  <c r="E17" i="19"/>
  <c r="M17" i="19"/>
  <c r="U17" i="19"/>
  <c r="C27" i="19"/>
  <c r="K27" i="19"/>
  <c r="S27" i="19"/>
  <c r="E33" i="19"/>
  <c r="M33" i="19"/>
  <c r="U33" i="19"/>
  <c r="J11" i="18"/>
  <c r="R11" i="18"/>
  <c r="D17" i="18"/>
  <c r="L17" i="18"/>
  <c r="T17" i="18"/>
  <c r="J27" i="18"/>
  <c r="R27" i="18"/>
  <c r="D33" i="18"/>
  <c r="L33" i="18"/>
  <c r="T33" i="18"/>
  <c r="D11" i="19"/>
  <c r="L11" i="19"/>
  <c r="T11" i="19"/>
  <c r="F17" i="19"/>
  <c r="N17" i="19"/>
  <c r="V17" i="19"/>
  <c r="D27" i="19"/>
  <c r="L27" i="19"/>
  <c r="T27" i="19"/>
  <c r="F33" i="19"/>
  <c r="N33" i="19"/>
  <c r="V33" i="19"/>
  <c r="H52" i="19"/>
  <c r="P52" i="19"/>
  <c r="X52" i="19"/>
  <c r="E4" i="188"/>
  <c r="M4" i="188"/>
  <c r="U4" i="188"/>
  <c r="C8" i="188"/>
  <c r="K8" i="188"/>
  <c r="S8" i="188"/>
  <c r="G11" i="188"/>
  <c r="O11" i="188"/>
  <c r="W11" i="188"/>
  <c r="I17" i="188"/>
  <c r="Q17" i="188"/>
  <c r="I22" i="188"/>
  <c r="Q22" i="188"/>
  <c r="G27" i="188"/>
  <c r="O27" i="188"/>
  <c r="O26" i="188" s="1"/>
  <c r="W27" i="188"/>
  <c r="I33" i="188"/>
  <c r="Q33" i="188"/>
  <c r="E61" i="188"/>
  <c r="M61" i="188"/>
  <c r="U61" i="188"/>
  <c r="I52" i="188"/>
  <c r="Q52" i="188"/>
  <c r="I4" i="189"/>
  <c r="Q4" i="189"/>
  <c r="G8" i="189"/>
  <c r="O8" i="189"/>
  <c r="W8" i="189"/>
  <c r="C11" i="189"/>
  <c r="K11" i="189"/>
  <c r="S11" i="189"/>
  <c r="E17" i="189"/>
  <c r="M17" i="189"/>
  <c r="U17" i="189"/>
  <c r="E22" i="189"/>
  <c r="M22" i="189"/>
  <c r="U22" i="189"/>
  <c r="C27" i="189"/>
  <c r="K27" i="189"/>
  <c r="S27" i="189"/>
  <c r="E33" i="189"/>
  <c r="M33" i="189"/>
  <c r="U33" i="189"/>
  <c r="I61" i="189"/>
  <c r="Q61" i="189"/>
  <c r="E52" i="189"/>
  <c r="M52" i="189"/>
  <c r="U52" i="189"/>
  <c r="E4" i="190"/>
  <c r="M4" i="190"/>
  <c r="U4" i="190"/>
  <c r="C8" i="190"/>
  <c r="K8" i="190"/>
  <c r="S8" i="190"/>
  <c r="G11" i="190"/>
  <c r="O11" i="190"/>
  <c r="W11" i="190"/>
  <c r="I17" i="190"/>
  <c r="Q17" i="190"/>
  <c r="I22" i="190"/>
  <c r="Q22" i="190"/>
  <c r="G27" i="190"/>
  <c r="O27" i="190"/>
  <c r="W27" i="190"/>
  <c r="I33" i="190"/>
  <c r="Q33" i="190"/>
  <c r="E61" i="190"/>
  <c r="M61" i="190"/>
  <c r="U61" i="190"/>
  <c r="I52" i="190"/>
  <c r="Q52" i="190"/>
  <c r="H17" i="186"/>
  <c r="P17" i="186"/>
  <c r="X17" i="186"/>
  <c r="H27" i="186"/>
  <c r="H26" i="186" s="1"/>
  <c r="P27" i="186"/>
  <c r="P26" i="186" s="1"/>
  <c r="X27" i="186"/>
  <c r="J33" i="186"/>
  <c r="R33" i="186"/>
  <c r="F61" i="186"/>
  <c r="N61" i="186"/>
  <c r="V61" i="186"/>
  <c r="J52" i="186"/>
  <c r="R52" i="186"/>
  <c r="F4" i="188"/>
  <c r="N4" i="188"/>
  <c r="V4" i="188"/>
  <c r="D8" i="188"/>
  <c r="L8" i="188"/>
  <c r="T8" i="188"/>
  <c r="H11" i="188"/>
  <c r="P11" i="188"/>
  <c r="X11" i="188"/>
  <c r="J17" i="188"/>
  <c r="R17" i="188"/>
  <c r="J22" i="188"/>
  <c r="R22" i="188"/>
  <c r="H27" i="188"/>
  <c r="P27" i="188"/>
  <c r="P26" i="188" s="1"/>
  <c r="X27" i="188"/>
  <c r="J33" i="188"/>
  <c r="R33" i="188"/>
  <c r="F61" i="188"/>
  <c r="N61" i="188"/>
  <c r="V61" i="188"/>
  <c r="J52" i="188"/>
  <c r="R52" i="188"/>
  <c r="J4" i="189"/>
  <c r="R4" i="189"/>
  <c r="H8" i="189"/>
  <c r="P8" i="189"/>
  <c r="X8" i="189"/>
  <c r="D11" i="189"/>
  <c r="L11" i="189"/>
  <c r="T11" i="189"/>
  <c r="F17" i="189"/>
  <c r="N17" i="189"/>
  <c r="V17" i="189"/>
  <c r="F22" i="189"/>
  <c r="N22" i="189"/>
  <c r="V22" i="189"/>
  <c r="D27" i="189"/>
  <c r="L27" i="189"/>
  <c r="T27" i="189"/>
  <c r="F33" i="189"/>
  <c r="N33" i="189"/>
  <c r="V33" i="189"/>
  <c r="J61" i="189"/>
  <c r="R61" i="189"/>
  <c r="F52" i="189"/>
  <c r="N52" i="189"/>
  <c r="V52" i="189"/>
  <c r="F4" i="190"/>
  <c r="N4" i="190"/>
  <c r="V4" i="190"/>
  <c r="D8" i="190"/>
  <c r="L8" i="190"/>
  <c r="T8" i="190"/>
  <c r="H11" i="190"/>
  <c r="P11" i="190"/>
  <c r="X11" i="190"/>
  <c r="J17" i="190"/>
  <c r="R17" i="190"/>
  <c r="J22" i="190"/>
  <c r="R22" i="190"/>
  <c r="H27" i="190"/>
  <c r="P27" i="190"/>
  <c r="P26" i="190" s="1"/>
  <c r="X27" i="190"/>
  <c r="J33" i="190"/>
  <c r="R33" i="190"/>
  <c r="F61" i="190"/>
  <c r="N61" i="190"/>
  <c r="V61" i="190"/>
  <c r="J52" i="190"/>
  <c r="R52" i="190"/>
  <c r="I17" i="186"/>
  <c r="Q17" i="186"/>
  <c r="I27" i="186"/>
  <c r="Q27" i="186"/>
  <c r="C33" i="186"/>
  <c r="K33" i="186"/>
  <c r="S33" i="186"/>
  <c r="G61" i="186"/>
  <c r="O61" i="186"/>
  <c r="W61" i="186"/>
  <c r="C52" i="186"/>
  <c r="K52" i="186"/>
  <c r="S52" i="186"/>
  <c r="E6" i="105"/>
  <c r="M6" i="105"/>
  <c r="U6" i="105"/>
  <c r="G7" i="105"/>
  <c r="O7" i="105"/>
  <c r="W7" i="105"/>
  <c r="C10" i="105"/>
  <c r="K10" i="105"/>
  <c r="S10" i="105"/>
  <c r="G13" i="105"/>
  <c r="O13" i="105"/>
  <c r="W13" i="105"/>
  <c r="I14" i="105"/>
  <c r="Q14" i="105"/>
  <c r="C15" i="105"/>
  <c r="K15" i="105"/>
  <c r="S15" i="105"/>
  <c r="E16" i="105"/>
  <c r="M16" i="105"/>
  <c r="U16" i="105"/>
  <c r="I19" i="105"/>
  <c r="Q19" i="105"/>
  <c r="C20" i="105"/>
  <c r="K20" i="105"/>
  <c r="S20" i="105"/>
  <c r="E21" i="105"/>
  <c r="M21" i="105"/>
  <c r="U21" i="105"/>
  <c r="I24" i="105"/>
  <c r="Q24" i="105"/>
  <c r="C25" i="105"/>
  <c r="K25" i="105"/>
  <c r="S25" i="105"/>
  <c r="G29" i="105"/>
  <c r="O29" i="105"/>
  <c r="W29" i="105"/>
  <c r="I30" i="105"/>
  <c r="Q30" i="105"/>
  <c r="C31" i="105"/>
  <c r="K31" i="105"/>
  <c r="S31" i="105"/>
  <c r="E32" i="105"/>
  <c r="M32" i="105"/>
  <c r="U32" i="105"/>
  <c r="I35" i="105"/>
  <c r="Q35" i="105"/>
  <c r="C36" i="105"/>
  <c r="K36" i="105"/>
  <c r="S36" i="105"/>
  <c r="E37" i="105"/>
  <c r="M37" i="105"/>
  <c r="U37" i="105"/>
  <c r="G38" i="105"/>
  <c r="O38" i="105"/>
  <c r="W38" i="105"/>
  <c r="I39" i="105"/>
  <c r="Q39" i="105"/>
  <c r="C40" i="105"/>
  <c r="K40" i="105"/>
  <c r="S40" i="105"/>
  <c r="E41" i="105"/>
  <c r="M41" i="105"/>
  <c r="U41" i="105"/>
  <c r="G42" i="105"/>
  <c r="O42" i="105"/>
  <c r="W42" i="105"/>
  <c r="I43" i="105"/>
  <c r="Q43" i="105"/>
  <c r="C44" i="105"/>
  <c r="K44" i="105"/>
  <c r="S44" i="105"/>
  <c r="E45" i="105"/>
  <c r="M45" i="105"/>
  <c r="U45" i="105"/>
  <c r="G46" i="105"/>
  <c r="O46" i="105"/>
  <c r="W46" i="105"/>
  <c r="I47" i="105"/>
  <c r="Q47" i="105"/>
  <c r="C48" i="105"/>
  <c r="K48" i="105"/>
  <c r="S48" i="105"/>
  <c r="E49" i="105"/>
  <c r="M49" i="105"/>
  <c r="U49" i="105"/>
  <c r="G50" i="105"/>
  <c r="O50" i="105"/>
  <c r="W50" i="105"/>
  <c r="I51" i="105"/>
  <c r="Q51" i="105"/>
  <c r="G62" i="105"/>
  <c r="O62" i="105"/>
  <c r="W62" i="105"/>
  <c r="I63" i="105"/>
  <c r="Q63" i="105"/>
  <c r="C64" i="105"/>
  <c r="K64" i="105"/>
  <c r="S64" i="105"/>
  <c r="E65" i="105"/>
  <c r="M65" i="105"/>
  <c r="U65" i="105"/>
  <c r="G66" i="105"/>
  <c r="O66" i="105"/>
  <c r="W66" i="105"/>
  <c r="I67" i="105"/>
  <c r="Q67" i="105"/>
  <c r="C68" i="105"/>
  <c r="K68" i="105"/>
  <c r="S68" i="105"/>
  <c r="E69" i="105"/>
  <c r="M69" i="105"/>
  <c r="U69" i="105"/>
  <c r="G70" i="105"/>
  <c r="O70" i="105"/>
  <c r="W70" i="105"/>
  <c r="I71" i="105"/>
  <c r="Q71" i="105"/>
  <c r="C72" i="105"/>
  <c r="K72" i="105"/>
  <c r="S72" i="105"/>
  <c r="I54" i="105"/>
  <c r="Q54" i="105"/>
  <c r="G61" i="188"/>
  <c r="O61" i="188"/>
  <c r="W61" i="188"/>
  <c r="C52" i="188"/>
  <c r="K52" i="188"/>
  <c r="E11" i="189"/>
  <c r="M11" i="189"/>
  <c r="U11" i="189"/>
  <c r="G17" i="189"/>
  <c r="O17" i="189"/>
  <c r="W17" i="189"/>
  <c r="G22" i="189"/>
  <c r="O22" i="189"/>
  <c r="W22" i="189"/>
  <c r="E27" i="189"/>
  <c r="M27" i="189"/>
  <c r="U27" i="189"/>
  <c r="G33" i="189"/>
  <c r="O33" i="189"/>
  <c r="W33" i="189"/>
  <c r="C61" i="189"/>
  <c r="K61" i="189"/>
  <c r="S61" i="189"/>
  <c r="G52" i="189"/>
  <c r="O52" i="189"/>
  <c r="W52" i="189"/>
  <c r="G4" i="190"/>
  <c r="O4" i="190"/>
  <c r="W4" i="190"/>
  <c r="E8" i="190"/>
  <c r="M8" i="190"/>
  <c r="U8" i="190"/>
  <c r="I11" i="190"/>
  <c r="Q11" i="190"/>
  <c r="C17" i="190"/>
  <c r="K17" i="190"/>
  <c r="S17" i="190"/>
  <c r="C22" i="190"/>
  <c r="K22" i="190"/>
  <c r="S22" i="190"/>
  <c r="I27" i="190"/>
  <c r="Q27" i="190"/>
  <c r="C33" i="190"/>
  <c r="K33" i="190"/>
  <c r="S33" i="190"/>
  <c r="G61" i="190"/>
  <c r="O61" i="190"/>
  <c r="W61" i="190"/>
  <c r="C52" i="190"/>
  <c r="K52" i="190"/>
  <c r="S52" i="190"/>
  <c r="E6" i="104"/>
  <c r="M6" i="104"/>
  <c r="U6" i="104"/>
  <c r="G7" i="104"/>
  <c r="O7" i="104"/>
  <c r="W7" i="104"/>
  <c r="C10" i="104"/>
  <c r="K10" i="104"/>
  <c r="S10" i="104"/>
  <c r="G13" i="104"/>
  <c r="O13" i="104"/>
  <c r="W13" i="104"/>
  <c r="I14" i="104"/>
  <c r="Q14" i="104"/>
  <c r="C15" i="104"/>
  <c r="K15" i="104"/>
  <c r="S15" i="104"/>
  <c r="E16" i="104"/>
  <c r="J17" i="186"/>
  <c r="R17" i="186"/>
  <c r="J27" i="186"/>
  <c r="R27" i="186"/>
  <c r="D33" i="186"/>
  <c r="L33" i="186"/>
  <c r="T33" i="186"/>
  <c r="H61" i="186"/>
  <c r="P61" i="186"/>
  <c r="X61" i="186"/>
  <c r="F6" i="105"/>
  <c r="N6" i="105"/>
  <c r="V6" i="105"/>
  <c r="H7" i="105"/>
  <c r="P7" i="105"/>
  <c r="X7" i="105"/>
  <c r="D10" i="105"/>
  <c r="L10" i="105"/>
  <c r="T10" i="105"/>
  <c r="H13" i="105"/>
  <c r="P13" i="105"/>
  <c r="X13" i="105"/>
  <c r="J14" i="105"/>
  <c r="R14" i="105"/>
  <c r="D15" i="105"/>
  <c r="L15" i="105"/>
  <c r="T15" i="105"/>
  <c r="F16" i="105"/>
  <c r="N16" i="105"/>
  <c r="V16" i="105"/>
  <c r="J19" i="105"/>
  <c r="R19" i="105"/>
  <c r="D20" i="105"/>
  <c r="L20" i="105"/>
  <c r="T20" i="105"/>
  <c r="F21" i="105"/>
  <c r="N21" i="105"/>
  <c r="V21" i="105"/>
  <c r="J24" i="105"/>
  <c r="R24" i="105"/>
  <c r="D25" i="105"/>
  <c r="L25" i="105"/>
  <c r="T25" i="105"/>
  <c r="H29" i="105"/>
  <c r="P29" i="105"/>
  <c r="X29" i="105"/>
  <c r="J30" i="105"/>
  <c r="R30" i="105"/>
  <c r="D31" i="105"/>
  <c r="L31" i="105"/>
  <c r="T31" i="105"/>
  <c r="F32" i="105"/>
  <c r="N32" i="105"/>
  <c r="V32" i="105"/>
  <c r="J35" i="105"/>
  <c r="R35" i="105"/>
  <c r="D36" i="105"/>
  <c r="L36" i="105"/>
  <c r="T36" i="105"/>
  <c r="F37" i="105"/>
  <c r="N37" i="105"/>
  <c r="V37" i="105"/>
  <c r="H38" i="105"/>
  <c r="P38" i="105"/>
  <c r="X38" i="105"/>
  <c r="J39" i="105"/>
  <c r="R39" i="105"/>
  <c r="D40" i="105"/>
  <c r="L40" i="105"/>
  <c r="T40" i="105"/>
  <c r="F41" i="105"/>
  <c r="N41" i="105"/>
  <c r="V41" i="105"/>
  <c r="H42" i="105"/>
  <c r="P42" i="105"/>
  <c r="X42" i="105"/>
  <c r="J43" i="105"/>
  <c r="R43" i="105"/>
  <c r="D44" i="105"/>
  <c r="L44" i="105"/>
  <c r="T44" i="105"/>
  <c r="F45" i="105"/>
  <c r="N45" i="105"/>
  <c r="V45" i="105"/>
  <c r="H46" i="105"/>
  <c r="P46" i="105"/>
  <c r="X46" i="105"/>
  <c r="J47" i="105"/>
  <c r="R47" i="105"/>
  <c r="D48" i="105"/>
  <c r="L48" i="105"/>
  <c r="T48" i="105"/>
  <c r="F49" i="105"/>
  <c r="N49" i="105"/>
  <c r="V49" i="105"/>
  <c r="H50" i="105"/>
  <c r="P50" i="105"/>
  <c r="X50" i="105"/>
  <c r="J51" i="105"/>
  <c r="R51" i="105"/>
  <c r="H62" i="105"/>
  <c r="P62" i="105"/>
  <c r="X62" i="105"/>
  <c r="J63" i="105"/>
  <c r="R63" i="105"/>
  <c r="D64" i="105"/>
  <c r="L64" i="105"/>
  <c r="T64" i="105"/>
  <c r="F65" i="105"/>
  <c r="N65" i="105"/>
  <c r="V65" i="105"/>
  <c r="H66" i="105"/>
  <c r="P66" i="105"/>
  <c r="X66" i="105"/>
  <c r="J67" i="105"/>
  <c r="R67" i="105"/>
  <c r="D68" i="105"/>
  <c r="L68" i="105"/>
  <c r="T68" i="105"/>
  <c r="F69" i="105"/>
  <c r="N69" i="105"/>
  <c r="V69" i="105"/>
  <c r="H70" i="105"/>
  <c r="P70" i="105"/>
  <c r="X70" i="105"/>
  <c r="J71" i="105"/>
  <c r="R71" i="105"/>
  <c r="D72" i="105"/>
  <c r="L72" i="105"/>
  <c r="T72" i="105"/>
  <c r="J54" i="105"/>
  <c r="R54" i="105"/>
  <c r="H4" i="188"/>
  <c r="P4" i="188"/>
  <c r="X4" i="188"/>
  <c r="F8" i="188"/>
  <c r="R11" i="188"/>
  <c r="D17" i="188"/>
  <c r="L17" i="188"/>
  <c r="T17" i="188"/>
  <c r="J27" i="188"/>
  <c r="R27" i="188"/>
  <c r="D33" i="188"/>
  <c r="L33" i="188"/>
  <c r="T33" i="188"/>
  <c r="H61" i="188"/>
  <c r="P61" i="188"/>
  <c r="X61" i="188"/>
  <c r="D4" i="189"/>
  <c r="L4" i="189"/>
  <c r="T4" i="189"/>
  <c r="F11" i="189"/>
  <c r="N11" i="189"/>
  <c r="V11" i="189"/>
  <c r="H17" i="189"/>
  <c r="P17" i="189"/>
  <c r="X17" i="189"/>
  <c r="F27" i="189"/>
  <c r="N27" i="189"/>
  <c r="V27" i="189"/>
  <c r="H33" i="189"/>
  <c r="P33" i="189"/>
  <c r="X33" i="189"/>
  <c r="D61" i="189"/>
  <c r="L61" i="189"/>
  <c r="T61" i="189"/>
  <c r="H4" i="190"/>
  <c r="P4" i="190"/>
  <c r="X4" i="190"/>
  <c r="J11" i="190"/>
  <c r="R11" i="190"/>
  <c r="D17" i="190"/>
  <c r="L17" i="190"/>
  <c r="T17" i="190"/>
  <c r="J27" i="190"/>
  <c r="R27" i="190"/>
  <c r="D33" i="190"/>
  <c r="L33" i="190"/>
  <c r="T33" i="190"/>
  <c r="H61" i="190"/>
  <c r="P61" i="190"/>
  <c r="F6" i="104"/>
  <c r="N6" i="104"/>
  <c r="V6" i="104"/>
  <c r="H7" i="104"/>
  <c r="P7" i="104"/>
  <c r="X7" i="104"/>
  <c r="D10" i="104"/>
  <c r="L10" i="104"/>
  <c r="T10" i="104"/>
  <c r="H13" i="104"/>
  <c r="P13" i="104"/>
  <c r="X13" i="104"/>
  <c r="J14" i="104"/>
  <c r="R14" i="104"/>
  <c r="D15" i="104"/>
  <c r="L15" i="104"/>
  <c r="C17" i="186"/>
  <c r="K17" i="186"/>
  <c r="S17" i="186"/>
  <c r="C27" i="186"/>
  <c r="K27" i="186"/>
  <c r="S27" i="186"/>
  <c r="E33" i="186"/>
  <c r="M33" i="186"/>
  <c r="M26" i="186" s="1"/>
  <c r="I61" i="186"/>
  <c r="Q61" i="186"/>
  <c r="E4" i="189"/>
  <c r="M4" i="189"/>
  <c r="U4" i="189"/>
  <c r="G11" i="189"/>
  <c r="O11" i="189"/>
  <c r="W11" i="189"/>
  <c r="I17" i="189"/>
  <c r="Q17" i="189"/>
  <c r="G27" i="189"/>
  <c r="O27" i="189"/>
  <c r="W27" i="189"/>
  <c r="W26" i="189" s="1"/>
  <c r="I33" i="189"/>
  <c r="E61" i="189"/>
  <c r="M61" i="189"/>
  <c r="U61" i="189"/>
  <c r="I4" i="190"/>
  <c r="E17" i="190"/>
  <c r="M17" i="190"/>
  <c r="U17" i="190"/>
  <c r="C27" i="190"/>
  <c r="K27" i="190"/>
  <c r="S27" i="190"/>
  <c r="E33" i="190"/>
  <c r="E26" i="190" s="1"/>
  <c r="M33" i="190"/>
  <c r="U33" i="190"/>
  <c r="D17" i="186"/>
  <c r="L17" i="186"/>
  <c r="T17" i="186"/>
  <c r="D27" i="186"/>
  <c r="L27" i="186"/>
  <c r="T27" i="186"/>
  <c r="F33" i="186"/>
  <c r="F26" i="186" s="1"/>
  <c r="N33" i="186"/>
  <c r="N26" i="186" s="1"/>
  <c r="V33" i="186"/>
  <c r="V26" i="186" s="1"/>
  <c r="J61" i="186"/>
  <c r="R61" i="186"/>
  <c r="J4" i="188"/>
  <c r="R4" i="188"/>
  <c r="H8" i="188"/>
  <c r="P8" i="188"/>
  <c r="X8" i="188"/>
  <c r="D11" i="188"/>
  <c r="L11" i="188"/>
  <c r="T11" i="188"/>
  <c r="F17" i="188"/>
  <c r="N17" i="188"/>
  <c r="V17" i="188"/>
  <c r="F22" i="188"/>
  <c r="N22" i="188"/>
  <c r="V22" i="188"/>
  <c r="D27" i="188"/>
  <c r="J61" i="188"/>
  <c r="R61" i="188"/>
  <c r="F4" i="189"/>
  <c r="N4" i="189"/>
  <c r="V4" i="189"/>
  <c r="D8" i="189"/>
  <c r="L8" i="189"/>
  <c r="T8" i="189"/>
  <c r="H11" i="189"/>
  <c r="P11" i="189"/>
  <c r="X11" i="189"/>
  <c r="J17" i="189"/>
  <c r="R17" i="189"/>
  <c r="H27" i="189"/>
  <c r="P27" i="189"/>
  <c r="X27" i="189"/>
  <c r="J33" i="189"/>
  <c r="J26" i="189" s="1"/>
  <c r="R33" i="189"/>
  <c r="F61" i="189"/>
  <c r="N61" i="189"/>
  <c r="V61" i="189"/>
  <c r="R4" i="190"/>
  <c r="X8" i="190"/>
  <c r="D11" i="190"/>
  <c r="L11" i="190"/>
  <c r="T11" i="190"/>
  <c r="F17" i="190"/>
  <c r="N17" i="190"/>
  <c r="V17" i="190"/>
  <c r="N22" i="190"/>
  <c r="V22" i="190"/>
  <c r="D27" i="190"/>
  <c r="L27" i="190"/>
  <c r="T27" i="190"/>
  <c r="F33" i="190"/>
  <c r="F26" i="190" s="1"/>
  <c r="N33" i="190"/>
  <c r="N26" i="190" s="1"/>
  <c r="V33" i="190"/>
  <c r="J61" i="190"/>
  <c r="R61" i="190"/>
  <c r="E4" i="192"/>
  <c r="M4" i="192"/>
  <c r="U4" i="192"/>
  <c r="C8" i="192"/>
  <c r="K8" i="192"/>
  <c r="S8" i="192"/>
  <c r="G11" i="192"/>
  <c r="O11" i="192"/>
  <c r="W11" i="192"/>
  <c r="I17" i="192"/>
  <c r="Q17" i="192"/>
  <c r="I22" i="192"/>
  <c r="Q22" i="192"/>
  <c r="G27" i="192"/>
  <c r="O27" i="192"/>
  <c r="O26" i="192" s="1"/>
  <c r="W27" i="192"/>
  <c r="I33" i="192"/>
  <c r="Q33" i="192"/>
  <c r="E61" i="192"/>
  <c r="M61" i="192"/>
  <c r="U61" i="192"/>
  <c r="I52" i="192"/>
  <c r="Q52" i="192"/>
  <c r="I4" i="193"/>
  <c r="Q4" i="193"/>
  <c r="G8" i="193"/>
  <c r="O8" i="193"/>
  <c r="W8" i="193"/>
  <c r="C11" i="193"/>
  <c r="K11" i="193"/>
  <c r="S11" i="193"/>
  <c r="E17" i="193"/>
  <c r="M17" i="193"/>
  <c r="U17" i="193"/>
  <c r="E22" i="193"/>
  <c r="M22" i="193"/>
  <c r="U22" i="193"/>
  <c r="C27" i="193"/>
  <c r="K27" i="193"/>
  <c r="S27" i="193"/>
  <c r="E33" i="193"/>
  <c r="M33" i="193"/>
  <c r="U33" i="193"/>
  <c r="I61" i="193"/>
  <c r="Q61" i="193"/>
  <c r="E52" i="193"/>
  <c r="M52" i="193"/>
  <c r="U52" i="193"/>
  <c r="F4" i="192"/>
  <c r="N4" i="192"/>
  <c r="V4" i="192"/>
  <c r="D8" i="192"/>
  <c r="L8" i="192"/>
  <c r="T8" i="192"/>
  <c r="H11" i="192"/>
  <c r="P11" i="192"/>
  <c r="X11" i="192"/>
  <c r="J17" i="192"/>
  <c r="R17" i="192"/>
  <c r="J22" i="192"/>
  <c r="R22" i="192"/>
  <c r="H27" i="192"/>
  <c r="H26" i="192" s="1"/>
  <c r="P27" i="192"/>
  <c r="X27" i="192"/>
  <c r="X26" i="192" s="1"/>
  <c r="J33" i="192"/>
  <c r="R33" i="192"/>
  <c r="F61" i="192"/>
  <c r="N61" i="192"/>
  <c r="V61" i="192"/>
  <c r="J52" i="192"/>
  <c r="R52" i="192"/>
  <c r="J4" i="193"/>
  <c r="R4" i="193"/>
  <c r="R3" i="193" s="1"/>
  <c r="H8" i="193"/>
  <c r="P8" i="193"/>
  <c r="X8" i="193"/>
  <c r="D11" i="193"/>
  <c r="L11" i="193"/>
  <c r="T11" i="193"/>
  <c r="F17" i="193"/>
  <c r="N17" i="193"/>
  <c r="V17" i="193"/>
  <c r="F22" i="193"/>
  <c r="N22" i="193"/>
  <c r="V22" i="193"/>
  <c r="D27" i="193"/>
  <c r="L27" i="193"/>
  <c r="L26" i="193" s="1"/>
  <c r="T27" i="193"/>
  <c r="F33" i="193"/>
  <c r="N33" i="193"/>
  <c r="V33" i="193"/>
  <c r="J61" i="193"/>
  <c r="R61" i="193"/>
  <c r="F52" i="193"/>
  <c r="N52" i="193"/>
  <c r="V52" i="193"/>
  <c r="M16" i="104"/>
  <c r="U16" i="104"/>
  <c r="I19" i="104"/>
  <c r="Q19" i="104"/>
  <c r="C20" i="104"/>
  <c r="K20" i="104"/>
  <c r="S20" i="104"/>
  <c r="E21" i="104"/>
  <c r="M21" i="104"/>
  <c r="U21" i="104"/>
  <c r="I24" i="104"/>
  <c r="Q24" i="104"/>
  <c r="C25" i="104"/>
  <c r="K25" i="104"/>
  <c r="S25" i="104"/>
  <c r="G29" i="104"/>
  <c r="O29" i="104"/>
  <c r="W29" i="104"/>
  <c r="I30" i="104"/>
  <c r="Q30" i="104"/>
  <c r="C31" i="104"/>
  <c r="K31" i="104"/>
  <c r="S31" i="104"/>
  <c r="E32" i="104"/>
  <c r="M32" i="104"/>
  <c r="U32" i="104"/>
  <c r="I35" i="104"/>
  <c r="Q35" i="104"/>
  <c r="C36" i="104"/>
  <c r="K36" i="104"/>
  <c r="S36" i="104"/>
  <c r="E37" i="104"/>
  <c r="M37" i="104"/>
  <c r="U37" i="104"/>
  <c r="G38" i="104"/>
  <c r="O38" i="104"/>
  <c r="W38" i="104"/>
  <c r="I39" i="104"/>
  <c r="Q39" i="104"/>
  <c r="C40" i="104"/>
  <c r="K40" i="104"/>
  <c r="S40" i="104"/>
  <c r="E41" i="104"/>
  <c r="M41" i="104"/>
  <c r="U41" i="104"/>
  <c r="G42" i="104"/>
  <c r="O42" i="104"/>
  <c r="W42" i="104"/>
  <c r="I43" i="104"/>
  <c r="Q43" i="104"/>
  <c r="C44" i="104"/>
  <c r="K44" i="104"/>
  <c r="S44" i="104"/>
  <c r="E45" i="104"/>
  <c r="M45" i="104"/>
  <c r="U45" i="104"/>
  <c r="G46" i="104"/>
  <c r="O46" i="104"/>
  <c r="W46" i="104"/>
  <c r="I47" i="104"/>
  <c r="Q47" i="104"/>
  <c r="C48" i="104"/>
  <c r="K48" i="104"/>
  <c r="S48" i="104"/>
  <c r="E49" i="104"/>
  <c r="M49" i="104"/>
  <c r="U49" i="104"/>
  <c r="G50" i="104"/>
  <c r="O50" i="104"/>
  <c r="W50" i="104"/>
  <c r="I51" i="104"/>
  <c r="Q51" i="104"/>
  <c r="G62" i="104"/>
  <c r="O62" i="104"/>
  <c r="W62" i="104"/>
  <c r="I63" i="104"/>
  <c r="Q63" i="104"/>
  <c r="C64" i="104"/>
  <c r="K64" i="104"/>
  <c r="S64" i="104"/>
  <c r="E65" i="104"/>
  <c r="M65" i="104"/>
  <c r="U65" i="104"/>
  <c r="G66" i="104"/>
  <c r="O66" i="104"/>
  <c r="W66" i="104"/>
  <c r="I67" i="104"/>
  <c r="Q67" i="104"/>
  <c r="C68" i="104"/>
  <c r="K68" i="104"/>
  <c r="S68" i="104"/>
  <c r="E69" i="104"/>
  <c r="M69" i="104"/>
  <c r="U69" i="104"/>
  <c r="G70" i="104"/>
  <c r="O70" i="104"/>
  <c r="W70" i="104"/>
  <c r="I71" i="104"/>
  <c r="Q71" i="104"/>
  <c r="C72" i="104"/>
  <c r="K72" i="104"/>
  <c r="S72" i="104"/>
  <c r="I54" i="104"/>
  <c r="Q54" i="104"/>
  <c r="G4" i="192"/>
  <c r="O4" i="192"/>
  <c r="W4" i="192"/>
  <c r="E8" i="192"/>
  <c r="M8" i="192"/>
  <c r="U8" i="192"/>
  <c r="I11" i="192"/>
  <c r="Q11" i="192"/>
  <c r="C17" i="192"/>
  <c r="K17" i="192"/>
  <c r="S17" i="192"/>
  <c r="C22" i="192"/>
  <c r="K22" i="192"/>
  <c r="S22" i="192"/>
  <c r="I27" i="192"/>
  <c r="Q27" i="192"/>
  <c r="C33" i="192"/>
  <c r="K33" i="192"/>
  <c r="S33" i="192"/>
  <c r="G61" i="192"/>
  <c r="O61" i="192"/>
  <c r="C52" i="192"/>
  <c r="K52" i="192"/>
  <c r="S52" i="192"/>
  <c r="C4" i="193"/>
  <c r="K4" i="193"/>
  <c r="S4" i="193"/>
  <c r="I8" i="193"/>
  <c r="Q8" i="193"/>
  <c r="E11" i="193"/>
  <c r="M11" i="193"/>
  <c r="U11" i="193"/>
  <c r="G17" i="193"/>
  <c r="O17" i="193"/>
  <c r="W17" i="193"/>
  <c r="G22" i="193"/>
  <c r="O22" i="193"/>
  <c r="W22" i="193"/>
  <c r="E27" i="193"/>
  <c r="M27" i="193"/>
  <c r="U27" i="193"/>
  <c r="G33" i="193"/>
  <c r="O33" i="193"/>
  <c r="W33" i="193"/>
  <c r="C61" i="193"/>
  <c r="K61" i="193"/>
  <c r="S61" i="193"/>
  <c r="G52" i="193"/>
  <c r="O52" i="193"/>
  <c r="W52" i="193"/>
  <c r="I6" i="106"/>
  <c r="Q6" i="106"/>
  <c r="C7" i="106"/>
  <c r="K7" i="106"/>
  <c r="S7" i="106"/>
  <c r="G10" i="106"/>
  <c r="O10" i="106"/>
  <c r="W10" i="106"/>
  <c r="C13" i="106"/>
  <c r="K13" i="106"/>
  <c r="S13" i="106"/>
  <c r="E14" i="106"/>
  <c r="M14" i="106"/>
  <c r="U14" i="106"/>
  <c r="G15" i="106"/>
  <c r="O15" i="106"/>
  <c r="W15" i="106"/>
  <c r="I16" i="106"/>
  <c r="T15" i="104"/>
  <c r="F16" i="104"/>
  <c r="N16" i="104"/>
  <c r="V16" i="104"/>
  <c r="J19" i="104"/>
  <c r="R19" i="104"/>
  <c r="D20" i="104"/>
  <c r="L20" i="104"/>
  <c r="T20" i="104"/>
  <c r="F21" i="104"/>
  <c r="N21" i="104"/>
  <c r="V21" i="104"/>
  <c r="J24" i="104"/>
  <c r="R24" i="104"/>
  <c r="D25" i="104"/>
  <c r="L25" i="104"/>
  <c r="T25" i="104"/>
  <c r="H29" i="104"/>
  <c r="P29" i="104"/>
  <c r="X29" i="104"/>
  <c r="J30" i="104"/>
  <c r="R30" i="104"/>
  <c r="D31" i="104"/>
  <c r="L31" i="104"/>
  <c r="T31" i="104"/>
  <c r="F32" i="104"/>
  <c r="N32" i="104"/>
  <c r="V32" i="104"/>
  <c r="J35" i="104"/>
  <c r="R35" i="104"/>
  <c r="D36" i="104"/>
  <c r="L36" i="104"/>
  <c r="T36" i="104"/>
  <c r="F37" i="104"/>
  <c r="N37" i="104"/>
  <c r="V37" i="104"/>
  <c r="H38" i="104"/>
  <c r="P38" i="104"/>
  <c r="X38" i="104"/>
  <c r="J39" i="104"/>
  <c r="R39" i="104"/>
  <c r="D40" i="104"/>
  <c r="L40" i="104"/>
  <c r="T40" i="104"/>
  <c r="F41" i="104"/>
  <c r="N41" i="104"/>
  <c r="V41" i="104"/>
  <c r="H42" i="104"/>
  <c r="P42" i="104"/>
  <c r="X42" i="104"/>
  <c r="J43" i="104"/>
  <c r="R43" i="104"/>
  <c r="D44" i="104"/>
  <c r="L44" i="104"/>
  <c r="T44" i="104"/>
  <c r="F45" i="104"/>
  <c r="N45" i="104"/>
  <c r="V45" i="104"/>
  <c r="H46" i="104"/>
  <c r="P46" i="104"/>
  <c r="X46" i="104"/>
  <c r="J47" i="104"/>
  <c r="R47" i="104"/>
  <c r="D48" i="104"/>
  <c r="L48" i="104"/>
  <c r="T48" i="104"/>
  <c r="F49" i="104"/>
  <c r="N49" i="104"/>
  <c r="V49" i="104"/>
  <c r="H50" i="104"/>
  <c r="P50" i="104"/>
  <c r="X50" i="104"/>
  <c r="J51" i="104"/>
  <c r="R51" i="104"/>
  <c r="H62" i="104"/>
  <c r="P62" i="104"/>
  <c r="X62" i="104"/>
  <c r="J63" i="104"/>
  <c r="R63" i="104"/>
  <c r="D64" i="104"/>
  <c r="L64" i="104"/>
  <c r="T64" i="104"/>
  <c r="F65" i="104"/>
  <c r="N65" i="104"/>
  <c r="V65" i="104"/>
  <c r="H66" i="104"/>
  <c r="P66" i="104"/>
  <c r="X66" i="104"/>
  <c r="J67" i="104"/>
  <c r="R67" i="104"/>
  <c r="D68" i="104"/>
  <c r="L68" i="104"/>
  <c r="T68" i="104"/>
  <c r="F69" i="104"/>
  <c r="N69" i="104"/>
  <c r="V69" i="104"/>
  <c r="H70" i="104"/>
  <c r="P70" i="104"/>
  <c r="X70" i="104"/>
  <c r="J71" i="104"/>
  <c r="R71" i="104"/>
  <c r="D72" i="104"/>
  <c r="L72" i="104"/>
  <c r="T72" i="104"/>
  <c r="J54" i="104"/>
  <c r="R54" i="104"/>
  <c r="H4" i="192"/>
  <c r="P4" i="192"/>
  <c r="P3" i="192" s="1"/>
  <c r="X4" i="192"/>
  <c r="J11" i="192"/>
  <c r="R11" i="192"/>
  <c r="D17" i="192"/>
  <c r="L17" i="192"/>
  <c r="T17" i="192"/>
  <c r="J27" i="192"/>
  <c r="R27" i="192"/>
  <c r="D33" i="192"/>
  <c r="L33" i="192"/>
  <c r="T33" i="192"/>
  <c r="H61" i="192"/>
  <c r="P61" i="192"/>
  <c r="X61" i="192"/>
  <c r="D4" i="193"/>
  <c r="L4" i="193"/>
  <c r="T4" i="193"/>
  <c r="F11" i="193"/>
  <c r="N11" i="193"/>
  <c r="V11" i="193"/>
  <c r="H17" i="193"/>
  <c r="P17" i="193"/>
  <c r="X17" i="193"/>
  <c r="F27" i="193"/>
  <c r="N27" i="193"/>
  <c r="V27" i="193"/>
  <c r="H33" i="193"/>
  <c r="P33" i="193"/>
  <c r="X33" i="193"/>
  <c r="D61" i="193"/>
  <c r="L61" i="193"/>
  <c r="T61" i="193"/>
  <c r="J6" i="106"/>
  <c r="R6" i="106"/>
  <c r="D7" i="106"/>
  <c r="L7" i="106"/>
  <c r="T7" i="106"/>
  <c r="H10" i="106"/>
  <c r="P10" i="106"/>
  <c r="X10" i="106"/>
  <c r="D13" i="106"/>
  <c r="L13" i="106"/>
  <c r="T13" i="106"/>
  <c r="F14" i="106"/>
  <c r="N14" i="106"/>
  <c r="V14" i="106"/>
  <c r="H15" i="106"/>
  <c r="P15" i="106"/>
  <c r="X15" i="106"/>
  <c r="J16" i="106"/>
  <c r="I4" i="192"/>
  <c r="Q4" i="192"/>
  <c r="C11" i="192"/>
  <c r="K11" i="192"/>
  <c r="S11" i="192"/>
  <c r="E17" i="192"/>
  <c r="M17" i="192"/>
  <c r="U17" i="192"/>
  <c r="C27" i="192"/>
  <c r="K27" i="192"/>
  <c r="S27" i="192"/>
  <c r="E33" i="192"/>
  <c r="M33" i="192"/>
  <c r="M26" i="192" s="1"/>
  <c r="U33" i="192"/>
  <c r="I61" i="192"/>
  <c r="Q61" i="192"/>
  <c r="E4" i="193"/>
  <c r="M4" i="193"/>
  <c r="U4" i="193"/>
  <c r="G11" i="193"/>
  <c r="O11" i="193"/>
  <c r="W11" i="193"/>
  <c r="I17" i="193"/>
  <c r="Q17" i="193"/>
  <c r="G27" i="193"/>
  <c r="O27" i="193"/>
  <c r="W27" i="193"/>
  <c r="I33" i="193"/>
  <c r="I26" i="193" s="1"/>
  <c r="Q33" i="193"/>
  <c r="E61" i="193"/>
  <c r="M61" i="193"/>
  <c r="U61" i="193"/>
  <c r="J4" i="192"/>
  <c r="R4" i="192"/>
  <c r="D11" i="192"/>
  <c r="L11" i="192"/>
  <c r="T11" i="192"/>
  <c r="F17" i="192"/>
  <c r="N17" i="192"/>
  <c r="V17" i="192"/>
  <c r="D27" i="192"/>
  <c r="L27" i="192"/>
  <c r="T27" i="192"/>
  <c r="F33" i="192"/>
  <c r="N33" i="192"/>
  <c r="V33" i="192"/>
  <c r="V26" i="192" s="1"/>
  <c r="J61" i="192"/>
  <c r="R61" i="192"/>
  <c r="F52" i="192"/>
  <c r="N52" i="192"/>
  <c r="V52" i="192"/>
  <c r="F4" i="193"/>
  <c r="N4" i="193"/>
  <c r="V4" i="193"/>
  <c r="D8" i="193"/>
  <c r="L8" i="193"/>
  <c r="T8" i="193"/>
  <c r="H11" i="193"/>
  <c r="P11" i="193"/>
  <c r="X11" i="193"/>
  <c r="J17" i="193"/>
  <c r="R17" i="193"/>
  <c r="J22" i="193"/>
  <c r="R22" i="193"/>
  <c r="H27" i="193"/>
  <c r="P27" i="193"/>
  <c r="X27" i="193"/>
  <c r="J33" i="193"/>
  <c r="R33" i="193"/>
  <c r="R26" i="193" s="1"/>
  <c r="F61" i="193"/>
  <c r="N61" i="193"/>
  <c r="V61" i="193"/>
  <c r="J52" i="193"/>
  <c r="R52" i="193"/>
  <c r="Q16" i="106"/>
  <c r="E19" i="106"/>
  <c r="E19" i="102" s="1"/>
  <c r="M19" i="106"/>
  <c r="M19" i="102" s="1"/>
  <c r="U19" i="106"/>
  <c r="U19" i="102" s="1"/>
  <c r="G20" i="106"/>
  <c r="G20" i="102" s="1"/>
  <c r="O20" i="106"/>
  <c r="O20" i="102" s="1"/>
  <c r="W20" i="106"/>
  <c r="I21" i="106"/>
  <c r="I21" i="102" s="1"/>
  <c r="Q21" i="106"/>
  <c r="E24" i="106"/>
  <c r="M24" i="106"/>
  <c r="U24" i="106"/>
  <c r="G25" i="106"/>
  <c r="O25" i="106"/>
  <c r="W25" i="106"/>
  <c r="C29" i="106"/>
  <c r="C29" i="102" s="1"/>
  <c r="K29" i="106"/>
  <c r="K29" i="102" s="1"/>
  <c r="S29" i="106"/>
  <c r="S29" i="102" s="1"/>
  <c r="E30" i="106"/>
  <c r="E30" i="102" s="1"/>
  <c r="M30" i="106"/>
  <c r="M30" i="102" s="1"/>
  <c r="U30" i="106"/>
  <c r="U30" i="102" s="1"/>
  <c r="G31" i="106"/>
  <c r="O31" i="106"/>
  <c r="W31" i="106"/>
  <c r="W31" i="102" s="1"/>
  <c r="I32" i="106"/>
  <c r="I32" i="102" s="1"/>
  <c r="Q32" i="106"/>
  <c r="Q32" i="102" s="1"/>
  <c r="E35" i="106"/>
  <c r="E35" i="102" s="1"/>
  <c r="M35" i="106"/>
  <c r="M35" i="102" s="1"/>
  <c r="U35" i="106"/>
  <c r="U35" i="102" s="1"/>
  <c r="G36" i="106"/>
  <c r="G36" i="102" s="1"/>
  <c r="O36" i="106"/>
  <c r="W36" i="106"/>
  <c r="W36" i="102" s="1"/>
  <c r="I37" i="106"/>
  <c r="I37" i="102" s="1"/>
  <c r="Q37" i="106"/>
  <c r="C38" i="106"/>
  <c r="C38" i="102" s="1"/>
  <c r="K38" i="106"/>
  <c r="S38" i="106"/>
  <c r="S38" i="102" s="1"/>
  <c r="E39" i="106"/>
  <c r="E39" i="102" s="1"/>
  <c r="M39" i="106"/>
  <c r="M39" i="102" s="1"/>
  <c r="U39" i="106"/>
  <c r="U39" i="102" s="1"/>
  <c r="G40" i="106"/>
  <c r="G40" i="102" s="1"/>
  <c r="O40" i="106"/>
  <c r="O40" i="102" s="1"/>
  <c r="W40" i="106"/>
  <c r="W40" i="102" s="1"/>
  <c r="I41" i="106"/>
  <c r="I41" i="102" s="1"/>
  <c r="Q41" i="106"/>
  <c r="Q41" i="102" s="1"/>
  <c r="C42" i="106"/>
  <c r="C42" i="102" s="1"/>
  <c r="K42" i="106"/>
  <c r="K42" i="102" s="1"/>
  <c r="S42" i="106"/>
  <c r="S42" i="102" s="1"/>
  <c r="E43" i="106"/>
  <c r="E43" i="102" s="1"/>
  <c r="M43" i="106"/>
  <c r="M43" i="102" s="1"/>
  <c r="U43" i="106"/>
  <c r="U43" i="102" s="1"/>
  <c r="G44" i="106"/>
  <c r="O44" i="106"/>
  <c r="O44" i="102" s="1"/>
  <c r="W44" i="106"/>
  <c r="W44" i="102" s="1"/>
  <c r="I45" i="106"/>
  <c r="Q45" i="106"/>
  <c r="Q45" i="102" s="1"/>
  <c r="C46" i="106"/>
  <c r="C46" i="102" s="1"/>
  <c r="K46" i="106"/>
  <c r="K46" i="102" s="1"/>
  <c r="S46" i="106"/>
  <c r="S46" i="102" s="1"/>
  <c r="E47" i="106"/>
  <c r="E47" i="102" s="1"/>
  <c r="M47" i="106"/>
  <c r="M47" i="102" s="1"/>
  <c r="U47" i="106"/>
  <c r="U47" i="102" s="1"/>
  <c r="G48" i="106"/>
  <c r="G48" i="102" s="1"/>
  <c r="O48" i="106"/>
  <c r="O48" i="102" s="1"/>
  <c r="W48" i="106"/>
  <c r="W48" i="102" s="1"/>
  <c r="I49" i="106"/>
  <c r="Q49" i="106"/>
  <c r="Q49" i="102" s="1"/>
  <c r="C50" i="106"/>
  <c r="C50" i="102" s="1"/>
  <c r="K50" i="106"/>
  <c r="K50" i="102" s="1"/>
  <c r="S50" i="106"/>
  <c r="S50" i="102" s="1"/>
  <c r="E51" i="106"/>
  <c r="E51" i="102" s="1"/>
  <c r="M51" i="106"/>
  <c r="M51" i="102" s="1"/>
  <c r="U51" i="106"/>
  <c r="U51" i="102" s="1"/>
  <c r="C62" i="106"/>
  <c r="C62" i="102" s="1"/>
  <c r="K62" i="106"/>
  <c r="K62" i="102" s="1"/>
  <c r="S62" i="106"/>
  <c r="S62" i="102" s="1"/>
  <c r="E63" i="106"/>
  <c r="E63" i="102" s="1"/>
  <c r="M63" i="106"/>
  <c r="U63" i="106"/>
  <c r="G64" i="106"/>
  <c r="G64" i="102" s="1"/>
  <c r="O64" i="106"/>
  <c r="O64" i="102" s="1"/>
  <c r="W64" i="106"/>
  <c r="W64" i="102" s="1"/>
  <c r="R16" i="106"/>
  <c r="F19" i="106"/>
  <c r="F19" i="102" s="1"/>
  <c r="N19" i="106"/>
  <c r="N19" i="102" s="1"/>
  <c r="V19" i="106"/>
  <c r="H20" i="106"/>
  <c r="P20" i="106"/>
  <c r="X20" i="106"/>
  <c r="X20" i="102" s="1"/>
  <c r="J21" i="106"/>
  <c r="R21" i="106"/>
  <c r="F24" i="106"/>
  <c r="N24" i="106"/>
  <c r="V24" i="106"/>
  <c r="H25" i="106"/>
  <c r="P25" i="106"/>
  <c r="X25" i="106"/>
  <c r="D29" i="106"/>
  <c r="L29" i="106"/>
  <c r="L29" i="102" s="1"/>
  <c r="T29" i="106"/>
  <c r="T29" i="102" s="1"/>
  <c r="F30" i="106"/>
  <c r="F30" i="102" s="1"/>
  <c r="N30" i="106"/>
  <c r="V30" i="106"/>
  <c r="H31" i="106"/>
  <c r="H31" i="102" s="1"/>
  <c r="P31" i="106"/>
  <c r="P31" i="102" s="1"/>
  <c r="X31" i="106"/>
  <c r="J32" i="106"/>
  <c r="R32" i="106"/>
  <c r="R32" i="102" s="1"/>
  <c r="F35" i="106"/>
  <c r="F35" i="102" s="1"/>
  <c r="N35" i="106"/>
  <c r="V35" i="106"/>
  <c r="H36" i="106"/>
  <c r="H36" i="102" s="1"/>
  <c r="P36" i="106"/>
  <c r="P36" i="102" s="1"/>
  <c r="X36" i="106"/>
  <c r="J37" i="106"/>
  <c r="J37" i="102" s="1"/>
  <c r="R37" i="106"/>
  <c r="R37" i="102" s="1"/>
  <c r="D38" i="106"/>
  <c r="D38" i="102" s="1"/>
  <c r="L38" i="106"/>
  <c r="T38" i="106"/>
  <c r="F39" i="106"/>
  <c r="N39" i="106"/>
  <c r="N39" i="102" s="1"/>
  <c r="V39" i="106"/>
  <c r="H40" i="106"/>
  <c r="H40" i="102" s="1"/>
  <c r="P40" i="106"/>
  <c r="P40" i="102" s="1"/>
  <c r="X40" i="106"/>
  <c r="X40" i="102" s="1"/>
  <c r="J41" i="106"/>
  <c r="R41" i="106"/>
  <c r="D42" i="106"/>
  <c r="D42" i="102" s="1"/>
  <c r="L42" i="106"/>
  <c r="L42" i="102" s="1"/>
  <c r="T42" i="106"/>
  <c r="F43" i="106"/>
  <c r="N43" i="106"/>
  <c r="N43" i="102" s="1"/>
  <c r="V43" i="106"/>
  <c r="V43" i="102" s="1"/>
  <c r="H44" i="106"/>
  <c r="P44" i="106"/>
  <c r="X44" i="106"/>
  <c r="X44" i="102" s="1"/>
  <c r="J45" i="106"/>
  <c r="J45" i="102" s="1"/>
  <c r="R45" i="106"/>
  <c r="D46" i="106"/>
  <c r="L46" i="106"/>
  <c r="L46" i="102" s="1"/>
  <c r="T46" i="106"/>
  <c r="T46" i="102" s="1"/>
  <c r="F47" i="106"/>
  <c r="N47" i="106"/>
  <c r="V47" i="106"/>
  <c r="V47" i="102" s="1"/>
  <c r="H48" i="106"/>
  <c r="H48" i="102" s="1"/>
  <c r="P48" i="106"/>
  <c r="X48" i="106"/>
  <c r="X48" i="102" s="1"/>
  <c r="J49" i="106"/>
  <c r="J49" i="102" s="1"/>
  <c r="R49" i="106"/>
  <c r="R49" i="102" s="1"/>
  <c r="D50" i="106"/>
  <c r="L50" i="106"/>
  <c r="T50" i="106"/>
  <c r="T50" i="102" s="1"/>
  <c r="F51" i="106"/>
  <c r="F51" i="102" s="1"/>
  <c r="N51" i="106"/>
  <c r="V51" i="106"/>
  <c r="V51" i="102" s="1"/>
  <c r="D62" i="106"/>
  <c r="L62" i="106"/>
  <c r="L62" i="102" s="1"/>
  <c r="T62" i="106"/>
  <c r="F63" i="106"/>
  <c r="F63" i="102" s="1"/>
  <c r="N63" i="106"/>
  <c r="N63" i="102" s="1"/>
  <c r="V63" i="106"/>
  <c r="V63" i="102" s="1"/>
  <c r="H64" i="106"/>
  <c r="H64" i="102" s="1"/>
  <c r="P64" i="106"/>
  <c r="X64" i="106"/>
  <c r="X64" i="102" s="1"/>
  <c r="J65" i="106"/>
  <c r="J65" i="102" s="1"/>
  <c r="I4" i="195"/>
  <c r="Q4" i="195"/>
  <c r="G8" i="195"/>
  <c r="O8" i="195"/>
  <c r="W8" i="195"/>
  <c r="C11" i="195"/>
  <c r="K11" i="195"/>
  <c r="S11" i="195"/>
  <c r="E17" i="195"/>
  <c r="M17" i="195"/>
  <c r="U17" i="195"/>
  <c r="E22" i="195"/>
  <c r="M22" i="195"/>
  <c r="U22" i="195"/>
  <c r="C27" i="195"/>
  <c r="K27" i="195"/>
  <c r="S27" i="195"/>
  <c r="S26" i="195" s="1"/>
  <c r="E33" i="195"/>
  <c r="M33" i="195"/>
  <c r="U33" i="195"/>
  <c r="I61" i="195"/>
  <c r="Q61" i="195"/>
  <c r="E52" i="195"/>
  <c r="M52" i="195"/>
  <c r="U52" i="195"/>
  <c r="E4" i="196"/>
  <c r="M4" i="196"/>
  <c r="U4" i="196"/>
  <c r="C8" i="196"/>
  <c r="K8" i="196"/>
  <c r="S8" i="196"/>
  <c r="G11" i="196"/>
  <c r="O11" i="196"/>
  <c r="W11" i="196"/>
  <c r="I17" i="196"/>
  <c r="Q17" i="196"/>
  <c r="I22" i="196"/>
  <c r="Q22" i="196"/>
  <c r="G27" i="196"/>
  <c r="G26" i="196" s="1"/>
  <c r="O27" i="196"/>
  <c r="O26" i="196" s="1"/>
  <c r="W27" i="196"/>
  <c r="W26" i="196" s="1"/>
  <c r="I33" i="196"/>
  <c r="Q33" i="196"/>
  <c r="E61" i="196"/>
  <c r="M61" i="196"/>
  <c r="U61" i="196"/>
  <c r="I52" i="196"/>
  <c r="Q52" i="196"/>
  <c r="P8" i="195"/>
  <c r="X8" i="195"/>
  <c r="D11" i="195"/>
  <c r="L11" i="195"/>
  <c r="T11" i="195"/>
  <c r="F17" i="195"/>
  <c r="N17" i="195"/>
  <c r="V17" i="195"/>
  <c r="F22" i="195"/>
  <c r="N22" i="195"/>
  <c r="V22" i="195"/>
  <c r="D27" i="195"/>
  <c r="L27" i="195"/>
  <c r="L26" i="195" s="1"/>
  <c r="T27" i="195"/>
  <c r="F33" i="195"/>
  <c r="N33" i="195"/>
  <c r="V33" i="195"/>
  <c r="J61" i="195"/>
  <c r="R61" i="195"/>
  <c r="F52" i="195"/>
  <c r="N52" i="195"/>
  <c r="V52" i="195"/>
  <c r="F4" i="196"/>
  <c r="N4" i="196"/>
  <c r="V4" i="196"/>
  <c r="D8" i="196"/>
  <c r="L8" i="196"/>
  <c r="T8" i="196"/>
  <c r="H11" i="196"/>
  <c r="P11" i="196"/>
  <c r="X11" i="196"/>
  <c r="J17" i="196"/>
  <c r="R17" i="196"/>
  <c r="J22" i="196"/>
  <c r="R22" i="196"/>
  <c r="H27" i="196"/>
  <c r="P27" i="196"/>
  <c r="X27" i="196"/>
  <c r="J33" i="196"/>
  <c r="R33" i="196"/>
  <c r="F61" i="196"/>
  <c r="N61" i="196"/>
  <c r="V61" i="196"/>
  <c r="J52" i="196"/>
  <c r="R52" i="196"/>
  <c r="I65" i="106"/>
  <c r="I65" i="102" s="1"/>
  <c r="Q65" i="106"/>
  <c r="Q65" i="102" s="1"/>
  <c r="C66" i="106"/>
  <c r="C66" i="102" s="1"/>
  <c r="K66" i="106"/>
  <c r="K66" i="102" s="1"/>
  <c r="S66" i="106"/>
  <c r="S66" i="102" s="1"/>
  <c r="E67" i="106"/>
  <c r="E67" i="102" s="1"/>
  <c r="M67" i="106"/>
  <c r="M67" i="102" s="1"/>
  <c r="U67" i="106"/>
  <c r="G68" i="106"/>
  <c r="G68" i="102" s="1"/>
  <c r="O68" i="106"/>
  <c r="O68" i="102" s="1"/>
  <c r="W68" i="106"/>
  <c r="W68" i="102" s="1"/>
  <c r="I69" i="106"/>
  <c r="I69" i="102" s="1"/>
  <c r="Q69" i="106"/>
  <c r="Q69" i="102" s="1"/>
  <c r="C70" i="106"/>
  <c r="C70" i="102" s="1"/>
  <c r="K70" i="106"/>
  <c r="K70" i="102" s="1"/>
  <c r="S70" i="106"/>
  <c r="E71" i="106"/>
  <c r="E71" i="102" s="1"/>
  <c r="M71" i="106"/>
  <c r="M71" i="102" s="1"/>
  <c r="U71" i="106"/>
  <c r="U71" i="102" s="1"/>
  <c r="G72" i="106"/>
  <c r="G72" i="102" s="1"/>
  <c r="O72" i="106"/>
  <c r="O72" i="102" s="1"/>
  <c r="W72" i="106"/>
  <c r="W72" i="102" s="1"/>
  <c r="E54" i="106"/>
  <c r="E54" i="102" s="1"/>
  <c r="M54" i="106"/>
  <c r="M54" i="102" s="1"/>
  <c r="U54" i="106"/>
  <c r="U54" i="102" s="1"/>
  <c r="U11" i="195"/>
  <c r="O17" i="195"/>
  <c r="W17" i="195"/>
  <c r="E27" i="195"/>
  <c r="M27" i="195"/>
  <c r="U27" i="195"/>
  <c r="G33" i="195"/>
  <c r="O33" i="195"/>
  <c r="W33" i="195"/>
  <c r="C61" i="195"/>
  <c r="K61" i="195"/>
  <c r="S61" i="195"/>
  <c r="G4" i="196"/>
  <c r="O4" i="196"/>
  <c r="W4" i="196"/>
  <c r="I11" i="196"/>
  <c r="Q11" i="196"/>
  <c r="C17" i="196"/>
  <c r="K17" i="196"/>
  <c r="S17" i="196"/>
  <c r="I27" i="196"/>
  <c r="Q27" i="196"/>
  <c r="C33" i="196"/>
  <c r="K33" i="196"/>
  <c r="S33" i="196"/>
  <c r="G61" i="196"/>
  <c r="O61" i="196"/>
  <c r="W61" i="196"/>
  <c r="E6" i="111"/>
  <c r="M6" i="111"/>
  <c r="U6" i="111"/>
  <c r="G7" i="111"/>
  <c r="O7" i="111"/>
  <c r="W7" i="111"/>
  <c r="C10" i="111"/>
  <c r="K10" i="111"/>
  <c r="S10" i="111"/>
  <c r="G13" i="111"/>
  <c r="O13" i="111"/>
  <c r="W13" i="111"/>
  <c r="I14" i="111"/>
  <c r="Q14" i="111"/>
  <c r="C15" i="111"/>
  <c r="K15" i="111"/>
  <c r="S15" i="111"/>
  <c r="E16" i="111"/>
  <c r="M16" i="111"/>
  <c r="U16" i="111"/>
  <c r="I19" i="111"/>
  <c r="Q19" i="111"/>
  <c r="C20" i="111"/>
  <c r="K20" i="111"/>
  <c r="S20" i="111"/>
  <c r="E21" i="111"/>
  <c r="M21" i="111"/>
  <c r="U21" i="111"/>
  <c r="I24" i="111"/>
  <c r="Q24" i="111"/>
  <c r="C25" i="111"/>
  <c r="K25" i="111"/>
  <c r="S25" i="111"/>
  <c r="G29" i="111"/>
  <c r="O29" i="111"/>
  <c r="W29" i="111"/>
  <c r="I30" i="111"/>
  <c r="Q30" i="111"/>
  <c r="C31" i="111"/>
  <c r="K31" i="111"/>
  <c r="S31" i="111"/>
  <c r="E32" i="111"/>
  <c r="M32" i="111"/>
  <c r="U32" i="111"/>
  <c r="I35" i="111"/>
  <c r="Q35" i="111"/>
  <c r="C36" i="111"/>
  <c r="K36" i="111"/>
  <c r="S36" i="111"/>
  <c r="E37" i="111"/>
  <c r="M37" i="111"/>
  <c r="U37" i="111"/>
  <c r="G38" i="111"/>
  <c r="O38" i="111"/>
  <c r="W38" i="111"/>
  <c r="I39" i="111"/>
  <c r="Q39" i="111"/>
  <c r="C40" i="111"/>
  <c r="K40" i="111"/>
  <c r="S40" i="111"/>
  <c r="E41" i="111"/>
  <c r="M41" i="111"/>
  <c r="U41" i="111"/>
  <c r="G42" i="111"/>
  <c r="O42" i="111"/>
  <c r="W42" i="111"/>
  <c r="I43" i="111"/>
  <c r="Q43" i="111"/>
  <c r="C44" i="111"/>
  <c r="K44" i="111"/>
  <c r="S44" i="111"/>
  <c r="E45" i="111"/>
  <c r="M45" i="111"/>
  <c r="U45" i="111"/>
  <c r="G46" i="111"/>
  <c r="O46" i="111"/>
  <c r="W46" i="111"/>
  <c r="I47" i="111"/>
  <c r="Q47" i="111"/>
  <c r="C48" i="111"/>
  <c r="K48" i="111"/>
  <c r="S48" i="111"/>
  <c r="E49" i="111"/>
  <c r="M49" i="111"/>
  <c r="U49" i="111"/>
  <c r="G50" i="111"/>
  <c r="O50" i="111"/>
  <c r="W50" i="111"/>
  <c r="I51" i="111"/>
  <c r="Q51" i="111"/>
  <c r="G62" i="111"/>
  <c r="O62" i="111"/>
  <c r="W62" i="111"/>
  <c r="I63" i="111"/>
  <c r="Q63" i="111"/>
  <c r="C64" i="111"/>
  <c r="K64" i="111"/>
  <c r="S64" i="111"/>
  <c r="E65" i="111"/>
  <c r="M65" i="111"/>
  <c r="U65" i="111"/>
  <c r="G66" i="111"/>
  <c r="O66" i="111"/>
  <c r="W66" i="111"/>
  <c r="I67" i="111"/>
  <c r="Q67" i="111"/>
  <c r="C68" i="111"/>
  <c r="R65" i="106"/>
  <c r="R65" i="102" s="1"/>
  <c r="D66" i="106"/>
  <c r="L66" i="106"/>
  <c r="L66" i="102" s="1"/>
  <c r="T66" i="106"/>
  <c r="F67" i="106"/>
  <c r="N67" i="106"/>
  <c r="N67" i="102" s="1"/>
  <c r="V67" i="106"/>
  <c r="V67" i="102" s="1"/>
  <c r="H68" i="106"/>
  <c r="H68" i="102" s="1"/>
  <c r="P68" i="106"/>
  <c r="P68" i="102" s="1"/>
  <c r="X68" i="106"/>
  <c r="X68" i="102" s="1"/>
  <c r="J69" i="106"/>
  <c r="J69" i="102" s="1"/>
  <c r="R69" i="106"/>
  <c r="D70" i="106"/>
  <c r="L70" i="106"/>
  <c r="L70" i="102" s="1"/>
  <c r="T70" i="106"/>
  <c r="T70" i="102" s="1"/>
  <c r="F71" i="106"/>
  <c r="F71" i="102" s="1"/>
  <c r="N71" i="106"/>
  <c r="N71" i="102" s="1"/>
  <c r="V71" i="106"/>
  <c r="V71" i="102" s="1"/>
  <c r="H72" i="106"/>
  <c r="H72" i="102" s="1"/>
  <c r="P72" i="106"/>
  <c r="X72" i="106"/>
  <c r="F54" i="106"/>
  <c r="F54" i="102" s="1"/>
  <c r="N54" i="106"/>
  <c r="N54" i="102" s="1"/>
  <c r="V54" i="106"/>
  <c r="F11" i="195"/>
  <c r="N11" i="195"/>
  <c r="V11" i="195"/>
  <c r="H17" i="195"/>
  <c r="P17" i="195"/>
  <c r="X17" i="195"/>
  <c r="F27" i="195"/>
  <c r="N27" i="195"/>
  <c r="V27" i="195"/>
  <c r="H33" i="195"/>
  <c r="P33" i="195"/>
  <c r="X33" i="195"/>
  <c r="D61" i="195"/>
  <c r="L61" i="195"/>
  <c r="T61" i="195"/>
  <c r="H4" i="196"/>
  <c r="P4" i="196"/>
  <c r="X4" i="196"/>
  <c r="J11" i="196"/>
  <c r="R11" i="196"/>
  <c r="D17" i="196"/>
  <c r="L17" i="196"/>
  <c r="T17" i="196"/>
  <c r="J27" i="196"/>
  <c r="R27" i="196"/>
  <c r="D33" i="196"/>
  <c r="L33" i="196"/>
  <c r="T33" i="196"/>
  <c r="H61" i="196"/>
  <c r="P61" i="196"/>
  <c r="X61" i="196"/>
  <c r="G11" i="195"/>
  <c r="O11" i="195"/>
  <c r="W11" i="195"/>
  <c r="I17" i="195"/>
  <c r="Q17" i="195"/>
  <c r="G27" i="195"/>
  <c r="O27" i="195"/>
  <c r="W27" i="195"/>
  <c r="I33" i="195"/>
  <c r="Q33" i="195"/>
  <c r="Q26" i="195" s="1"/>
  <c r="E61" i="195"/>
  <c r="M61" i="195"/>
  <c r="U61" i="195"/>
  <c r="C11" i="196"/>
  <c r="K11" i="196"/>
  <c r="S11" i="196"/>
  <c r="E17" i="196"/>
  <c r="M17" i="196"/>
  <c r="U17" i="196"/>
  <c r="C27" i="196"/>
  <c r="K27" i="196"/>
  <c r="S27" i="196"/>
  <c r="I61" i="196"/>
  <c r="Q61" i="196"/>
  <c r="E52" i="196"/>
  <c r="M52" i="196"/>
  <c r="U52" i="196"/>
  <c r="H11" i="195"/>
  <c r="P11" i="195"/>
  <c r="X11" i="195"/>
  <c r="J17" i="195"/>
  <c r="R17" i="195"/>
  <c r="H27" i="195"/>
  <c r="P27" i="195"/>
  <c r="X27" i="195"/>
  <c r="J33" i="195"/>
  <c r="R33" i="195"/>
  <c r="R26" i="195" s="1"/>
  <c r="F61" i="195"/>
  <c r="N61" i="195"/>
  <c r="V61" i="195"/>
  <c r="D11" i="196"/>
  <c r="L11" i="196"/>
  <c r="T11" i="196"/>
  <c r="F17" i="196"/>
  <c r="N17" i="196"/>
  <c r="V17" i="196"/>
  <c r="D27" i="196"/>
  <c r="L27" i="196"/>
  <c r="T27" i="196"/>
  <c r="F33" i="196"/>
  <c r="F26" i="196" s="1"/>
  <c r="N33" i="196"/>
  <c r="V33" i="196"/>
  <c r="V26" i="196" s="1"/>
  <c r="J61" i="196"/>
  <c r="R61" i="196"/>
  <c r="F4" i="165"/>
  <c r="N4" i="165"/>
  <c r="V4" i="165"/>
  <c r="H11" i="165"/>
  <c r="P11" i="165"/>
  <c r="P3" i="165" s="1"/>
  <c r="X11" i="165"/>
  <c r="J17" i="165"/>
  <c r="R17" i="165"/>
  <c r="H27" i="165"/>
  <c r="P27" i="165"/>
  <c r="X27" i="165"/>
  <c r="J33" i="165"/>
  <c r="R33" i="165"/>
  <c r="F61" i="165"/>
  <c r="N61" i="165"/>
  <c r="V61" i="165"/>
  <c r="H45" i="118"/>
  <c r="H45" i="116" s="1"/>
  <c r="P45" i="118"/>
  <c r="P45" i="116" s="1"/>
  <c r="X45" i="118"/>
  <c r="X45" i="116" s="1"/>
  <c r="D33" i="167"/>
  <c r="D26" i="167" s="1"/>
  <c r="D2" i="167" s="1"/>
  <c r="L33" i="167"/>
  <c r="L26" i="167" s="1"/>
  <c r="L2" i="167" s="1"/>
  <c r="T33" i="167"/>
  <c r="T26" i="167" s="1"/>
  <c r="T2" i="167" s="1"/>
  <c r="H43" i="118"/>
  <c r="P43" i="118"/>
  <c r="X43" i="118"/>
  <c r="X43" i="116" s="1"/>
  <c r="J44" i="118"/>
  <c r="J44" i="116" s="1"/>
  <c r="C8" i="198"/>
  <c r="K8" i="198"/>
  <c r="S8" i="198"/>
  <c r="G11" i="198"/>
  <c r="O11" i="198"/>
  <c r="W11" i="198"/>
  <c r="I17" i="198"/>
  <c r="Q17" i="198"/>
  <c r="I22" i="198"/>
  <c r="Q22" i="198"/>
  <c r="G27" i="198"/>
  <c r="G26" i="198" s="1"/>
  <c r="O27" i="198"/>
  <c r="O26" i="198" s="1"/>
  <c r="W27" i="198"/>
  <c r="W26" i="198" s="1"/>
  <c r="I33" i="198"/>
  <c r="Q33" i="198"/>
  <c r="E61" i="198"/>
  <c r="M61" i="198"/>
  <c r="U61" i="198"/>
  <c r="I52" i="198"/>
  <c r="Q52" i="198"/>
  <c r="I4" i="199"/>
  <c r="I3" i="199" s="1"/>
  <c r="Q4" i="199"/>
  <c r="Q3" i="199" s="1"/>
  <c r="G8" i="199"/>
  <c r="O8" i="199"/>
  <c r="W8" i="199"/>
  <c r="C11" i="199"/>
  <c r="K11" i="199"/>
  <c r="S11" i="199"/>
  <c r="E17" i="199"/>
  <c r="M17" i="199"/>
  <c r="U17" i="199"/>
  <c r="E22" i="199"/>
  <c r="M22" i="199"/>
  <c r="U22" i="199"/>
  <c r="C27" i="199"/>
  <c r="C26" i="199" s="1"/>
  <c r="K27" i="199"/>
  <c r="K26" i="199" s="1"/>
  <c r="S27" i="199"/>
  <c r="S26" i="199" s="1"/>
  <c r="E33" i="199"/>
  <c r="M33" i="199"/>
  <c r="U33" i="199"/>
  <c r="I61" i="199"/>
  <c r="Q61" i="199"/>
  <c r="E52" i="199"/>
  <c r="M52" i="199"/>
  <c r="U52" i="199"/>
  <c r="G4" i="165"/>
  <c r="O4" i="165"/>
  <c r="W4" i="165"/>
  <c r="E8" i="165"/>
  <c r="M8" i="165"/>
  <c r="U8" i="165"/>
  <c r="I11" i="165"/>
  <c r="Q11" i="165"/>
  <c r="C17" i="165"/>
  <c r="K17" i="165"/>
  <c r="S17" i="165"/>
  <c r="C22" i="165"/>
  <c r="K22" i="165"/>
  <c r="S22" i="165"/>
  <c r="I27" i="165"/>
  <c r="Q27" i="165"/>
  <c r="C33" i="165"/>
  <c r="K33" i="165"/>
  <c r="S33" i="165"/>
  <c r="G61" i="165"/>
  <c r="O61" i="165"/>
  <c r="W61" i="165"/>
  <c r="C52" i="165"/>
  <c r="K52" i="165"/>
  <c r="S52" i="165"/>
  <c r="G38" i="118"/>
  <c r="G38" i="116" s="1"/>
  <c r="O38" i="118"/>
  <c r="O38" i="116" s="1"/>
  <c r="W38" i="118"/>
  <c r="I39" i="118"/>
  <c r="Q39" i="118"/>
  <c r="Q39" i="116" s="1"/>
  <c r="C40" i="118"/>
  <c r="C40" i="116" s="1"/>
  <c r="K40" i="118"/>
  <c r="S40" i="118"/>
  <c r="E41" i="118"/>
  <c r="E41" i="116" s="1"/>
  <c r="M41" i="118"/>
  <c r="M41" i="116" s="1"/>
  <c r="U41" i="118"/>
  <c r="G42" i="118"/>
  <c r="O42" i="118"/>
  <c r="O42" i="116" s="1"/>
  <c r="W42" i="118"/>
  <c r="E67" i="118"/>
  <c r="M67" i="118"/>
  <c r="M67" i="116" s="1"/>
  <c r="U67" i="118"/>
  <c r="G70" i="118"/>
  <c r="G70" i="116" s="1"/>
  <c r="O70" i="118"/>
  <c r="O70" i="116" s="1"/>
  <c r="W70" i="118"/>
  <c r="W70" i="116" s="1"/>
  <c r="I71" i="118"/>
  <c r="I71" i="116" s="1"/>
  <c r="Q71" i="118"/>
  <c r="Q71" i="116" s="1"/>
  <c r="C36" i="118"/>
  <c r="K36" i="118"/>
  <c r="S36" i="118"/>
  <c r="S36" i="116" s="1"/>
  <c r="E33" i="167"/>
  <c r="E26" i="167" s="1"/>
  <c r="E2" i="167" s="1"/>
  <c r="M33" i="167"/>
  <c r="M26" i="167" s="1"/>
  <c r="M2" i="167" s="1"/>
  <c r="U33" i="167"/>
  <c r="U26" i="167" s="1"/>
  <c r="U2" i="167" s="1"/>
  <c r="I43" i="118"/>
  <c r="Q43" i="118"/>
  <c r="Q43" i="116" s="1"/>
  <c r="C44" i="118"/>
  <c r="K44" i="118"/>
  <c r="K44" i="116" s="1"/>
  <c r="F17" i="199"/>
  <c r="N17" i="199"/>
  <c r="V17" i="199"/>
  <c r="J11" i="165"/>
  <c r="R11" i="165"/>
  <c r="D17" i="165"/>
  <c r="L17" i="165"/>
  <c r="T17" i="165"/>
  <c r="J27" i="165"/>
  <c r="R27" i="165"/>
  <c r="D33" i="165"/>
  <c r="L33" i="165"/>
  <c r="T33" i="165"/>
  <c r="H61" i="165"/>
  <c r="P61" i="165"/>
  <c r="X61" i="165"/>
  <c r="H70" i="118"/>
  <c r="H70" i="116" s="1"/>
  <c r="P70" i="118"/>
  <c r="P70" i="116" s="1"/>
  <c r="X70" i="118"/>
  <c r="J71" i="118"/>
  <c r="R71" i="118"/>
  <c r="R71" i="116" s="1"/>
  <c r="F33" i="167"/>
  <c r="F26" i="167" s="1"/>
  <c r="F2" i="167" s="1"/>
  <c r="N33" i="167"/>
  <c r="N26" i="167" s="1"/>
  <c r="N2" i="167" s="1"/>
  <c r="V33" i="167"/>
  <c r="V26" i="167" s="1"/>
  <c r="V2" i="167" s="1"/>
  <c r="K68" i="111"/>
  <c r="S68" i="111"/>
  <c r="E69" i="111"/>
  <c r="M69" i="111"/>
  <c r="U69" i="111"/>
  <c r="G70" i="111"/>
  <c r="O70" i="111"/>
  <c r="W70" i="111"/>
  <c r="I71" i="111"/>
  <c r="Q71" i="111"/>
  <c r="C72" i="111"/>
  <c r="K72" i="111"/>
  <c r="S72" i="111"/>
  <c r="I54" i="111"/>
  <c r="Q54" i="111"/>
  <c r="C33" i="198"/>
  <c r="G61" i="198"/>
  <c r="O61" i="198"/>
  <c r="W61" i="198"/>
  <c r="C4" i="199"/>
  <c r="K4" i="199"/>
  <c r="S4" i="199"/>
  <c r="E11" i="199"/>
  <c r="E3" i="199" s="1"/>
  <c r="M11" i="199"/>
  <c r="M3" i="199" s="1"/>
  <c r="U11" i="199"/>
  <c r="U3" i="199" s="1"/>
  <c r="G17" i="199"/>
  <c r="O17" i="199"/>
  <c r="W17" i="199"/>
  <c r="E27" i="199"/>
  <c r="M27" i="199"/>
  <c r="U27" i="199"/>
  <c r="G33" i="199"/>
  <c r="O33" i="199"/>
  <c r="W33" i="199"/>
  <c r="C61" i="199"/>
  <c r="K61" i="199"/>
  <c r="S61" i="199"/>
  <c r="G52" i="199"/>
  <c r="O52" i="199"/>
  <c r="W52" i="199"/>
  <c r="I4" i="165"/>
  <c r="Q4" i="165"/>
  <c r="C11" i="165"/>
  <c r="K11" i="165"/>
  <c r="S11" i="165"/>
  <c r="E17" i="165"/>
  <c r="M17" i="165"/>
  <c r="U17" i="165"/>
  <c r="C27" i="165"/>
  <c r="K27" i="165"/>
  <c r="S27" i="165"/>
  <c r="E33" i="165"/>
  <c r="M33" i="165"/>
  <c r="U33" i="165"/>
  <c r="I61" i="165"/>
  <c r="Q61" i="165"/>
  <c r="I38" i="118"/>
  <c r="Q38" i="118"/>
  <c r="Q38" i="116" s="1"/>
  <c r="C39" i="118"/>
  <c r="C39" i="116" s="1"/>
  <c r="K39" i="118"/>
  <c r="S39" i="118"/>
  <c r="S39" i="116" s="1"/>
  <c r="E40" i="118"/>
  <c r="E40" i="116" s="1"/>
  <c r="M40" i="118"/>
  <c r="M40" i="116" s="1"/>
  <c r="U40" i="118"/>
  <c r="U40" i="116" s="1"/>
  <c r="G41" i="118"/>
  <c r="G41" i="116" s="1"/>
  <c r="O41" i="118"/>
  <c r="O41" i="116" s="1"/>
  <c r="W41" i="118"/>
  <c r="W41" i="116" s="1"/>
  <c r="I42" i="118"/>
  <c r="Q42" i="118"/>
  <c r="Q42" i="116" s="1"/>
  <c r="C45" i="118"/>
  <c r="K45" i="118"/>
  <c r="S45" i="118"/>
  <c r="G67" i="118"/>
  <c r="E36" i="118"/>
  <c r="E36" i="116" s="1"/>
  <c r="M36" i="118"/>
  <c r="M36" i="116" s="1"/>
  <c r="U36" i="118"/>
  <c r="H17" i="199"/>
  <c r="P17" i="199"/>
  <c r="X17" i="199"/>
  <c r="I61" i="198"/>
  <c r="Q61" i="198"/>
  <c r="G11" i="199"/>
  <c r="O11" i="199"/>
  <c r="W11" i="199"/>
  <c r="I17" i="199"/>
  <c r="Q17" i="199"/>
  <c r="G27" i="199"/>
  <c r="O27" i="199"/>
  <c r="W27" i="199"/>
  <c r="I33" i="199"/>
  <c r="I26" i="199" s="1"/>
  <c r="E61" i="199"/>
  <c r="M61" i="199"/>
  <c r="U61" i="199"/>
  <c r="E11" i="165"/>
  <c r="M11" i="165"/>
  <c r="U11" i="165"/>
  <c r="G17" i="165"/>
  <c r="O17" i="165"/>
  <c r="W17" i="165"/>
  <c r="E27" i="165"/>
  <c r="M27" i="165"/>
  <c r="U27" i="165"/>
  <c r="G33" i="165"/>
  <c r="O33" i="165"/>
  <c r="W33" i="165"/>
  <c r="C61" i="165"/>
  <c r="K61" i="165"/>
  <c r="S61" i="165"/>
  <c r="I67" i="118"/>
  <c r="I67" i="116" s="1"/>
  <c r="Q67" i="118"/>
  <c r="Q67" i="116" s="1"/>
  <c r="C70" i="118"/>
  <c r="K70" i="118"/>
  <c r="K70" i="116" s="1"/>
  <c r="S70" i="118"/>
  <c r="E71" i="118"/>
  <c r="E71" i="116" s="1"/>
  <c r="M71" i="118"/>
  <c r="M71" i="116" s="1"/>
  <c r="U71" i="118"/>
  <c r="D4" i="165"/>
  <c r="L4" i="165"/>
  <c r="T4" i="165"/>
  <c r="J8" i="165"/>
  <c r="R8" i="165"/>
  <c r="F11" i="165"/>
  <c r="N11" i="165"/>
  <c r="V11" i="165"/>
  <c r="H17" i="165"/>
  <c r="P17" i="165"/>
  <c r="X17" i="165"/>
  <c r="H22" i="165"/>
  <c r="P22" i="165"/>
  <c r="X22" i="165"/>
  <c r="F27" i="165"/>
  <c r="F26" i="165" s="1"/>
  <c r="N27" i="165"/>
  <c r="V27" i="165"/>
  <c r="H33" i="165"/>
  <c r="P33" i="165"/>
  <c r="X33" i="165"/>
  <c r="D61" i="165"/>
  <c r="L61" i="165"/>
  <c r="T61" i="165"/>
  <c r="H52" i="165"/>
  <c r="P52" i="165"/>
  <c r="X52" i="165"/>
  <c r="J67" i="118"/>
  <c r="J67" i="116" s="1"/>
  <c r="R67" i="118"/>
  <c r="R67" i="116" s="1"/>
  <c r="H36" i="118"/>
  <c r="H36" i="116" s="1"/>
  <c r="P36" i="118"/>
  <c r="P36" i="116" s="1"/>
  <c r="X36" i="118"/>
  <c r="X36" i="116" s="1"/>
  <c r="J33" i="167"/>
  <c r="J26" i="167" s="1"/>
  <c r="J2" i="167" s="1"/>
  <c r="R33" i="167"/>
  <c r="R26" i="167" s="1"/>
  <c r="R2" i="167" s="1"/>
  <c r="F43" i="118"/>
  <c r="F43" i="116" s="1"/>
  <c r="N43" i="118"/>
  <c r="N43" i="116" s="1"/>
  <c r="V43" i="118"/>
  <c r="V43" i="116" s="1"/>
  <c r="H44" i="118"/>
  <c r="H44" i="116" s="1"/>
  <c r="P44" i="118"/>
  <c r="P44" i="116" s="1"/>
  <c r="R44" i="118"/>
  <c r="R44" i="116" s="1"/>
  <c r="F46" i="118"/>
  <c r="N46" i="118"/>
  <c r="N46" i="116" s="1"/>
  <c r="V46" i="118"/>
  <c r="H47" i="118"/>
  <c r="P47" i="118"/>
  <c r="P47" i="116" s="1"/>
  <c r="X47" i="118"/>
  <c r="X47" i="116" s="1"/>
  <c r="J48" i="118"/>
  <c r="J48" i="116" s="1"/>
  <c r="R48" i="118"/>
  <c r="R48" i="116" s="1"/>
  <c r="D49" i="118"/>
  <c r="L49" i="118"/>
  <c r="L49" i="116" s="1"/>
  <c r="T49" i="118"/>
  <c r="T49" i="116" s="1"/>
  <c r="F50" i="118"/>
  <c r="F50" i="116" s="1"/>
  <c r="N50" i="118"/>
  <c r="N50" i="116" s="1"/>
  <c r="V50" i="118"/>
  <c r="V50" i="116" s="1"/>
  <c r="H51" i="118"/>
  <c r="H51" i="116" s="1"/>
  <c r="P51" i="118"/>
  <c r="X51" i="118"/>
  <c r="H68" i="118"/>
  <c r="H68" i="116" s="1"/>
  <c r="P68" i="118"/>
  <c r="P68" i="116" s="1"/>
  <c r="X68" i="118"/>
  <c r="X68" i="116" s="1"/>
  <c r="J69" i="118"/>
  <c r="J69" i="116" s="1"/>
  <c r="R69" i="118"/>
  <c r="R69" i="116" s="1"/>
  <c r="H72" i="118"/>
  <c r="H72" i="116" s="1"/>
  <c r="P72" i="118"/>
  <c r="P72" i="116" s="1"/>
  <c r="X72" i="118"/>
  <c r="X72" i="116" s="1"/>
  <c r="F33" i="168"/>
  <c r="F26" i="168" s="1"/>
  <c r="F2" i="168" s="1"/>
  <c r="N33" i="168"/>
  <c r="N26" i="168" s="1"/>
  <c r="N2" i="168" s="1"/>
  <c r="V33" i="168"/>
  <c r="V26" i="168" s="1"/>
  <c r="V2" i="168" s="1"/>
  <c r="D61" i="168"/>
  <c r="L61" i="168"/>
  <c r="T61" i="168"/>
  <c r="H33" i="169"/>
  <c r="H26" i="169" s="1"/>
  <c r="H2" i="169" s="1"/>
  <c r="P33" i="169"/>
  <c r="P26" i="169" s="1"/>
  <c r="P2" i="169" s="1"/>
  <c r="X33" i="169"/>
  <c r="X26" i="169" s="1"/>
  <c r="X2" i="169" s="1"/>
  <c r="F61" i="169"/>
  <c r="N61" i="169"/>
  <c r="V61" i="169"/>
  <c r="H33" i="170"/>
  <c r="H26" i="170" s="1"/>
  <c r="H2" i="170" s="1"/>
  <c r="P33" i="170"/>
  <c r="P26" i="170" s="1"/>
  <c r="P2" i="170" s="1"/>
  <c r="X33" i="170"/>
  <c r="X26" i="170" s="1"/>
  <c r="X2" i="170" s="1"/>
  <c r="F61" i="170"/>
  <c r="N61" i="170"/>
  <c r="V61" i="170"/>
  <c r="D33" i="156"/>
  <c r="D26" i="156" s="1"/>
  <c r="D2" i="156" s="1"/>
  <c r="L33" i="156"/>
  <c r="L26" i="156" s="1"/>
  <c r="L2" i="156" s="1"/>
  <c r="T33" i="156"/>
  <c r="T26" i="156" s="1"/>
  <c r="T2" i="156" s="1"/>
  <c r="F61" i="156"/>
  <c r="N61" i="156"/>
  <c r="V61" i="156"/>
  <c r="S44" i="118"/>
  <c r="S44" i="116" s="1"/>
  <c r="G46" i="118"/>
  <c r="G46" i="116" s="1"/>
  <c r="O46" i="118"/>
  <c r="O46" i="116" s="1"/>
  <c r="W46" i="118"/>
  <c r="W46" i="116" s="1"/>
  <c r="I47" i="118"/>
  <c r="I47" i="116" s="1"/>
  <c r="Q47" i="118"/>
  <c r="Q47" i="116" s="1"/>
  <c r="C48" i="118"/>
  <c r="C48" i="116" s="1"/>
  <c r="K48" i="118"/>
  <c r="S48" i="118"/>
  <c r="S48" i="116" s="1"/>
  <c r="E49" i="118"/>
  <c r="M49" i="118"/>
  <c r="M49" i="116" s="1"/>
  <c r="U49" i="118"/>
  <c r="U49" i="116" s="1"/>
  <c r="G50" i="118"/>
  <c r="O50" i="118"/>
  <c r="O50" i="116" s="1"/>
  <c r="W50" i="118"/>
  <c r="W50" i="116" s="1"/>
  <c r="I51" i="118"/>
  <c r="Q51" i="118"/>
  <c r="I68" i="118"/>
  <c r="Q68" i="118"/>
  <c r="Q68" i="116" s="1"/>
  <c r="C69" i="118"/>
  <c r="K69" i="118"/>
  <c r="S69" i="118"/>
  <c r="I72" i="118"/>
  <c r="Q72" i="118"/>
  <c r="E61" i="168"/>
  <c r="M61" i="168"/>
  <c r="U61" i="168"/>
  <c r="I33" i="169"/>
  <c r="I26" i="169" s="1"/>
  <c r="I2" i="169" s="1"/>
  <c r="Q33" i="169"/>
  <c r="Q26" i="169" s="1"/>
  <c r="Q2" i="169" s="1"/>
  <c r="G61" i="169"/>
  <c r="O61" i="169"/>
  <c r="W61" i="169"/>
  <c r="I33" i="170"/>
  <c r="I26" i="170" s="1"/>
  <c r="I2" i="170" s="1"/>
  <c r="Q33" i="170"/>
  <c r="Q26" i="170" s="1"/>
  <c r="Q2" i="170" s="1"/>
  <c r="G61" i="170"/>
  <c r="O61" i="170"/>
  <c r="W61" i="170"/>
  <c r="E33" i="156"/>
  <c r="E26" i="156" s="1"/>
  <c r="E2" i="156" s="1"/>
  <c r="M33" i="156"/>
  <c r="M26" i="156" s="1"/>
  <c r="M2" i="156" s="1"/>
  <c r="U33" i="156"/>
  <c r="U26" i="156" s="1"/>
  <c r="U2" i="156" s="1"/>
  <c r="G61" i="156"/>
  <c r="O61" i="156"/>
  <c r="W61" i="156"/>
  <c r="G35" i="120"/>
  <c r="G35" i="116" s="1"/>
  <c r="O35" i="120"/>
  <c r="O35" i="116" s="1"/>
  <c r="W35" i="120"/>
  <c r="W35" i="116" s="1"/>
  <c r="I36" i="120"/>
  <c r="I36" i="116" s="1"/>
  <c r="Q36" i="120"/>
  <c r="Q36" i="116" s="1"/>
  <c r="C37" i="120"/>
  <c r="K37" i="120"/>
  <c r="S37" i="120"/>
  <c r="E38" i="120"/>
  <c r="E38" i="116" s="1"/>
  <c r="M38" i="120"/>
  <c r="M38" i="116" s="1"/>
  <c r="U38" i="120"/>
  <c r="U38" i="116" s="1"/>
  <c r="G39" i="120"/>
  <c r="G39" i="116" s="1"/>
  <c r="O39" i="120"/>
  <c r="O39" i="116" s="1"/>
  <c r="W39" i="120"/>
  <c r="W39" i="116" s="1"/>
  <c r="I40" i="120"/>
  <c r="I40" i="116" s="1"/>
  <c r="Q40" i="120"/>
  <c r="Q40" i="116" s="1"/>
  <c r="C41" i="120"/>
  <c r="C41" i="116" s="1"/>
  <c r="K41" i="120"/>
  <c r="K41" i="116" s="1"/>
  <c r="S41" i="120"/>
  <c r="S41" i="116" s="1"/>
  <c r="E42" i="120"/>
  <c r="E42" i="116" s="1"/>
  <c r="M42" i="120"/>
  <c r="U42" i="120"/>
  <c r="U42" i="116" s="1"/>
  <c r="I44" i="120"/>
  <c r="Q44" i="120"/>
  <c r="Q44" i="116" s="1"/>
  <c r="C45" i="120"/>
  <c r="K45" i="120"/>
  <c r="S45" i="120"/>
  <c r="E46" i="120"/>
  <c r="E46" i="116" s="1"/>
  <c r="M46" i="120"/>
  <c r="M46" i="116" s="1"/>
  <c r="U46" i="120"/>
  <c r="U46" i="116" s="1"/>
  <c r="G47" i="120"/>
  <c r="G47" i="116" s="1"/>
  <c r="O47" i="120"/>
  <c r="O47" i="116" s="1"/>
  <c r="W47" i="120"/>
  <c r="W47" i="116" s="1"/>
  <c r="I48" i="120"/>
  <c r="I48" i="116" s="1"/>
  <c r="Q48" i="120"/>
  <c r="Q48" i="116" s="1"/>
  <c r="C49" i="120"/>
  <c r="C49" i="116" s="1"/>
  <c r="K49" i="120"/>
  <c r="K49" i="116" s="1"/>
  <c r="S49" i="120"/>
  <c r="S49" i="116" s="1"/>
  <c r="E50" i="120"/>
  <c r="E50" i="116" s="1"/>
  <c r="H33" i="168"/>
  <c r="H26" i="168" s="1"/>
  <c r="P33" i="168"/>
  <c r="P26" i="168" s="1"/>
  <c r="X33" i="168"/>
  <c r="X26" i="168" s="1"/>
  <c r="F61" i="168"/>
  <c r="N61" i="168"/>
  <c r="V61" i="168"/>
  <c r="J33" i="169"/>
  <c r="J26" i="169" s="1"/>
  <c r="J2" i="169" s="1"/>
  <c r="R33" i="169"/>
  <c r="R26" i="169" s="1"/>
  <c r="H61" i="169"/>
  <c r="P61" i="169"/>
  <c r="X61" i="169"/>
  <c r="J33" i="170"/>
  <c r="J26" i="170" s="1"/>
  <c r="R33" i="170"/>
  <c r="R26" i="170" s="1"/>
  <c r="R2" i="170" s="1"/>
  <c r="H61" i="170"/>
  <c r="P61" i="170"/>
  <c r="X61" i="170"/>
  <c r="H33" i="156"/>
  <c r="H26" i="156" s="1"/>
  <c r="P33" i="156"/>
  <c r="P26" i="156" s="1"/>
  <c r="P2" i="156" s="1"/>
  <c r="X33" i="156"/>
  <c r="X26" i="156" s="1"/>
  <c r="X2" i="156" s="1"/>
  <c r="C46" i="118"/>
  <c r="C46" i="116" s="1"/>
  <c r="X44" i="118"/>
  <c r="X44" i="116" s="1"/>
  <c r="D46" i="118"/>
  <c r="D46" i="116" s="1"/>
  <c r="L46" i="118"/>
  <c r="L46" i="116" s="1"/>
  <c r="T46" i="118"/>
  <c r="T46" i="116" s="1"/>
  <c r="F47" i="118"/>
  <c r="F47" i="116" s="1"/>
  <c r="N47" i="118"/>
  <c r="N47" i="116" s="1"/>
  <c r="V47" i="118"/>
  <c r="V47" i="116" s="1"/>
  <c r="H48" i="118"/>
  <c r="H48" i="116" s="1"/>
  <c r="P48" i="118"/>
  <c r="P48" i="116" s="1"/>
  <c r="X48" i="118"/>
  <c r="X48" i="116" s="1"/>
  <c r="J49" i="118"/>
  <c r="J49" i="116" s="1"/>
  <c r="R49" i="118"/>
  <c r="R49" i="116" s="1"/>
  <c r="D50" i="118"/>
  <c r="D50" i="116" s="1"/>
  <c r="L50" i="118"/>
  <c r="L50" i="116" s="1"/>
  <c r="T50" i="118"/>
  <c r="T50" i="116" s="1"/>
  <c r="F51" i="118"/>
  <c r="F51" i="116" s="1"/>
  <c r="N51" i="118"/>
  <c r="N51" i="116" s="1"/>
  <c r="V51" i="118"/>
  <c r="F68" i="118"/>
  <c r="F68" i="116" s="1"/>
  <c r="N68" i="118"/>
  <c r="N68" i="116" s="1"/>
  <c r="V68" i="118"/>
  <c r="V68" i="116" s="1"/>
  <c r="H69" i="118"/>
  <c r="H69" i="116" s="1"/>
  <c r="P69" i="118"/>
  <c r="P69" i="116" s="1"/>
  <c r="X69" i="118"/>
  <c r="X69" i="116" s="1"/>
  <c r="F72" i="118"/>
  <c r="F72" i="116" s="1"/>
  <c r="N72" i="118"/>
  <c r="N72" i="116" s="1"/>
  <c r="V72" i="118"/>
  <c r="V72" i="116" s="1"/>
  <c r="D33" i="168"/>
  <c r="D26" i="168" s="1"/>
  <c r="D2" i="168" s="1"/>
  <c r="L33" i="168"/>
  <c r="L26" i="168" s="1"/>
  <c r="L2" i="168" s="1"/>
  <c r="T33" i="168"/>
  <c r="T26" i="168" s="1"/>
  <c r="T2" i="168" s="1"/>
  <c r="J61" i="168"/>
  <c r="R61" i="168"/>
  <c r="F33" i="169"/>
  <c r="F26" i="169" s="1"/>
  <c r="F2" i="169" s="1"/>
  <c r="N33" i="169"/>
  <c r="N26" i="169" s="1"/>
  <c r="N2" i="169" s="1"/>
  <c r="V33" i="169"/>
  <c r="V26" i="169" s="1"/>
  <c r="V2" i="169" s="1"/>
  <c r="D61" i="169"/>
  <c r="L61" i="169"/>
  <c r="T61" i="169"/>
  <c r="F33" i="170"/>
  <c r="F26" i="170" s="1"/>
  <c r="F2" i="170" s="1"/>
  <c r="N33" i="170"/>
  <c r="N26" i="170" s="1"/>
  <c r="N2" i="170" s="1"/>
  <c r="V33" i="170"/>
  <c r="V26" i="170" s="1"/>
  <c r="V2" i="170" s="1"/>
  <c r="D61" i="170"/>
  <c r="L61" i="170"/>
  <c r="T61" i="170"/>
  <c r="J33" i="156"/>
  <c r="J26" i="156" s="1"/>
  <c r="J2" i="156" s="1"/>
  <c r="R33" i="156"/>
  <c r="R26" i="156" s="1"/>
  <c r="R2" i="156" s="1"/>
  <c r="D61" i="156"/>
  <c r="G62" i="8"/>
  <c r="O62" i="8"/>
  <c r="C63" i="8"/>
  <c r="K63" i="8"/>
  <c r="S63" i="8"/>
  <c r="G65" i="8"/>
  <c r="O65" i="8"/>
  <c r="C61" i="161"/>
  <c r="K61" i="161"/>
  <c r="S61" i="161"/>
  <c r="X52" i="84"/>
  <c r="I51" i="10"/>
  <c r="Q51" i="10"/>
  <c r="F4" i="108"/>
  <c r="N4" i="108"/>
  <c r="V4" i="108"/>
  <c r="P52" i="78"/>
  <c r="X52" i="78"/>
  <c r="J8" i="90"/>
  <c r="R8" i="90"/>
  <c r="H4" i="108"/>
  <c r="P4" i="108"/>
  <c r="X4" i="108"/>
  <c r="I22" i="82"/>
  <c r="Q22" i="82"/>
  <c r="M22" i="84"/>
  <c r="U22" i="84"/>
  <c r="G8" i="108"/>
  <c r="O8" i="108"/>
  <c r="G11" i="109"/>
  <c r="O11" i="109"/>
  <c r="W11" i="109"/>
  <c r="I17" i="109"/>
  <c r="Q17" i="109"/>
  <c r="G27" i="109"/>
  <c r="O27" i="109"/>
  <c r="W27" i="109"/>
  <c r="I33" i="109"/>
  <c r="Q33" i="109"/>
  <c r="U61" i="109"/>
  <c r="E11" i="113"/>
  <c r="M11" i="113"/>
  <c r="U11" i="113"/>
  <c r="E27" i="113"/>
  <c r="M27" i="113"/>
  <c r="U27" i="113"/>
  <c r="G33" i="113"/>
  <c r="O33" i="113"/>
  <c r="W33" i="113"/>
  <c r="S27" i="115"/>
  <c r="G4" i="174"/>
  <c r="O4" i="174"/>
  <c r="W4" i="174"/>
  <c r="E11" i="188"/>
  <c r="M11" i="188"/>
  <c r="U11" i="188"/>
  <c r="G17" i="188"/>
  <c r="O17" i="188"/>
  <c r="W17" i="188"/>
  <c r="E27" i="188"/>
  <c r="M27" i="188"/>
  <c r="U27" i="188"/>
  <c r="E33" i="203"/>
  <c r="M33" i="203"/>
  <c r="U33" i="203"/>
  <c r="J4" i="195"/>
  <c r="R4" i="195"/>
  <c r="H8" i="195"/>
  <c r="C61" i="112"/>
  <c r="K61" i="112"/>
  <c r="S61" i="112"/>
  <c r="G52" i="112"/>
  <c r="O52" i="112"/>
  <c r="W52" i="112"/>
  <c r="I4" i="109"/>
  <c r="Q4" i="109"/>
  <c r="G8" i="109"/>
  <c r="O8" i="109"/>
  <c r="W8" i="109"/>
  <c r="C11" i="109"/>
  <c r="K11" i="109"/>
  <c r="S11" i="109"/>
  <c r="E17" i="109"/>
  <c r="M17" i="109"/>
  <c r="U17" i="109"/>
  <c r="E22" i="109"/>
  <c r="M22" i="109"/>
  <c r="U22" i="109"/>
  <c r="C27" i="109"/>
  <c r="K27" i="109"/>
  <c r="S27" i="109"/>
  <c r="E33" i="109"/>
  <c r="M33" i="109"/>
  <c r="U33" i="109"/>
  <c r="I61" i="109"/>
  <c r="Q61" i="109"/>
  <c r="E52" i="109"/>
  <c r="M52" i="109"/>
  <c r="U52" i="109"/>
  <c r="G4" i="113"/>
  <c r="O4" i="113"/>
  <c r="W4" i="113"/>
  <c r="E8" i="113"/>
  <c r="M8" i="113"/>
  <c r="U8" i="113"/>
  <c r="I11" i="113"/>
  <c r="Q11" i="113"/>
  <c r="C17" i="113"/>
  <c r="K17" i="113"/>
  <c r="S17" i="113"/>
  <c r="C22" i="113"/>
  <c r="K22" i="113"/>
  <c r="S22" i="113"/>
  <c r="I27" i="113"/>
  <c r="Q27" i="113"/>
  <c r="C33" i="113"/>
  <c r="K33" i="113"/>
  <c r="G61" i="113"/>
  <c r="O61" i="113"/>
  <c r="W61" i="113"/>
  <c r="M4" i="115"/>
  <c r="U4" i="115"/>
  <c r="C8" i="115"/>
  <c r="K8" i="115"/>
  <c r="S8" i="115"/>
  <c r="G11" i="115"/>
  <c r="O11" i="115"/>
  <c r="O3" i="115" s="1"/>
  <c r="W11" i="115"/>
  <c r="I17" i="115"/>
  <c r="Q17" i="115"/>
  <c r="I22" i="115"/>
  <c r="Q22" i="115"/>
  <c r="G27" i="115"/>
  <c r="O27" i="115"/>
  <c r="O26" i="115" s="1"/>
  <c r="W27" i="115"/>
  <c r="I33" i="115"/>
  <c r="Q33" i="115"/>
  <c r="S33" i="121"/>
  <c r="S26" i="121" s="1"/>
  <c r="G4" i="188"/>
  <c r="O4" i="188"/>
  <c r="W4" i="188"/>
  <c r="I11" i="188"/>
  <c r="Q11" i="188"/>
  <c r="C17" i="188"/>
  <c r="K17" i="188"/>
  <c r="S17" i="188"/>
  <c r="C4" i="189"/>
  <c r="C4" i="195"/>
  <c r="K4" i="195"/>
  <c r="S4" i="195"/>
  <c r="I8" i="195"/>
  <c r="Q8" i="195"/>
  <c r="E11" i="195"/>
  <c r="N8" i="188"/>
  <c r="V8" i="188"/>
  <c r="J11" i="188"/>
  <c r="X61" i="190"/>
  <c r="D4" i="195"/>
  <c r="L4" i="195"/>
  <c r="T4" i="195"/>
  <c r="W8" i="108"/>
  <c r="E61" i="112"/>
  <c r="M61" i="112"/>
  <c r="U61" i="112"/>
  <c r="C4" i="109"/>
  <c r="K4" i="109"/>
  <c r="S4" i="109"/>
  <c r="E11" i="109"/>
  <c r="E3" i="109" s="1"/>
  <c r="M11" i="109"/>
  <c r="U11" i="109"/>
  <c r="G17" i="109"/>
  <c r="O17" i="109"/>
  <c r="W17" i="109"/>
  <c r="E27" i="109"/>
  <c r="M27" i="109"/>
  <c r="U27" i="109"/>
  <c r="G33" i="109"/>
  <c r="O33" i="109"/>
  <c r="W33" i="109"/>
  <c r="C61" i="109"/>
  <c r="K61" i="109"/>
  <c r="S61" i="109"/>
  <c r="I4" i="113"/>
  <c r="Q4" i="113"/>
  <c r="C11" i="113"/>
  <c r="K11" i="113"/>
  <c r="S11" i="113"/>
  <c r="E17" i="113"/>
  <c r="M17" i="113"/>
  <c r="U17" i="113"/>
  <c r="C27" i="113"/>
  <c r="K27" i="113"/>
  <c r="S27" i="113"/>
  <c r="E33" i="113"/>
  <c r="M33" i="113"/>
  <c r="U33" i="113"/>
  <c r="I61" i="113"/>
  <c r="Q61" i="113"/>
  <c r="Q11" i="115"/>
  <c r="C17" i="115"/>
  <c r="K17" i="115"/>
  <c r="S17" i="115"/>
  <c r="I27" i="115"/>
  <c r="Q27" i="115"/>
  <c r="C33" i="115"/>
  <c r="C26" i="115" s="1"/>
  <c r="K33" i="115"/>
  <c r="K26" i="115" s="1"/>
  <c r="S33" i="115"/>
  <c r="O61" i="115"/>
  <c r="W61" i="115"/>
  <c r="E52" i="173"/>
  <c r="M52" i="173"/>
  <c r="U52" i="173"/>
  <c r="E4" i="174"/>
  <c r="M4" i="174"/>
  <c r="U4" i="174"/>
  <c r="C8" i="174"/>
  <c r="K8" i="174"/>
  <c r="U33" i="186"/>
  <c r="U26" i="186" s="1"/>
  <c r="I4" i="188"/>
  <c r="Q4" i="188"/>
  <c r="G8" i="188"/>
  <c r="O8" i="188"/>
  <c r="W8" i="188"/>
  <c r="C11" i="188"/>
  <c r="K11" i="188"/>
  <c r="S11" i="188"/>
  <c r="E17" i="188"/>
  <c r="M17" i="188"/>
  <c r="U17" i="188"/>
  <c r="E22" i="188"/>
  <c r="M22" i="188"/>
  <c r="U22" i="188"/>
  <c r="I61" i="190"/>
  <c r="Q61" i="190"/>
  <c r="E4" i="195"/>
  <c r="M4" i="195"/>
  <c r="U4" i="195"/>
  <c r="C8" i="195"/>
  <c r="K8" i="195"/>
  <c r="S8" i="195"/>
  <c r="L27" i="188"/>
  <c r="F4" i="195"/>
  <c r="N4" i="195"/>
  <c r="V4" i="195"/>
  <c r="M11" i="198"/>
  <c r="U11" i="198"/>
  <c r="C33" i="167"/>
  <c r="C26" i="167" s="1"/>
  <c r="C2" i="167" s="1"/>
  <c r="K33" i="167"/>
  <c r="K26" i="167" s="1"/>
  <c r="K2" i="167" s="1"/>
  <c r="S33" i="167"/>
  <c r="S26" i="167" s="1"/>
  <c r="S2" i="167" s="1"/>
  <c r="G68" i="118"/>
  <c r="O68" i="118"/>
  <c r="O68" i="116" s="1"/>
  <c r="W68" i="118"/>
  <c r="W68" i="116" s="1"/>
  <c r="I69" i="118"/>
  <c r="Q69" i="118"/>
  <c r="C61" i="168"/>
  <c r="K61" i="168"/>
  <c r="S61" i="168"/>
  <c r="G33" i="169"/>
  <c r="G26" i="169" s="1"/>
  <c r="G2" i="169" s="1"/>
  <c r="O33" i="169"/>
  <c r="O26" i="169" s="1"/>
  <c r="O2" i="169" s="1"/>
  <c r="W33" i="169"/>
  <c r="W26" i="169" s="1"/>
  <c r="W2" i="169" s="1"/>
  <c r="E61" i="169"/>
  <c r="M61" i="169"/>
  <c r="U61" i="169"/>
  <c r="G33" i="170"/>
  <c r="G26" i="170" s="1"/>
  <c r="G2" i="170" s="1"/>
  <c r="O33" i="170"/>
  <c r="O26" i="170" s="1"/>
  <c r="O2" i="170" s="1"/>
  <c r="W33" i="170"/>
  <c r="W26" i="170" s="1"/>
  <c r="W2" i="170" s="1"/>
  <c r="C33" i="156"/>
  <c r="C26" i="156" s="1"/>
  <c r="C2" i="156" s="1"/>
  <c r="K33" i="156"/>
  <c r="K26" i="156" s="1"/>
  <c r="K2" i="156" s="1"/>
  <c r="S33" i="156"/>
  <c r="S26" i="156" s="1"/>
  <c r="S2" i="156" s="1"/>
  <c r="E61" i="156"/>
  <c r="M61" i="156"/>
  <c r="U61" i="156"/>
  <c r="F33" i="159"/>
  <c r="F26" i="159" s="1"/>
  <c r="F2" i="159" s="1"/>
  <c r="N33" i="159"/>
  <c r="N26" i="159" s="1"/>
  <c r="N2" i="159" s="1"/>
  <c r="V33" i="159"/>
  <c r="V26" i="159" s="1"/>
  <c r="V2" i="159" s="1"/>
  <c r="J61" i="159"/>
  <c r="R61" i="159"/>
  <c r="M50" i="120"/>
  <c r="M50" i="116" s="1"/>
  <c r="U50" i="120"/>
  <c r="C63" i="120"/>
  <c r="C63" i="116" s="1"/>
  <c r="K63" i="120"/>
  <c r="K63" i="116" s="1"/>
  <c r="S63" i="120"/>
  <c r="S63" i="116" s="1"/>
  <c r="G65" i="120"/>
  <c r="G65" i="116" s="1"/>
  <c r="O65" i="120"/>
  <c r="O65" i="116" s="1"/>
  <c r="W65" i="120"/>
  <c r="W65" i="116" s="1"/>
  <c r="I66" i="120"/>
  <c r="Q66" i="120"/>
  <c r="C67" i="120"/>
  <c r="C67" i="116" s="1"/>
  <c r="K67" i="120"/>
  <c r="K67" i="116" s="1"/>
  <c r="S67" i="120"/>
  <c r="S67" i="116" s="1"/>
  <c r="E68" i="120"/>
  <c r="M68" i="120"/>
  <c r="U68" i="120"/>
  <c r="G69" i="120"/>
  <c r="O69" i="120"/>
  <c r="W69" i="120"/>
  <c r="I70" i="120"/>
  <c r="I70" i="116" s="1"/>
  <c r="Q70" i="120"/>
  <c r="Q70" i="116" s="1"/>
  <c r="C71" i="120"/>
  <c r="C71" i="116" s="1"/>
  <c r="K71" i="120"/>
  <c r="K71" i="116" s="1"/>
  <c r="S71" i="120"/>
  <c r="S71" i="116" s="1"/>
  <c r="E72" i="120"/>
  <c r="M72" i="120"/>
  <c r="U72" i="120"/>
  <c r="G33" i="159"/>
  <c r="G26" i="159" s="1"/>
  <c r="G2" i="159" s="1"/>
  <c r="O33" i="159"/>
  <c r="O26" i="159" s="1"/>
  <c r="O2" i="159" s="1"/>
  <c r="W33" i="159"/>
  <c r="W26" i="159" s="1"/>
  <c r="W2" i="159" s="1"/>
  <c r="C61" i="159"/>
  <c r="K61" i="159"/>
  <c r="S61" i="159"/>
  <c r="F4" i="198"/>
  <c r="N4" i="198"/>
  <c r="D8" i="198"/>
  <c r="L8" i="198"/>
  <c r="T8" i="198"/>
  <c r="H11" i="198"/>
  <c r="P11" i="198"/>
  <c r="X11" i="198"/>
  <c r="J17" i="198"/>
  <c r="R17" i="198"/>
  <c r="J22" i="198"/>
  <c r="R22" i="198"/>
  <c r="H27" i="198"/>
  <c r="P27" i="198"/>
  <c r="X27" i="198"/>
  <c r="J33" i="198"/>
  <c r="R33" i="198"/>
  <c r="F61" i="198"/>
  <c r="N61" i="198"/>
  <c r="V61" i="198"/>
  <c r="X61" i="156"/>
  <c r="M11" i="195"/>
  <c r="G17" i="195"/>
  <c r="G4" i="198"/>
  <c r="O4" i="198"/>
  <c r="W4" i="198"/>
  <c r="E8" i="198"/>
  <c r="M8" i="198"/>
  <c r="U8" i="198"/>
  <c r="I11" i="198"/>
  <c r="Q11" i="198"/>
  <c r="C17" i="198"/>
  <c r="K17" i="198"/>
  <c r="S17" i="198"/>
  <c r="C22" i="198"/>
  <c r="K22" i="198"/>
  <c r="S22" i="198"/>
  <c r="I27" i="198"/>
  <c r="Q27" i="198"/>
  <c r="K33" i="198"/>
  <c r="S33" i="198"/>
  <c r="E52" i="165"/>
  <c r="M52" i="165"/>
  <c r="U52" i="165"/>
  <c r="O67" i="118"/>
  <c r="W67" i="118"/>
  <c r="G33" i="167"/>
  <c r="G26" i="167" s="1"/>
  <c r="G2" i="167" s="1"/>
  <c r="O33" i="167"/>
  <c r="O26" i="167" s="1"/>
  <c r="O2" i="167" s="1"/>
  <c r="W33" i="167"/>
  <c r="W26" i="167" s="1"/>
  <c r="W2" i="167" s="1"/>
  <c r="C43" i="118"/>
  <c r="C43" i="116" s="1"/>
  <c r="K43" i="118"/>
  <c r="K43" i="116" s="1"/>
  <c r="S43" i="118"/>
  <c r="S43" i="116" s="1"/>
  <c r="E44" i="118"/>
  <c r="E44" i="116" s="1"/>
  <c r="M44" i="118"/>
  <c r="M44" i="116" s="1"/>
  <c r="U44" i="118"/>
  <c r="U44" i="116" s="1"/>
  <c r="I46" i="118"/>
  <c r="I46" i="116" s="1"/>
  <c r="Q46" i="118"/>
  <c r="Q46" i="116" s="1"/>
  <c r="C47" i="118"/>
  <c r="C47" i="116" s="1"/>
  <c r="K47" i="118"/>
  <c r="K47" i="116" s="1"/>
  <c r="S47" i="118"/>
  <c r="S47" i="116" s="1"/>
  <c r="E48" i="118"/>
  <c r="E48" i="116" s="1"/>
  <c r="M48" i="118"/>
  <c r="M48" i="116" s="1"/>
  <c r="U48" i="118"/>
  <c r="U48" i="116" s="1"/>
  <c r="G49" i="118"/>
  <c r="G49" i="116" s="1"/>
  <c r="O49" i="118"/>
  <c r="O49" i="116" s="1"/>
  <c r="W49" i="118"/>
  <c r="W49" i="116" s="1"/>
  <c r="I50" i="118"/>
  <c r="I50" i="116" s="1"/>
  <c r="Q50" i="118"/>
  <c r="Q50" i="116" s="1"/>
  <c r="C51" i="118"/>
  <c r="K51" i="118"/>
  <c r="K51" i="116" s="1"/>
  <c r="S51" i="118"/>
  <c r="S51" i="116" s="1"/>
  <c r="C68" i="118"/>
  <c r="K68" i="118"/>
  <c r="K68" i="116" s="1"/>
  <c r="S68" i="118"/>
  <c r="S68" i="116" s="1"/>
  <c r="E69" i="118"/>
  <c r="E69" i="116" s="1"/>
  <c r="M69" i="118"/>
  <c r="M69" i="116" s="1"/>
  <c r="U69" i="118"/>
  <c r="U69" i="116" s="1"/>
  <c r="C72" i="118"/>
  <c r="C72" i="116" s="1"/>
  <c r="K72" i="118"/>
  <c r="K72" i="116" s="1"/>
  <c r="S72" i="118"/>
  <c r="I33" i="168"/>
  <c r="I26" i="168" s="1"/>
  <c r="I2" i="168" s="1"/>
  <c r="Q33" i="168"/>
  <c r="Q26" i="168" s="1"/>
  <c r="Q2" i="168" s="1"/>
  <c r="G61" i="168"/>
  <c r="O61" i="168"/>
  <c r="W61" i="168"/>
  <c r="C33" i="169"/>
  <c r="C26" i="169" s="1"/>
  <c r="C2" i="169" s="1"/>
  <c r="K33" i="169"/>
  <c r="K26" i="169" s="1"/>
  <c r="K2" i="169" s="1"/>
  <c r="S33" i="169"/>
  <c r="S26" i="169" s="1"/>
  <c r="S2" i="169" s="1"/>
  <c r="I61" i="169"/>
  <c r="Q61" i="169"/>
  <c r="C33" i="170"/>
  <c r="C26" i="170" s="1"/>
  <c r="C2" i="170" s="1"/>
  <c r="K33" i="170"/>
  <c r="K26" i="170" s="1"/>
  <c r="K2" i="170" s="1"/>
  <c r="S33" i="170"/>
  <c r="S26" i="170" s="1"/>
  <c r="S2" i="170" s="1"/>
  <c r="I61" i="170"/>
  <c r="Q61" i="170"/>
  <c r="G33" i="156"/>
  <c r="G26" i="156" s="1"/>
  <c r="G2" i="156" s="1"/>
  <c r="O33" i="156"/>
  <c r="O26" i="156" s="1"/>
  <c r="O2" i="156" s="1"/>
  <c r="W33" i="156"/>
  <c r="W26" i="156" s="1"/>
  <c r="W2" i="156" s="1"/>
  <c r="I61" i="156"/>
  <c r="Q61" i="156"/>
  <c r="I33" i="159"/>
  <c r="I26" i="159" s="1"/>
  <c r="I2" i="159" s="1"/>
  <c r="Q33" i="159"/>
  <c r="Q26" i="159" s="1"/>
  <c r="E61" i="159"/>
  <c r="M61" i="159"/>
  <c r="U61" i="159"/>
  <c r="H4" i="198"/>
  <c r="P4" i="198"/>
  <c r="X4" i="198"/>
  <c r="J11" i="198"/>
  <c r="R11" i="198"/>
  <c r="D17" i="198"/>
  <c r="L17" i="198"/>
  <c r="T17" i="198"/>
  <c r="J27" i="198"/>
  <c r="R27" i="198"/>
  <c r="D33" i="198"/>
  <c r="L33" i="198"/>
  <c r="T33" i="198"/>
  <c r="H61" i="198"/>
  <c r="P61" i="198"/>
  <c r="X61" i="198"/>
  <c r="J61" i="156"/>
  <c r="R61" i="156"/>
  <c r="J33" i="159"/>
  <c r="J26" i="159" s="1"/>
  <c r="J2" i="159" s="1"/>
  <c r="R33" i="159"/>
  <c r="R26" i="159" s="1"/>
  <c r="R2" i="159" s="1"/>
  <c r="F61" i="159"/>
  <c r="N61" i="159"/>
  <c r="V61" i="159"/>
  <c r="Q4" i="196"/>
  <c r="G8" i="196"/>
  <c r="I4" i="198"/>
  <c r="Q4" i="198"/>
  <c r="C11" i="198"/>
  <c r="K11" i="198"/>
  <c r="S11" i="198"/>
  <c r="E17" i="198"/>
  <c r="M17" i="198"/>
  <c r="U17" i="198"/>
  <c r="C27" i="198"/>
  <c r="K27" i="198"/>
  <c r="S27" i="198"/>
  <c r="E33" i="198"/>
  <c r="E26" i="198" s="1"/>
  <c r="M33" i="198"/>
  <c r="M26" i="198" s="1"/>
  <c r="U33" i="198"/>
  <c r="U26" i="198" s="1"/>
  <c r="E45" i="118"/>
  <c r="E45" i="116" s="1"/>
  <c r="M45" i="118"/>
  <c r="M45" i="116" s="1"/>
  <c r="U45" i="118"/>
  <c r="I33" i="167"/>
  <c r="I26" i="167" s="1"/>
  <c r="I2" i="167" s="1"/>
  <c r="Q33" i="167"/>
  <c r="Q26" i="167" s="1"/>
  <c r="Q2" i="167" s="1"/>
  <c r="K46" i="118"/>
  <c r="S46" i="118"/>
  <c r="S46" i="116" s="1"/>
  <c r="E47" i="118"/>
  <c r="M47" i="118"/>
  <c r="U47" i="118"/>
  <c r="G48" i="118"/>
  <c r="O48" i="118"/>
  <c r="W48" i="118"/>
  <c r="W48" i="116" s="1"/>
  <c r="I49" i="118"/>
  <c r="Q49" i="118"/>
  <c r="Q49" i="116" s="1"/>
  <c r="C50" i="118"/>
  <c r="K50" i="118"/>
  <c r="S50" i="118"/>
  <c r="E51" i="118"/>
  <c r="M51" i="118"/>
  <c r="U51" i="118"/>
  <c r="U51" i="116" s="1"/>
  <c r="E68" i="118"/>
  <c r="M68" i="118"/>
  <c r="U68" i="118"/>
  <c r="G69" i="118"/>
  <c r="O69" i="118"/>
  <c r="W69" i="118"/>
  <c r="E72" i="118"/>
  <c r="M72" i="118"/>
  <c r="U72" i="118"/>
  <c r="I61" i="168"/>
  <c r="Q61" i="168"/>
  <c r="E33" i="169"/>
  <c r="E26" i="169" s="1"/>
  <c r="E2" i="169" s="1"/>
  <c r="M33" i="169"/>
  <c r="M26" i="169" s="1"/>
  <c r="M2" i="169" s="1"/>
  <c r="U33" i="169"/>
  <c r="U26" i="169" s="1"/>
  <c r="U2" i="169" s="1"/>
  <c r="C61" i="169"/>
  <c r="K61" i="169"/>
  <c r="S61" i="169"/>
  <c r="E33" i="170"/>
  <c r="E26" i="170" s="1"/>
  <c r="M33" i="170"/>
  <c r="M26" i="170" s="1"/>
  <c r="U33" i="170"/>
  <c r="U26" i="170" s="1"/>
  <c r="U2" i="170" s="1"/>
  <c r="C61" i="170"/>
  <c r="K61" i="170"/>
  <c r="S61" i="170"/>
  <c r="I33" i="156"/>
  <c r="I26" i="156" s="1"/>
  <c r="I2" i="156" s="1"/>
  <c r="Q33" i="156"/>
  <c r="Q26" i="156" s="1"/>
  <c r="Q2" i="156" s="1"/>
  <c r="C61" i="156"/>
  <c r="K61" i="156"/>
  <c r="S61" i="156"/>
  <c r="C33" i="159"/>
  <c r="C26" i="159" s="1"/>
  <c r="C2" i="159" s="1"/>
  <c r="K33" i="159"/>
  <c r="K26" i="159" s="1"/>
  <c r="K2" i="159" s="1"/>
  <c r="S33" i="159"/>
  <c r="S26" i="159" s="1"/>
  <c r="S2" i="159" s="1"/>
  <c r="G61" i="159"/>
  <c r="O61" i="159"/>
  <c r="W61" i="159"/>
  <c r="D11" i="198"/>
  <c r="L11" i="198"/>
  <c r="T11" i="198"/>
  <c r="F17" i="198"/>
  <c r="N17" i="198"/>
  <c r="V17" i="198"/>
  <c r="D27" i="198"/>
  <c r="L27" i="198"/>
  <c r="T27" i="198"/>
  <c r="F33" i="198"/>
  <c r="F26" i="198" s="1"/>
  <c r="N33" i="198"/>
  <c r="V33" i="198"/>
  <c r="L61" i="156"/>
  <c r="T61" i="156"/>
  <c r="D33" i="159"/>
  <c r="D26" i="159" s="1"/>
  <c r="L33" i="159"/>
  <c r="L26" i="159" s="1"/>
  <c r="T33" i="159"/>
  <c r="T26" i="159" s="1"/>
  <c r="H61" i="159"/>
  <c r="P61" i="159"/>
  <c r="X61" i="159"/>
  <c r="X61" i="17"/>
  <c r="H8" i="77"/>
  <c r="H9" i="75"/>
  <c r="H8" i="75" s="1"/>
  <c r="D27" i="77"/>
  <c r="D28" i="75"/>
  <c r="I61" i="160"/>
  <c r="K4" i="77"/>
  <c r="K5" i="75"/>
  <c r="S4" i="77"/>
  <c r="S5" i="75"/>
  <c r="U11" i="77"/>
  <c r="U12" i="75"/>
  <c r="O33" i="77"/>
  <c r="O34" i="75"/>
  <c r="K61" i="77"/>
  <c r="G61" i="160"/>
  <c r="O61" i="160"/>
  <c r="G51" i="10"/>
  <c r="O51" i="10"/>
  <c r="W51" i="10"/>
  <c r="G61" i="17"/>
  <c r="O61" i="17"/>
  <c r="W61" i="17"/>
  <c r="I4" i="77"/>
  <c r="I5" i="75"/>
  <c r="Q4" i="77"/>
  <c r="Q5" i="75"/>
  <c r="C6" i="75"/>
  <c r="K6" i="75"/>
  <c r="S6" i="75"/>
  <c r="E7" i="75"/>
  <c r="M7" i="75"/>
  <c r="U7" i="75"/>
  <c r="G8" i="77"/>
  <c r="G9" i="75"/>
  <c r="O8" i="77"/>
  <c r="O9" i="75"/>
  <c r="W8" i="77"/>
  <c r="W9" i="75"/>
  <c r="I10" i="75"/>
  <c r="Q10" i="75"/>
  <c r="P8" i="77"/>
  <c r="P9" i="75"/>
  <c r="P8" i="75" s="1"/>
  <c r="T27" i="77"/>
  <c r="T28" i="75"/>
  <c r="I61" i="17"/>
  <c r="M11" i="77"/>
  <c r="M12" i="75"/>
  <c r="W33" i="77"/>
  <c r="W34" i="75"/>
  <c r="C61" i="77"/>
  <c r="O52" i="77"/>
  <c r="O53" i="75"/>
  <c r="I27" i="83"/>
  <c r="Q27" i="83"/>
  <c r="I61" i="110"/>
  <c r="Q61" i="110"/>
  <c r="H61" i="160"/>
  <c r="P61" i="17"/>
  <c r="J4" i="77"/>
  <c r="J5" i="75"/>
  <c r="R4" i="77"/>
  <c r="R5" i="75"/>
  <c r="V22" i="77"/>
  <c r="V23" i="75"/>
  <c r="F33" i="77"/>
  <c r="F34" i="75"/>
  <c r="Q61" i="17"/>
  <c r="G17" i="77"/>
  <c r="G18" i="75"/>
  <c r="S61" i="77"/>
  <c r="J61" i="160"/>
  <c r="R61" i="160"/>
  <c r="J51" i="10"/>
  <c r="R51" i="10"/>
  <c r="J61" i="17"/>
  <c r="R61" i="17"/>
  <c r="D4" i="77"/>
  <c r="D5" i="75"/>
  <c r="L4" i="77"/>
  <c r="L5" i="75"/>
  <c r="T4" i="77"/>
  <c r="T5" i="75"/>
  <c r="J8" i="77"/>
  <c r="J9" i="75"/>
  <c r="R8" i="77"/>
  <c r="R9" i="75"/>
  <c r="R8" i="75" s="1"/>
  <c r="F11" i="77"/>
  <c r="F12" i="75"/>
  <c r="N11" i="77"/>
  <c r="N12" i="75"/>
  <c r="V11" i="77"/>
  <c r="V12" i="75"/>
  <c r="H17" i="77"/>
  <c r="H18" i="75"/>
  <c r="P17" i="77"/>
  <c r="P18" i="75"/>
  <c r="X17" i="77"/>
  <c r="X18" i="75"/>
  <c r="H22" i="77"/>
  <c r="H23" i="75"/>
  <c r="P22" i="77"/>
  <c r="P23" i="75"/>
  <c r="X22" i="77"/>
  <c r="X23" i="75"/>
  <c r="F27" i="77"/>
  <c r="F28" i="75"/>
  <c r="N27" i="77"/>
  <c r="N28" i="75"/>
  <c r="V27" i="77"/>
  <c r="V28" i="75"/>
  <c r="H33" i="77"/>
  <c r="H34" i="75"/>
  <c r="P33" i="77"/>
  <c r="P34" i="75"/>
  <c r="X33" i="77"/>
  <c r="X34" i="75"/>
  <c r="L11" i="77"/>
  <c r="L12" i="75"/>
  <c r="F17" i="77"/>
  <c r="F18" i="75"/>
  <c r="V33" i="77"/>
  <c r="V34" i="75"/>
  <c r="C4" i="77"/>
  <c r="C5" i="75"/>
  <c r="E27" i="77"/>
  <c r="E28" i="75"/>
  <c r="U27" i="77"/>
  <c r="U28" i="75"/>
  <c r="W52" i="77"/>
  <c r="W53" i="75"/>
  <c r="C61" i="160"/>
  <c r="K61" i="160"/>
  <c r="S61" i="160"/>
  <c r="C51" i="10"/>
  <c r="K51" i="10"/>
  <c r="S51" i="10"/>
  <c r="C61" i="17"/>
  <c r="K61" i="17"/>
  <c r="S61" i="17"/>
  <c r="E4" i="77"/>
  <c r="E5" i="75"/>
  <c r="M4" i="77"/>
  <c r="M5" i="75"/>
  <c r="U4" i="77"/>
  <c r="U5" i="75"/>
  <c r="G6" i="75"/>
  <c r="O6" i="75"/>
  <c r="W6" i="75"/>
  <c r="I7" i="75"/>
  <c r="Q7" i="75"/>
  <c r="C8" i="77"/>
  <c r="C9" i="75"/>
  <c r="K8" i="77"/>
  <c r="K9" i="75"/>
  <c r="S8" i="77"/>
  <c r="S9" i="75"/>
  <c r="E10" i="75"/>
  <c r="M10" i="75"/>
  <c r="U10" i="75"/>
  <c r="G11" i="77"/>
  <c r="G12" i="75"/>
  <c r="O11" i="77"/>
  <c r="O12" i="75"/>
  <c r="W11" i="77"/>
  <c r="W12" i="75"/>
  <c r="I13" i="75"/>
  <c r="Q13" i="75"/>
  <c r="C14" i="75"/>
  <c r="K14" i="75"/>
  <c r="S14" i="75"/>
  <c r="E15" i="75"/>
  <c r="M15" i="75"/>
  <c r="U15" i="75"/>
  <c r="G16" i="75"/>
  <c r="O16" i="75"/>
  <c r="W16" i="75"/>
  <c r="I17" i="77"/>
  <c r="I18" i="75"/>
  <c r="Q17" i="77"/>
  <c r="Q18" i="75"/>
  <c r="C19" i="75"/>
  <c r="K19" i="75"/>
  <c r="S19" i="75"/>
  <c r="E20" i="75"/>
  <c r="M20" i="75"/>
  <c r="U20" i="75"/>
  <c r="G21" i="75"/>
  <c r="O21" i="75"/>
  <c r="W21" i="75"/>
  <c r="I22" i="77"/>
  <c r="I23" i="75"/>
  <c r="Q22" i="77"/>
  <c r="Q23" i="75"/>
  <c r="X8" i="77"/>
  <c r="X9" i="75"/>
  <c r="D11" i="77"/>
  <c r="D12" i="75"/>
  <c r="T11" i="77"/>
  <c r="T12" i="75"/>
  <c r="N17" i="77"/>
  <c r="N18" i="75"/>
  <c r="N33" i="77"/>
  <c r="N34" i="75"/>
  <c r="Q61" i="160"/>
  <c r="Q8" i="77"/>
  <c r="Q9" i="75"/>
  <c r="M27" i="77"/>
  <c r="M28" i="75"/>
  <c r="D61" i="160"/>
  <c r="L61" i="160"/>
  <c r="T61" i="160"/>
  <c r="D62" i="8"/>
  <c r="L62" i="8"/>
  <c r="T62" i="8"/>
  <c r="H63" i="8"/>
  <c r="P63" i="8"/>
  <c r="D65" i="8"/>
  <c r="L65" i="8"/>
  <c r="T65" i="8"/>
  <c r="H61" i="161"/>
  <c r="P61" i="161"/>
  <c r="D51" i="10"/>
  <c r="L51" i="10"/>
  <c r="T51" i="10"/>
  <c r="D61" i="17"/>
  <c r="L61" i="17"/>
  <c r="T61" i="17"/>
  <c r="F4" i="77"/>
  <c r="F5" i="75"/>
  <c r="N4" i="77"/>
  <c r="N5" i="75"/>
  <c r="V4" i="77"/>
  <c r="V5" i="75"/>
  <c r="D8" i="77"/>
  <c r="D9" i="75"/>
  <c r="L8" i="77"/>
  <c r="L9" i="75"/>
  <c r="L8" i="75" s="1"/>
  <c r="T8" i="77"/>
  <c r="T9" i="75"/>
  <c r="H11" i="77"/>
  <c r="H12" i="75"/>
  <c r="P11" i="77"/>
  <c r="P12" i="75"/>
  <c r="X11" i="77"/>
  <c r="X12" i="75"/>
  <c r="J17" i="77"/>
  <c r="J18" i="75"/>
  <c r="R17" i="77"/>
  <c r="R18" i="75"/>
  <c r="J22" i="77"/>
  <c r="J23" i="75"/>
  <c r="R22" i="77"/>
  <c r="R23" i="75"/>
  <c r="H27" i="77"/>
  <c r="H28" i="75"/>
  <c r="P27" i="77"/>
  <c r="P28" i="75"/>
  <c r="X27" i="77"/>
  <c r="X26" i="77" s="1"/>
  <c r="X28" i="75"/>
  <c r="J33" i="77"/>
  <c r="J34" i="75"/>
  <c r="R33" i="77"/>
  <c r="R34" i="75"/>
  <c r="L27" i="77"/>
  <c r="L28" i="75"/>
  <c r="I8" i="77"/>
  <c r="I9" i="75"/>
  <c r="O17" i="77"/>
  <c r="O18" i="75"/>
  <c r="W17" i="77"/>
  <c r="W18" i="75"/>
  <c r="O22" i="77"/>
  <c r="O23" i="75"/>
  <c r="G33" i="77"/>
  <c r="G34" i="75"/>
  <c r="E61" i="160"/>
  <c r="M61" i="160"/>
  <c r="U61" i="160"/>
  <c r="E62" i="8"/>
  <c r="M62" i="8"/>
  <c r="U62" i="8"/>
  <c r="I63" i="8"/>
  <c r="Q63" i="8"/>
  <c r="E65" i="8"/>
  <c r="M65" i="8"/>
  <c r="U65" i="8"/>
  <c r="I61" i="161"/>
  <c r="Q61" i="161"/>
  <c r="E51" i="10"/>
  <c r="M51" i="10"/>
  <c r="U51" i="10"/>
  <c r="E61" i="17"/>
  <c r="M61" i="17"/>
  <c r="U61" i="17"/>
  <c r="G4" i="77"/>
  <c r="G5" i="75"/>
  <c r="O4" i="77"/>
  <c r="O5" i="75"/>
  <c r="W4" i="77"/>
  <c r="W5" i="75"/>
  <c r="I6" i="75"/>
  <c r="Q6" i="75"/>
  <c r="C7" i="75"/>
  <c r="K7" i="75"/>
  <c r="S7" i="75"/>
  <c r="E8" i="77"/>
  <c r="E9" i="75"/>
  <c r="M8" i="77"/>
  <c r="M9" i="75"/>
  <c r="U8" i="77"/>
  <c r="U9" i="75"/>
  <c r="G10" i="75"/>
  <c r="O10" i="75"/>
  <c r="W10" i="75"/>
  <c r="I11" i="77"/>
  <c r="I12" i="75"/>
  <c r="Q11" i="77"/>
  <c r="Q12" i="75"/>
  <c r="C13" i="75"/>
  <c r="K13" i="75"/>
  <c r="S13" i="75"/>
  <c r="E14" i="75"/>
  <c r="M14" i="75"/>
  <c r="U14" i="75"/>
  <c r="G15" i="75"/>
  <c r="O15" i="75"/>
  <c r="W15" i="75"/>
  <c r="I16" i="75"/>
  <c r="Q16" i="75"/>
  <c r="C17" i="77"/>
  <c r="C18" i="75"/>
  <c r="K17" i="77"/>
  <c r="K18" i="75"/>
  <c r="S17" i="77"/>
  <c r="S18" i="75"/>
  <c r="E19" i="75"/>
  <c r="M19" i="75"/>
  <c r="U19" i="75"/>
  <c r="G20" i="75"/>
  <c r="O20" i="75"/>
  <c r="W20" i="75"/>
  <c r="I21" i="75"/>
  <c r="Q21" i="75"/>
  <c r="C22" i="77"/>
  <c r="C23" i="75"/>
  <c r="K22" i="77"/>
  <c r="K23" i="75"/>
  <c r="S22" i="77"/>
  <c r="S23" i="75"/>
  <c r="E24" i="75"/>
  <c r="M24" i="75"/>
  <c r="U24" i="75"/>
  <c r="G25" i="75"/>
  <c r="O25" i="75"/>
  <c r="W25" i="75"/>
  <c r="I27" i="77"/>
  <c r="I28" i="75"/>
  <c r="Q27" i="77"/>
  <c r="Q28" i="75"/>
  <c r="C29" i="75"/>
  <c r="K29" i="75"/>
  <c r="S29" i="75"/>
  <c r="E30" i="75"/>
  <c r="M30" i="75"/>
  <c r="U30" i="75"/>
  <c r="G31" i="75"/>
  <c r="O31" i="75"/>
  <c r="W31" i="75"/>
  <c r="I32" i="75"/>
  <c r="Q32" i="75"/>
  <c r="C33" i="77"/>
  <c r="C34" i="75"/>
  <c r="K33" i="77"/>
  <c r="K34" i="75"/>
  <c r="S33" i="77"/>
  <c r="S34" i="75"/>
  <c r="E35" i="75"/>
  <c r="M35" i="75"/>
  <c r="U35" i="75"/>
  <c r="G36" i="75"/>
  <c r="O36" i="75"/>
  <c r="W36" i="75"/>
  <c r="I37" i="75"/>
  <c r="Q37" i="75"/>
  <c r="C38" i="75"/>
  <c r="K38" i="75"/>
  <c r="S38" i="75"/>
  <c r="E39" i="75"/>
  <c r="M39" i="75"/>
  <c r="U39" i="75"/>
  <c r="G40" i="75"/>
  <c r="O40" i="75"/>
  <c r="W40" i="75"/>
  <c r="I41" i="75"/>
  <c r="Q41" i="75"/>
  <c r="C42" i="75"/>
  <c r="K42" i="75"/>
  <c r="S42" i="75"/>
  <c r="E43" i="75"/>
  <c r="P61" i="160"/>
  <c r="H61" i="17"/>
  <c r="V17" i="77"/>
  <c r="V18" i="75"/>
  <c r="F22" i="77"/>
  <c r="F23" i="75"/>
  <c r="N22" i="77"/>
  <c r="N23" i="75"/>
  <c r="N22" i="75" s="1"/>
  <c r="E11" i="77"/>
  <c r="E12" i="75"/>
  <c r="G22" i="77"/>
  <c r="G23" i="75"/>
  <c r="W22" i="77"/>
  <c r="W23" i="75"/>
  <c r="G52" i="77"/>
  <c r="G53" i="75"/>
  <c r="F61" i="160"/>
  <c r="N61" i="160"/>
  <c r="V61" i="160"/>
  <c r="F51" i="10"/>
  <c r="N51" i="10"/>
  <c r="V51" i="10"/>
  <c r="F61" i="17"/>
  <c r="N61" i="17"/>
  <c r="V61" i="17"/>
  <c r="H4" i="77"/>
  <c r="H5" i="75"/>
  <c r="P4" i="77"/>
  <c r="P5" i="75"/>
  <c r="X4" i="77"/>
  <c r="X5" i="75"/>
  <c r="F8" i="77"/>
  <c r="F9" i="75"/>
  <c r="F8" i="75" s="1"/>
  <c r="N8" i="77"/>
  <c r="N9" i="75"/>
  <c r="N8" i="75" s="1"/>
  <c r="V8" i="77"/>
  <c r="V9" i="75"/>
  <c r="V8" i="75" s="1"/>
  <c r="J11" i="77"/>
  <c r="J12" i="75"/>
  <c r="R11" i="77"/>
  <c r="R12" i="75"/>
  <c r="D17" i="77"/>
  <c r="D18" i="75"/>
  <c r="L17" i="77"/>
  <c r="L18" i="75"/>
  <c r="T17" i="77"/>
  <c r="T18" i="75"/>
  <c r="D22" i="77"/>
  <c r="D23" i="75"/>
  <c r="D22" i="75" s="1"/>
  <c r="L22" i="77"/>
  <c r="L23" i="75"/>
  <c r="L22" i="75" s="1"/>
  <c r="T22" i="77"/>
  <c r="T23" i="75"/>
  <c r="T22" i="75" s="1"/>
  <c r="J27" i="77"/>
  <c r="J28" i="75"/>
  <c r="R27" i="77"/>
  <c r="R28" i="75"/>
  <c r="D33" i="77"/>
  <c r="D34" i="75"/>
  <c r="L33" i="77"/>
  <c r="L34" i="75"/>
  <c r="T33" i="77"/>
  <c r="T34" i="75"/>
  <c r="M43" i="75"/>
  <c r="U43" i="75"/>
  <c r="G44" i="75"/>
  <c r="O44" i="75"/>
  <c r="W44" i="75"/>
  <c r="I45" i="75"/>
  <c r="Q45" i="75"/>
  <c r="C46" i="75"/>
  <c r="K46" i="75"/>
  <c r="S46" i="75"/>
  <c r="E47" i="75"/>
  <c r="M47" i="75"/>
  <c r="U47" i="75"/>
  <c r="G48" i="75"/>
  <c r="O48" i="75"/>
  <c r="W48" i="75"/>
  <c r="I49" i="75"/>
  <c r="Q49" i="75"/>
  <c r="C50" i="75"/>
  <c r="K50" i="75"/>
  <c r="S50" i="75"/>
  <c r="E51" i="75"/>
  <c r="M51" i="75"/>
  <c r="U51" i="75"/>
  <c r="G61" i="77"/>
  <c r="O61" i="77"/>
  <c r="W61" i="77"/>
  <c r="C62" i="75"/>
  <c r="K62" i="75"/>
  <c r="S62" i="75"/>
  <c r="E63" i="75"/>
  <c r="M63" i="75"/>
  <c r="U63" i="75"/>
  <c r="G64" i="75"/>
  <c r="O64" i="75"/>
  <c r="W64" i="75"/>
  <c r="I65" i="75"/>
  <c r="Q65" i="75"/>
  <c r="C66" i="75"/>
  <c r="K66" i="75"/>
  <c r="S66" i="75"/>
  <c r="E67" i="75"/>
  <c r="M67" i="75"/>
  <c r="U67" i="75"/>
  <c r="G68" i="75"/>
  <c r="O68" i="75"/>
  <c r="W68" i="75"/>
  <c r="I69" i="75"/>
  <c r="Q69" i="75"/>
  <c r="C70" i="75"/>
  <c r="K70" i="75"/>
  <c r="S70" i="75"/>
  <c r="E71" i="75"/>
  <c r="M71" i="75"/>
  <c r="U71" i="75"/>
  <c r="G72" i="75"/>
  <c r="O72" i="75"/>
  <c r="W72" i="75"/>
  <c r="C52" i="77"/>
  <c r="C53" i="75"/>
  <c r="K52" i="77"/>
  <c r="K53" i="75"/>
  <c r="S52" i="77"/>
  <c r="S53" i="75"/>
  <c r="E54" i="75"/>
  <c r="M54" i="75"/>
  <c r="U54" i="75"/>
  <c r="E4" i="78"/>
  <c r="M4" i="78"/>
  <c r="U4" i="78"/>
  <c r="G11" i="78"/>
  <c r="O11" i="78"/>
  <c r="W11" i="78"/>
  <c r="I17" i="78"/>
  <c r="Q17" i="78"/>
  <c r="G27" i="78"/>
  <c r="O27" i="78"/>
  <c r="W27" i="78"/>
  <c r="I33" i="78"/>
  <c r="Q33" i="78"/>
  <c r="E61" i="78"/>
  <c r="M61" i="78"/>
  <c r="U61" i="78"/>
  <c r="C4" i="79"/>
  <c r="K4" i="79"/>
  <c r="S4" i="79"/>
  <c r="E11" i="79"/>
  <c r="M11" i="79"/>
  <c r="U11" i="79"/>
  <c r="G17" i="79"/>
  <c r="O17" i="79"/>
  <c r="W17" i="79"/>
  <c r="E27" i="79"/>
  <c r="M27" i="79"/>
  <c r="U27" i="79"/>
  <c r="G33" i="79"/>
  <c r="O33" i="79"/>
  <c r="W33" i="79"/>
  <c r="C61" i="79"/>
  <c r="K61" i="79"/>
  <c r="S61" i="79"/>
  <c r="I4" i="80"/>
  <c r="Q4" i="80"/>
  <c r="G8" i="80"/>
  <c r="O8" i="80"/>
  <c r="W8" i="80"/>
  <c r="C11" i="80"/>
  <c r="K11" i="80"/>
  <c r="S11" i="80"/>
  <c r="E17" i="80"/>
  <c r="M17" i="80"/>
  <c r="U17" i="80"/>
  <c r="E22" i="80"/>
  <c r="M22" i="80"/>
  <c r="U22" i="80"/>
  <c r="C27" i="80"/>
  <c r="K27" i="80"/>
  <c r="S27" i="80"/>
  <c r="E33" i="80"/>
  <c r="M33" i="80"/>
  <c r="U33" i="80"/>
  <c r="I61" i="80"/>
  <c r="Q61" i="80"/>
  <c r="E52" i="80"/>
  <c r="M52" i="80"/>
  <c r="U52" i="80"/>
  <c r="G4" i="81"/>
  <c r="O4" i="81"/>
  <c r="W4" i="81"/>
  <c r="E8" i="81"/>
  <c r="M8" i="81"/>
  <c r="U8" i="81"/>
  <c r="I11" i="81"/>
  <c r="Q11" i="81"/>
  <c r="C17" i="81"/>
  <c r="K17" i="81"/>
  <c r="S17" i="81"/>
  <c r="C22" i="81"/>
  <c r="I27" i="81"/>
  <c r="Q27" i="81"/>
  <c r="C33" i="81"/>
  <c r="K33" i="81"/>
  <c r="S33" i="81"/>
  <c r="G61" i="81"/>
  <c r="O61" i="81"/>
  <c r="W61" i="81"/>
  <c r="C52" i="81"/>
  <c r="K52" i="81"/>
  <c r="S52" i="81"/>
  <c r="E4" i="82"/>
  <c r="M4" i="82"/>
  <c r="U4" i="82"/>
  <c r="C8" i="82"/>
  <c r="K8" i="82"/>
  <c r="S8" i="82"/>
  <c r="G11" i="82"/>
  <c r="O11" i="82"/>
  <c r="W11" i="82"/>
  <c r="I17" i="82"/>
  <c r="Q17" i="82"/>
  <c r="G27" i="82"/>
  <c r="O27" i="82"/>
  <c r="W27" i="82"/>
  <c r="I33" i="82"/>
  <c r="Q33" i="82"/>
  <c r="E61" i="82"/>
  <c r="M61" i="82"/>
  <c r="U61" i="82"/>
  <c r="C4" i="83"/>
  <c r="K4" i="83"/>
  <c r="S4" i="83"/>
  <c r="E11" i="83"/>
  <c r="M11" i="83"/>
  <c r="U11" i="83"/>
  <c r="U3" i="83" s="1"/>
  <c r="G17" i="83"/>
  <c r="O17" i="83"/>
  <c r="W17" i="83"/>
  <c r="E27" i="83"/>
  <c r="M27" i="83"/>
  <c r="U27" i="83"/>
  <c r="G33" i="83"/>
  <c r="O33" i="83"/>
  <c r="W33" i="83"/>
  <c r="C61" i="83"/>
  <c r="K61" i="83"/>
  <c r="S61" i="83"/>
  <c r="I4" i="84"/>
  <c r="Q4" i="84"/>
  <c r="C11" i="84"/>
  <c r="K11" i="84"/>
  <c r="S11" i="84"/>
  <c r="S3" i="84" s="1"/>
  <c r="E17" i="84"/>
  <c r="M17" i="84"/>
  <c r="U17" i="84"/>
  <c r="C27" i="84"/>
  <c r="K27" i="84"/>
  <c r="S27" i="84"/>
  <c r="E33" i="84"/>
  <c r="M33" i="84"/>
  <c r="U33" i="84"/>
  <c r="I61" i="84"/>
  <c r="Q61" i="84"/>
  <c r="G4" i="85"/>
  <c r="O4" i="85"/>
  <c r="W4" i="85"/>
  <c r="I11" i="85"/>
  <c r="Q11" i="85"/>
  <c r="C17" i="85"/>
  <c r="K17" i="85"/>
  <c r="S17" i="85"/>
  <c r="I27" i="85"/>
  <c r="Q27" i="85"/>
  <c r="C33" i="85"/>
  <c r="K33" i="85"/>
  <c r="S33" i="85"/>
  <c r="G61" i="85"/>
  <c r="O61" i="85"/>
  <c r="W61" i="85"/>
  <c r="C52" i="85"/>
  <c r="K52" i="85"/>
  <c r="S52" i="85"/>
  <c r="E4" i="86"/>
  <c r="M4" i="86"/>
  <c r="U4" i="86"/>
  <c r="C8" i="86"/>
  <c r="K8" i="86"/>
  <c r="S8" i="86"/>
  <c r="G11" i="86"/>
  <c r="O11" i="86"/>
  <c r="W11" i="86"/>
  <c r="I17" i="86"/>
  <c r="Q17" i="86"/>
  <c r="I22" i="86"/>
  <c r="Q22" i="86"/>
  <c r="G27" i="86"/>
  <c r="O27" i="86"/>
  <c r="W27" i="86"/>
  <c r="I33" i="86"/>
  <c r="Q33" i="86"/>
  <c r="E61" i="86"/>
  <c r="M61" i="86"/>
  <c r="U61" i="86"/>
  <c r="I52" i="86"/>
  <c r="Q52" i="86"/>
  <c r="C4" i="87"/>
  <c r="K4" i="87"/>
  <c r="S4" i="87"/>
  <c r="I8" i="87"/>
  <c r="Q8" i="87"/>
  <c r="E11" i="87"/>
  <c r="M11" i="87"/>
  <c r="U11" i="87"/>
  <c r="G17" i="87"/>
  <c r="O17" i="87"/>
  <c r="W17" i="87"/>
  <c r="G22" i="87"/>
  <c r="O22" i="87"/>
  <c r="W22" i="87"/>
  <c r="E27" i="87"/>
  <c r="M27" i="87"/>
  <c r="U27" i="87"/>
  <c r="G33" i="87"/>
  <c r="O33" i="87"/>
  <c r="W33" i="87"/>
  <c r="C61" i="87"/>
  <c r="K61" i="87"/>
  <c r="S61" i="87"/>
  <c r="G52" i="87"/>
  <c r="O52" i="87"/>
  <c r="W52" i="87"/>
  <c r="I4" i="88"/>
  <c r="Q4" i="88"/>
  <c r="G8" i="88"/>
  <c r="O8" i="88"/>
  <c r="W8" i="88"/>
  <c r="C11" i="88"/>
  <c r="K11" i="88"/>
  <c r="S11" i="88"/>
  <c r="E17" i="88"/>
  <c r="M17" i="88"/>
  <c r="U17" i="88"/>
  <c r="E22" i="88"/>
  <c r="M22" i="88"/>
  <c r="U22" i="88"/>
  <c r="C27" i="88"/>
  <c r="K27" i="88"/>
  <c r="S27" i="88"/>
  <c r="E33" i="88"/>
  <c r="M33" i="88"/>
  <c r="U33" i="88"/>
  <c r="I61" i="88"/>
  <c r="Q61" i="88"/>
  <c r="E52" i="88"/>
  <c r="M52" i="88"/>
  <c r="U52" i="88"/>
  <c r="G4" i="89"/>
  <c r="O4" i="89"/>
  <c r="W4" i="89"/>
  <c r="E8" i="89"/>
  <c r="M8" i="89"/>
  <c r="U8" i="89"/>
  <c r="I11" i="89"/>
  <c r="Q11" i="89"/>
  <c r="C17" i="89"/>
  <c r="K17" i="89"/>
  <c r="S17" i="89"/>
  <c r="C22" i="89"/>
  <c r="K22" i="89"/>
  <c r="S22" i="89"/>
  <c r="I27" i="89"/>
  <c r="Q27" i="89"/>
  <c r="C33" i="89"/>
  <c r="K33" i="89"/>
  <c r="S33" i="89"/>
  <c r="G61" i="89"/>
  <c r="O61" i="89"/>
  <c r="W61" i="89"/>
  <c r="C52" i="89"/>
  <c r="K52" i="89"/>
  <c r="S52" i="89"/>
  <c r="E4" i="90"/>
  <c r="M4" i="90"/>
  <c r="U4" i="90"/>
  <c r="C8" i="90"/>
  <c r="K8" i="90"/>
  <c r="S8" i="90"/>
  <c r="G11" i="90"/>
  <c r="O11" i="90"/>
  <c r="W11" i="90"/>
  <c r="I17" i="90"/>
  <c r="Q17" i="90"/>
  <c r="I22" i="90"/>
  <c r="Q22" i="90"/>
  <c r="G27" i="90"/>
  <c r="O27" i="90"/>
  <c r="W27" i="90"/>
  <c r="I33" i="90"/>
  <c r="Q33" i="90"/>
  <c r="E61" i="90"/>
  <c r="M61" i="90"/>
  <c r="U61" i="90"/>
  <c r="C4" i="91"/>
  <c r="K4" i="91"/>
  <c r="S4" i="91"/>
  <c r="E11" i="91"/>
  <c r="M11" i="91"/>
  <c r="U11" i="91"/>
  <c r="G17" i="91"/>
  <c r="O17" i="91"/>
  <c r="W17" i="91"/>
  <c r="E27" i="91"/>
  <c r="M27" i="91"/>
  <c r="U27" i="91"/>
  <c r="G33" i="91"/>
  <c r="O33" i="91"/>
  <c r="W33" i="91"/>
  <c r="C61" i="91"/>
  <c r="K61" i="91"/>
  <c r="S61" i="91"/>
  <c r="C4" i="186"/>
  <c r="K4" i="186"/>
  <c r="S4" i="186"/>
  <c r="Q8" i="186"/>
  <c r="E11" i="186"/>
  <c r="M11" i="186"/>
  <c r="U11" i="186"/>
  <c r="G22" i="186"/>
  <c r="E4" i="110"/>
  <c r="M4" i="110"/>
  <c r="U4" i="110"/>
  <c r="C8" i="110"/>
  <c r="K8" i="110"/>
  <c r="S8" i="110"/>
  <c r="G11" i="110"/>
  <c r="O11" i="110"/>
  <c r="W11" i="110"/>
  <c r="I17" i="110"/>
  <c r="Q17" i="110"/>
  <c r="I22" i="110"/>
  <c r="Q22" i="110"/>
  <c r="G27" i="110"/>
  <c r="O27" i="110"/>
  <c r="W27" i="110"/>
  <c r="I33" i="110"/>
  <c r="Q33" i="110"/>
  <c r="E61" i="110"/>
  <c r="M61" i="110"/>
  <c r="U61" i="110"/>
  <c r="C4" i="107"/>
  <c r="K4" i="107"/>
  <c r="S4" i="107"/>
  <c r="E11" i="107"/>
  <c r="M11" i="107"/>
  <c r="U11" i="107"/>
  <c r="G17" i="107"/>
  <c r="O17" i="107"/>
  <c r="W17" i="107"/>
  <c r="E27" i="107"/>
  <c r="M27" i="107"/>
  <c r="U27" i="107"/>
  <c r="G33" i="107"/>
  <c r="O33" i="107"/>
  <c r="W33" i="107"/>
  <c r="C61" i="107"/>
  <c r="K61" i="107"/>
  <c r="S61" i="107"/>
  <c r="I4" i="108"/>
  <c r="Q4" i="108"/>
  <c r="C11" i="108"/>
  <c r="K11" i="108"/>
  <c r="S11" i="108"/>
  <c r="E17" i="108"/>
  <c r="M17" i="108"/>
  <c r="U17" i="108"/>
  <c r="C27" i="108"/>
  <c r="K27" i="108"/>
  <c r="S27" i="108"/>
  <c r="E33" i="108"/>
  <c r="M33" i="108"/>
  <c r="U33" i="108"/>
  <c r="I61" i="108"/>
  <c r="Q61" i="108"/>
  <c r="G4" i="114"/>
  <c r="O4" i="114"/>
  <c r="W4" i="114"/>
  <c r="I11" i="114"/>
  <c r="Q11" i="114"/>
  <c r="C17" i="114"/>
  <c r="K17" i="114"/>
  <c r="S17" i="114"/>
  <c r="I27" i="114"/>
  <c r="Q27" i="114"/>
  <c r="C33" i="114"/>
  <c r="K33" i="114"/>
  <c r="S33" i="114"/>
  <c r="G61" i="114"/>
  <c r="O61" i="114"/>
  <c r="W61" i="114"/>
  <c r="E4" i="112"/>
  <c r="M4" i="112"/>
  <c r="U4" i="112"/>
  <c r="G11" i="112"/>
  <c r="O11" i="112"/>
  <c r="W11" i="112"/>
  <c r="I17" i="112"/>
  <c r="Q17" i="112"/>
  <c r="I22" i="112"/>
  <c r="Q22" i="112"/>
  <c r="G27" i="112"/>
  <c r="O27" i="112"/>
  <c r="W27" i="112"/>
  <c r="I33" i="112"/>
  <c r="Q33" i="112"/>
  <c r="G61" i="201"/>
  <c r="O61" i="201"/>
  <c r="W61" i="201"/>
  <c r="C61" i="203"/>
  <c r="K61" i="203"/>
  <c r="S61" i="203"/>
  <c r="E61" i="173"/>
  <c r="M61" i="173"/>
  <c r="U61" i="173"/>
  <c r="G61" i="183"/>
  <c r="O61" i="183"/>
  <c r="W61" i="183"/>
  <c r="E61" i="19"/>
  <c r="M61" i="19"/>
  <c r="U61" i="19"/>
  <c r="I5" i="125"/>
  <c r="I4" i="171"/>
  <c r="Q5" i="125"/>
  <c r="Q4" i="171"/>
  <c r="G8" i="171"/>
  <c r="G9" i="125"/>
  <c r="G8" i="125" s="1"/>
  <c r="O8" i="171"/>
  <c r="O9" i="125"/>
  <c r="W9" i="125"/>
  <c r="W8" i="171"/>
  <c r="C11" i="171"/>
  <c r="C12" i="125"/>
  <c r="K12" i="125"/>
  <c r="K11" i="171"/>
  <c r="S12" i="125"/>
  <c r="S11" i="171"/>
  <c r="E18" i="125"/>
  <c r="E17" i="171"/>
  <c r="M18" i="125"/>
  <c r="M17" i="171"/>
  <c r="U17" i="171"/>
  <c r="U18" i="125"/>
  <c r="U17" i="125" s="1"/>
  <c r="E22" i="171"/>
  <c r="E23" i="125"/>
  <c r="M22" i="171"/>
  <c r="M23" i="125"/>
  <c r="U23" i="125"/>
  <c r="U22" i="171"/>
  <c r="C28" i="125"/>
  <c r="C27" i="171"/>
  <c r="K28" i="125"/>
  <c r="K27" i="171"/>
  <c r="S28" i="125"/>
  <c r="S27" i="171"/>
  <c r="E33" i="171"/>
  <c r="E34" i="125"/>
  <c r="M33" i="171"/>
  <c r="M34" i="125"/>
  <c r="U33" i="171"/>
  <c r="U34" i="125"/>
  <c r="I61" i="171"/>
  <c r="Q61" i="171"/>
  <c r="C53" i="125"/>
  <c r="C52" i="125" s="1"/>
  <c r="C52" i="171"/>
  <c r="K53" i="125"/>
  <c r="K52" i="125" s="1"/>
  <c r="K52" i="171"/>
  <c r="S52" i="171"/>
  <c r="S53" i="125"/>
  <c r="S52" i="125" s="1"/>
  <c r="C92" i="149"/>
  <c r="K92" i="149"/>
  <c r="S92" i="149"/>
  <c r="I5" i="124"/>
  <c r="I4" i="201"/>
  <c r="Q5" i="124"/>
  <c r="Q4" i="201"/>
  <c r="C6" i="123"/>
  <c r="K6" i="123"/>
  <c r="S6" i="123"/>
  <c r="E7" i="123"/>
  <c r="M7" i="123"/>
  <c r="U7" i="123"/>
  <c r="G9" i="124"/>
  <c r="G8" i="201"/>
  <c r="O9" i="124"/>
  <c r="O8" i="201"/>
  <c r="W9" i="124"/>
  <c r="W8" i="201"/>
  <c r="I10" i="123"/>
  <c r="Q10" i="123"/>
  <c r="C12" i="124"/>
  <c r="C11" i="201"/>
  <c r="K11" i="201"/>
  <c r="K12" i="124"/>
  <c r="S11" i="201"/>
  <c r="S12" i="124"/>
  <c r="E13" i="123"/>
  <c r="M13" i="123"/>
  <c r="U13" i="123"/>
  <c r="G14" i="123"/>
  <c r="O14" i="123"/>
  <c r="W14" i="123"/>
  <c r="I15" i="123"/>
  <c r="Q15" i="123"/>
  <c r="C16" i="123"/>
  <c r="K16" i="123"/>
  <c r="S16" i="123"/>
  <c r="E18" i="124"/>
  <c r="E17" i="201"/>
  <c r="M18" i="124"/>
  <c r="M17" i="201"/>
  <c r="U17" i="201"/>
  <c r="U18" i="124"/>
  <c r="Q20" i="123"/>
  <c r="S21" i="123"/>
  <c r="E23" i="124"/>
  <c r="E22" i="201"/>
  <c r="M23" i="124"/>
  <c r="M22" i="124" s="1"/>
  <c r="M22" i="201"/>
  <c r="U23" i="124"/>
  <c r="U22" i="201"/>
  <c r="G24" i="123"/>
  <c r="O24" i="123"/>
  <c r="W24" i="123"/>
  <c r="I25" i="123"/>
  <c r="Q25" i="123"/>
  <c r="C27" i="201"/>
  <c r="C28" i="124"/>
  <c r="K28" i="124"/>
  <c r="K27" i="201"/>
  <c r="S28" i="124"/>
  <c r="S27" i="201"/>
  <c r="E29" i="123"/>
  <c r="M29" i="123"/>
  <c r="U29" i="123"/>
  <c r="G30" i="123"/>
  <c r="O30" i="123"/>
  <c r="W30" i="123"/>
  <c r="I31" i="123"/>
  <c r="Q31" i="123"/>
  <c r="C32" i="123"/>
  <c r="K32" i="123"/>
  <c r="S32" i="123"/>
  <c r="E33" i="201"/>
  <c r="E34" i="124"/>
  <c r="M33" i="201"/>
  <c r="M34" i="124"/>
  <c r="U33" i="201"/>
  <c r="U34" i="124"/>
  <c r="G35" i="123"/>
  <c r="O35" i="123"/>
  <c r="W35" i="123"/>
  <c r="C37" i="123"/>
  <c r="K37" i="123"/>
  <c r="S37" i="123"/>
  <c r="E38" i="123"/>
  <c r="M38" i="123"/>
  <c r="U38" i="123"/>
  <c r="G39" i="123"/>
  <c r="O39" i="123"/>
  <c r="W39" i="123"/>
  <c r="I40" i="123"/>
  <c r="Q40" i="123"/>
  <c r="C41" i="123"/>
  <c r="K41" i="123"/>
  <c r="S41" i="123"/>
  <c r="E42" i="123"/>
  <c r="M42" i="123"/>
  <c r="U42" i="123"/>
  <c r="G43" i="123"/>
  <c r="O43" i="123"/>
  <c r="W43" i="123"/>
  <c r="I44" i="123"/>
  <c r="Q44" i="123"/>
  <c r="C45" i="123"/>
  <c r="K45" i="123"/>
  <c r="S45" i="123"/>
  <c r="E46" i="123"/>
  <c r="M46" i="123"/>
  <c r="U46" i="123"/>
  <c r="G47" i="123"/>
  <c r="O47" i="123"/>
  <c r="W47" i="123"/>
  <c r="I48" i="123"/>
  <c r="Q48" i="123"/>
  <c r="C49" i="123"/>
  <c r="K49" i="123"/>
  <c r="S49" i="123"/>
  <c r="E50" i="123"/>
  <c r="M50" i="123"/>
  <c r="U50" i="123"/>
  <c r="W65" i="123"/>
  <c r="I70" i="123"/>
  <c r="G52" i="201"/>
  <c r="G53" i="124"/>
  <c r="O53" i="124"/>
  <c r="O52" i="201"/>
  <c r="W52" i="201"/>
  <c r="W53" i="124"/>
  <c r="G33" i="160"/>
  <c r="G26" i="160" s="1"/>
  <c r="G2" i="160" s="1"/>
  <c r="G34" i="8"/>
  <c r="O33" i="160"/>
  <c r="O26" i="160" s="1"/>
  <c r="O2" i="160" s="1"/>
  <c r="O34" i="8"/>
  <c r="W33" i="160"/>
  <c r="W26" i="160" s="1"/>
  <c r="W2" i="160" s="1"/>
  <c r="W34" i="8"/>
  <c r="G33" i="151"/>
  <c r="G26" i="151" s="1"/>
  <c r="G2" i="151" s="1"/>
  <c r="G34" i="10"/>
  <c r="O33" i="151"/>
  <c r="O26" i="151" s="1"/>
  <c r="O2" i="151" s="1"/>
  <c r="O34" i="10"/>
  <c r="W33" i="151"/>
  <c r="W26" i="151" s="1"/>
  <c r="W2" i="151" s="1"/>
  <c r="W34" i="10"/>
  <c r="W33" i="10" s="1"/>
  <c r="W26" i="10" s="1"/>
  <c r="I61" i="151"/>
  <c r="I66" i="10"/>
  <c r="I61" i="10" s="1"/>
  <c r="Q61" i="151"/>
  <c r="Q66" i="10"/>
  <c r="Q61" i="10" s="1"/>
  <c r="G5" i="16"/>
  <c r="G4" i="17"/>
  <c r="O5" i="16"/>
  <c r="O4" i="17"/>
  <c r="W5" i="16"/>
  <c r="W4" i="17"/>
  <c r="E8" i="17"/>
  <c r="E9" i="16"/>
  <c r="E8" i="16" s="1"/>
  <c r="M9" i="16"/>
  <c r="M8" i="16" s="1"/>
  <c r="M8" i="17"/>
  <c r="U8" i="17"/>
  <c r="U9" i="16"/>
  <c r="U8" i="16" s="1"/>
  <c r="I12" i="16"/>
  <c r="I11" i="17"/>
  <c r="Q12" i="16"/>
  <c r="Q11" i="17"/>
  <c r="C18" i="16"/>
  <c r="C17" i="17"/>
  <c r="K18" i="16"/>
  <c r="K17" i="17"/>
  <c r="S18" i="16"/>
  <c r="S17" i="17"/>
  <c r="C23" i="16"/>
  <c r="C22" i="17"/>
  <c r="K23" i="16"/>
  <c r="K22" i="17"/>
  <c r="S23" i="16"/>
  <c r="S22" i="16" s="1"/>
  <c r="S22" i="17"/>
  <c r="I27" i="17"/>
  <c r="I28" i="16"/>
  <c r="Q27" i="17"/>
  <c r="Q28" i="16"/>
  <c r="C34" i="16"/>
  <c r="C33" i="17"/>
  <c r="K34" i="16"/>
  <c r="K33" i="17"/>
  <c r="S34" i="16"/>
  <c r="S33" i="17"/>
  <c r="E53" i="16"/>
  <c r="E52" i="17"/>
  <c r="M52" i="17"/>
  <c r="M53" i="16"/>
  <c r="M52" i="16" s="1"/>
  <c r="U53" i="16"/>
  <c r="U52" i="17"/>
  <c r="I61" i="18"/>
  <c r="Q61" i="18"/>
  <c r="Q4" i="185"/>
  <c r="Q5" i="103"/>
  <c r="C6" i="103"/>
  <c r="C6" i="102" s="1"/>
  <c r="K6" i="103"/>
  <c r="S6" i="103"/>
  <c r="E7" i="103"/>
  <c r="M7" i="103"/>
  <c r="U7" i="103"/>
  <c r="U7" i="102" s="1"/>
  <c r="G8" i="185"/>
  <c r="G9" i="103"/>
  <c r="W8" i="185"/>
  <c r="W9" i="103"/>
  <c r="I10" i="103"/>
  <c r="I10" i="102" s="1"/>
  <c r="Q10" i="103"/>
  <c r="K11" i="185"/>
  <c r="K12" i="103"/>
  <c r="S11" i="185"/>
  <c r="S12" i="103"/>
  <c r="E13" i="103"/>
  <c r="E13" i="102" s="1"/>
  <c r="U13" i="103"/>
  <c r="G14" i="103"/>
  <c r="O14" i="103"/>
  <c r="W14" i="103"/>
  <c r="W14" i="102" s="1"/>
  <c r="I15" i="103"/>
  <c r="C16" i="103"/>
  <c r="K16" i="103"/>
  <c r="S16" i="103"/>
  <c r="E17" i="185"/>
  <c r="E18" i="103"/>
  <c r="M17" i="185"/>
  <c r="M18" i="103"/>
  <c r="U17" i="185"/>
  <c r="U18" i="103"/>
  <c r="I20" i="102"/>
  <c r="C21" i="102"/>
  <c r="K21" i="102"/>
  <c r="E22" i="185"/>
  <c r="E23" i="103"/>
  <c r="M22" i="185"/>
  <c r="U22" i="185"/>
  <c r="U23" i="103"/>
  <c r="G24" i="103"/>
  <c r="W24" i="103"/>
  <c r="W24" i="102" s="1"/>
  <c r="I25" i="103"/>
  <c r="I25" i="102" s="1"/>
  <c r="C27" i="185"/>
  <c r="C28" i="103"/>
  <c r="K27" i="185"/>
  <c r="K28" i="103"/>
  <c r="S27" i="185"/>
  <c r="S28" i="103"/>
  <c r="S27" i="103" s="1"/>
  <c r="E29" i="102"/>
  <c r="M29" i="102"/>
  <c r="W30" i="102"/>
  <c r="C32" i="102"/>
  <c r="E33" i="185"/>
  <c r="E34" i="103"/>
  <c r="M33" i="185"/>
  <c r="M34" i="103"/>
  <c r="U33" i="185"/>
  <c r="U34" i="103"/>
  <c r="W35" i="102"/>
  <c r="Q36" i="102"/>
  <c r="C37" i="102"/>
  <c r="U38" i="102"/>
  <c r="O39" i="102"/>
  <c r="W39" i="102"/>
  <c r="S41" i="102"/>
  <c r="E42" i="102"/>
  <c r="Q44" i="102"/>
  <c r="C45" i="102"/>
  <c r="S45" i="102"/>
  <c r="E46" i="102"/>
  <c r="M50" i="102"/>
  <c r="U50" i="102"/>
  <c r="I61" i="185"/>
  <c r="Q61" i="185"/>
  <c r="U62" i="102"/>
  <c r="K65" i="102"/>
  <c r="S65" i="102"/>
  <c r="Q68" i="102"/>
  <c r="U70" i="102"/>
  <c r="O71" i="102"/>
  <c r="E52" i="185"/>
  <c r="E53" i="103"/>
  <c r="M52" i="185"/>
  <c r="M53" i="103"/>
  <c r="U52" i="185"/>
  <c r="U53" i="103"/>
  <c r="O54" i="102"/>
  <c r="G4" i="187"/>
  <c r="G5" i="105"/>
  <c r="O4" i="187"/>
  <c r="O5" i="105"/>
  <c r="W4" i="187"/>
  <c r="W5" i="105"/>
  <c r="E8" i="187"/>
  <c r="E9" i="105"/>
  <c r="M8" i="187"/>
  <c r="M9" i="105"/>
  <c r="M8" i="105" s="1"/>
  <c r="U8" i="187"/>
  <c r="U9" i="105"/>
  <c r="I11" i="187"/>
  <c r="I12" i="105"/>
  <c r="Q11" i="187"/>
  <c r="Q12" i="105"/>
  <c r="C17" i="187"/>
  <c r="C18" i="105"/>
  <c r="K17" i="187"/>
  <c r="K18" i="105"/>
  <c r="S17" i="187"/>
  <c r="S18" i="105"/>
  <c r="C22" i="187"/>
  <c r="C23" i="105"/>
  <c r="K22" i="187"/>
  <c r="K23" i="105"/>
  <c r="S22" i="187"/>
  <c r="S23" i="105"/>
  <c r="I27" i="187"/>
  <c r="I28" i="105"/>
  <c r="Q27" i="187"/>
  <c r="Q28" i="105"/>
  <c r="C33" i="187"/>
  <c r="C34" i="105"/>
  <c r="K33" i="187"/>
  <c r="K34" i="105"/>
  <c r="S33" i="187"/>
  <c r="S34" i="105"/>
  <c r="G61" i="187"/>
  <c r="O61" i="187"/>
  <c r="W61" i="187"/>
  <c r="C52" i="187"/>
  <c r="C53" i="105"/>
  <c r="K52" i="187"/>
  <c r="K53" i="105"/>
  <c r="K52" i="105" s="1"/>
  <c r="S52" i="187"/>
  <c r="S53" i="105"/>
  <c r="W26" i="190"/>
  <c r="G4" i="191"/>
  <c r="G5" i="104"/>
  <c r="O4" i="191"/>
  <c r="O5" i="104"/>
  <c r="W4" i="191"/>
  <c r="W5" i="104"/>
  <c r="E8" i="191"/>
  <c r="E9" i="104"/>
  <c r="E8" i="104" s="1"/>
  <c r="M8" i="191"/>
  <c r="M9" i="104"/>
  <c r="M8" i="104" s="1"/>
  <c r="U8" i="191"/>
  <c r="U9" i="104"/>
  <c r="I11" i="191"/>
  <c r="I12" i="104"/>
  <c r="Q11" i="191"/>
  <c r="Q12" i="104"/>
  <c r="C17" i="191"/>
  <c r="C18" i="104"/>
  <c r="K17" i="191"/>
  <c r="K18" i="104"/>
  <c r="S17" i="191"/>
  <c r="S18" i="104"/>
  <c r="C22" i="191"/>
  <c r="C23" i="104"/>
  <c r="K22" i="191"/>
  <c r="K23" i="104"/>
  <c r="S22" i="191"/>
  <c r="S23" i="104"/>
  <c r="S22" i="104" s="1"/>
  <c r="I27" i="191"/>
  <c r="I28" i="104"/>
  <c r="Q27" i="191"/>
  <c r="Q28" i="104"/>
  <c r="C33" i="191"/>
  <c r="C34" i="104"/>
  <c r="K33" i="191"/>
  <c r="K34" i="104"/>
  <c r="S33" i="191"/>
  <c r="S34" i="104"/>
  <c r="G61" i="191"/>
  <c r="O61" i="191"/>
  <c r="W61" i="191"/>
  <c r="C52" i="191"/>
  <c r="C53" i="104"/>
  <c r="C52" i="104" s="1"/>
  <c r="K52" i="191"/>
  <c r="K53" i="104"/>
  <c r="K52" i="104" s="1"/>
  <c r="S52" i="191"/>
  <c r="S53" i="104"/>
  <c r="C5" i="106"/>
  <c r="C4" i="194"/>
  <c r="K4" i="194"/>
  <c r="K5" i="106"/>
  <c r="S4" i="194"/>
  <c r="S5" i="106"/>
  <c r="I8" i="194"/>
  <c r="I9" i="106"/>
  <c r="Q8" i="194"/>
  <c r="Q9" i="106"/>
  <c r="E11" i="194"/>
  <c r="E12" i="106"/>
  <c r="M11" i="194"/>
  <c r="M12" i="106"/>
  <c r="U11" i="194"/>
  <c r="U12" i="106"/>
  <c r="G17" i="194"/>
  <c r="G18" i="106"/>
  <c r="O17" i="194"/>
  <c r="O18" i="106"/>
  <c r="W17" i="194"/>
  <c r="W18" i="106"/>
  <c r="G22" i="194"/>
  <c r="G23" i="106"/>
  <c r="O22" i="194"/>
  <c r="O23" i="106"/>
  <c r="W22" i="194"/>
  <c r="W23" i="106"/>
  <c r="W22" i="106" s="1"/>
  <c r="E27" i="194"/>
  <c r="E28" i="106"/>
  <c r="M27" i="194"/>
  <c r="M28" i="106"/>
  <c r="U27" i="194"/>
  <c r="U28" i="106"/>
  <c r="G33" i="194"/>
  <c r="G34" i="106"/>
  <c r="O33" i="194"/>
  <c r="O34" i="106"/>
  <c r="W33" i="194"/>
  <c r="W34" i="106"/>
  <c r="C61" i="194"/>
  <c r="K61" i="194"/>
  <c r="S61" i="194"/>
  <c r="G52" i="194"/>
  <c r="G53" i="106"/>
  <c r="O52" i="194"/>
  <c r="O53" i="106"/>
  <c r="O52" i="106" s="1"/>
  <c r="W52" i="194"/>
  <c r="W53" i="106"/>
  <c r="G52" i="196"/>
  <c r="O52" i="196"/>
  <c r="W52" i="196"/>
  <c r="G4" i="197"/>
  <c r="G5" i="111"/>
  <c r="O4" i="197"/>
  <c r="O5" i="111"/>
  <c r="W4" i="197"/>
  <c r="W5" i="111"/>
  <c r="E8" i="197"/>
  <c r="E9" i="111"/>
  <c r="E8" i="111" s="1"/>
  <c r="M8" i="197"/>
  <c r="M9" i="111"/>
  <c r="M8" i="111" s="1"/>
  <c r="U8" i="197"/>
  <c r="U9" i="111"/>
  <c r="U8" i="111" s="1"/>
  <c r="I11" i="197"/>
  <c r="I12" i="111"/>
  <c r="Q11" i="197"/>
  <c r="Q12" i="111"/>
  <c r="C17" i="197"/>
  <c r="C18" i="111"/>
  <c r="C17" i="111" s="1"/>
  <c r="K17" i="197"/>
  <c r="K18" i="111"/>
  <c r="K17" i="111" s="1"/>
  <c r="S17" i="197"/>
  <c r="S18" i="111"/>
  <c r="C22" i="197"/>
  <c r="C23" i="111"/>
  <c r="C22" i="111" s="1"/>
  <c r="K22" i="197"/>
  <c r="K23" i="111"/>
  <c r="K22" i="111" s="1"/>
  <c r="S22" i="197"/>
  <c r="S23" i="111"/>
  <c r="S22" i="111" s="1"/>
  <c r="I27" i="197"/>
  <c r="I28" i="111"/>
  <c r="Q27" i="197"/>
  <c r="Q28" i="111"/>
  <c r="C33" i="197"/>
  <c r="C34" i="111"/>
  <c r="K33" i="197"/>
  <c r="K34" i="111"/>
  <c r="S33" i="197"/>
  <c r="S34" i="111"/>
  <c r="G61" i="197"/>
  <c r="O61" i="197"/>
  <c r="W61" i="197"/>
  <c r="C52" i="197"/>
  <c r="C53" i="111"/>
  <c r="C52" i="111" s="1"/>
  <c r="K52" i="197"/>
  <c r="K53" i="111"/>
  <c r="K52" i="111" s="1"/>
  <c r="S52" i="197"/>
  <c r="S53" i="111"/>
  <c r="S52" i="111" s="1"/>
  <c r="C4" i="198"/>
  <c r="K4" i="198"/>
  <c r="S4" i="198"/>
  <c r="I8" i="198"/>
  <c r="Q8" i="198"/>
  <c r="E11" i="198"/>
  <c r="E4" i="163"/>
  <c r="E5" i="117"/>
  <c r="M4" i="163"/>
  <c r="M5" i="117"/>
  <c r="U4" i="163"/>
  <c r="U5" i="117"/>
  <c r="G6" i="116"/>
  <c r="O6" i="116"/>
  <c r="W6" i="116"/>
  <c r="I7" i="116"/>
  <c r="Q7" i="116"/>
  <c r="C8" i="163"/>
  <c r="C9" i="117"/>
  <c r="K8" i="163"/>
  <c r="K9" i="117"/>
  <c r="S8" i="163"/>
  <c r="S9" i="117"/>
  <c r="E10" i="116"/>
  <c r="M10" i="116"/>
  <c r="U10" i="116"/>
  <c r="G11" i="163"/>
  <c r="G12" i="117"/>
  <c r="O11" i="163"/>
  <c r="O12" i="117"/>
  <c r="W11" i="163"/>
  <c r="W12" i="117"/>
  <c r="I13" i="116"/>
  <c r="Q13" i="116"/>
  <c r="C14" i="116"/>
  <c r="K14" i="116"/>
  <c r="S14" i="116"/>
  <c r="E15" i="116"/>
  <c r="M15" i="116"/>
  <c r="U15" i="116"/>
  <c r="G16" i="116"/>
  <c r="O16" i="116"/>
  <c r="W16" i="116"/>
  <c r="I17" i="163"/>
  <c r="I18" i="117"/>
  <c r="Q17" i="163"/>
  <c r="Q18" i="117"/>
  <c r="C19" i="116"/>
  <c r="K19" i="116"/>
  <c r="S19" i="116"/>
  <c r="E20" i="116"/>
  <c r="M20" i="116"/>
  <c r="U20" i="116"/>
  <c r="G21" i="116"/>
  <c r="O21" i="116"/>
  <c r="W21" i="116"/>
  <c r="I22" i="163"/>
  <c r="I23" i="117"/>
  <c r="Q22" i="163"/>
  <c r="Q23" i="117"/>
  <c r="C24" i="116"/>
  <c r="K24" i="116"/>
  <c r="S24" i="116"/>
  <c r="E25" i="116"/>
  <c r="M25" i="116"/>
  <c r="U25" i="116"/>
  <c r="G27" i="163"/>
  <c r="G28" i="117"/>
  <c r="O27" i="163"/>
  <c r="O28" i="117"/>
  <c r="W27" i="163"/>
  <c r="W28" i="117"/>
  <c r="I29" i="116"/>
  <c r="Q29" i="116"/>
  <c r="C30" i="116"/>
  <c r="K30" i="116"/>
  <c r="S30" i="116"/>
  <c r="E31" i="116"/>
  <c r="M31" i="116"/>
  <c r="U31" i="116"/>
  <c r="G32" i="116"/>
  <c r="O32" i="116"/>
  <c r="W32" i="116"/>
  <c r="I33" i="163"/>
  <c r="I34" i="117"/>
  <c r="Q33" i="163"/>
  <c r="Q34" i="117"/>
  <c r="C35" i="116"/>
  <c r="K35" i="116"/>
  <c r="S35" i="116"/>
  <c r="U36" i="116"/>
  <c r="I42" i="116"/>
  <c r="G45" i="116"/>
  <c r="O45" i="116"/>
  <c r="W45" i="116"/>
  <c r="E61" i="163"/>
  <c r="M61" i="163"/>
  <c r="U61" i="163"/>
  <c r="I52" i="163"/>
  <c r="I53" i="117"/>
  <c r="Q52" i="163"/>
  <c r="Q53" i="117"/>
  <c r="C54" i="116"/>
  <c r="K54" i="116"/>
  <c r="S54" i="116"/>
  <c r="C33" i="166"/>
  <c r="C26" i="166" s="1"/>
  <c r="C2" i="166" s="1"/>
  <c r="C37" i="118"/>
  <c r="K33" i="166"/>
  <c r="K26" i="166" s="1"/>
  <c r="K2" i="166" s="1"/>
  <c r="K37" i="118"/>
  <c r="S33" i="166"/>
  <c r="S26" i="166" s="1"/>
  <c r="S2" i="166" s="1"/>
  <c r="S37" i="118"/>
  <c r="I61" i="166"/>
  <c r="I66" i="118"/>
  <c r="Q61" i="166"/>
  <c r="Q66" i="118"/>
  <c r="I61" i="167"/>
  <c r="I64" i="118"/>
  <c r="I64" i="116" s="1"/>
  <c r="Q61" i="167"/>
  <c r="Q64" i="118"/>
  <c r="Q64" i="116" s="1"/>
  <c r="E33" i="168"/>
  <c r="E26" i="168" s="1"/>
  <c r="E2" i="168" s="1"/>
  <c r="M33" i="168"/>
  <c r="M26" i="168" s="1"/>
  <c r="U33" i="168"/>
  <c r="U26" i="168" s="1"/>
  <c r="U2" i="168" s="1"/>
  <c r="C34" i="119"/>
  <c r="C33" i="119" s="1"/>
  <c r="C26" i="119" s="1"/>
  <c r="C2" i="119" s="1"/>
  <c r="C33" i="155"/>
  <c r="C26" i="155" s="1"/>
  <c r="C2" i="155" s="1"/>
  <c r="K33" i="155"/>
  <c r="K26" i="155" s="1"/>
  <c r="K2" i="155" s="1"/>
  <c r="K34" i="119"/>
  <c r="K33" i="119" s="1"/>
  <c r="K26" i="119" s="1"/>
  <c r="K2" i="119" s="1"/>
  <c r="S33" i="155"/>
  <c r="S26" i="155" s="1"/>
  <c r="S2" i="155" s="1"/>
  <c r="S34" i="119"/>
  <c r="S33" i="119" s="1"/>
  <c r="S26" i="119" s="1"/>
  <c r="G40" i="116"/>
  <c r="W40" i="116"/>
  <c r="E61" i="155"/>
  <c r="E66" i="119"/>
  <c r="E61" i="119" s="1"/>
  <c r="M61" i="155"/>
  <c r="M66" i="119"/>
  <c r="M61" i="119" s="1"/>
  <c r="U61" i="155"/>
  <c r="U66" i="119"/>
  <c r="U61" i="119" s="1"/>
  <c r="C33" i="158"/>
  <c r="C26" i="158" s="1"/>
  <c r="C2" i="158" s="1"/>
  <c r="C34" i="120"/>
  <c r="K33" i="158"/>
  <c r="K26" i="158" s="1"/>
  <c r="K2" i="158" s="1"/>
  <c r="K34" i="120"/>
  <c r="S33" i="158"/>
  <c r="S26" i="158" s="1"/>
  <c r="S2" i="158" s="1"/>
  <c r="S34" i="120"/>
  <c r="G44" i="116"/>
  <c r="G61" i="158"/>
  <c r="G62" i="120"/>
  <c r="G62" i="116" s="1"/>
  <c r="O61" i="158"/>
  <c r="O62" i="120"/>
  <c r="W61" i="158"/>
  <c r="W62" i="120"/>
  <c r="W62" i="116" s="1"/>
  <c r="H61" i="77"/>
  <c r="P61" i="77"/>
  <c r="X61" i="77"/>
  <c r="D52" i="77"/>
  <c r="D53" i="75"/>
  <c r="D52" i="75" s="1"/>
  <c r="L52" i="77"/>
  <c r="L53" i="75"/>
  <c r="L52" i="75" s="1"/>
  <c r="T52" i="77"/>
  <c r="T53" i="75"/>
  <c r="T52" i="75" s="1"/>
  <c r="F61" i="110"/>
  <c r="N61" i="110"/>
  <c r="V61" i="110"/>
  <c r="H52" i="107"/>
  <c r="P52" i="107"/>
  <c r="X52" i="107"/>
  <c r="J4" i="108"/>
  <c r="R4" i="108"/>
  <c r="H8" i="108"/>
  <c r="P8" i="108"/>
  <c r="X8" i="108"/>
  <c r="D11" i="108"/>
  <c r="L11" i="108"/>
  <c r="T11" i="108"/>
  <c r="F17" i="108"/>
  <c r="N17" i="108"/>
  <c r="V17" i="108"/>
  <c r="F22" i="108"/>
  <c r="N22" i="108"/>
  <c r="V22" i="108"/>
  <c r="D27" i="108"/>
  <c r="L27" i="108"/>
  <c r="T27" i="108"/>
  <c r="F33" i="108"/>
  <c r="N33" i="108"/>
  <c r="V33" i="108"/>
  <c r="J61" i="108"/>
  <c r="R61" i="108"/>
  <c r="F52" i="108"/>
  <c r="N52" i="108"/>
  <c r="V52" i="108"/>
  <c r="H4" i="114"/>
  <c r="P4" i="114"/>
  <c r="X4" i="114"/>
  <c r="F8" i="114"/>
  <c r="N8" i="114"/>
  <c r="V8" i="114"/>
  <c r="J11" i="114"/>
  <c r="R11" i="114"/>
  <c r="D17" i="114"/>
  <c r="L17" i="114"/>
  <c r="T17" i="114"/>
  <c r="D22" i="114"/>
  <c r="L22" i="114"/>
  <c r="T22" i="114"/>
  <c r="J27" i="114"/>
  <c r="R27" i="114"/>
  <c r="D33" i="114"/>
  <c r="L33" i="114"/>
  <c r="T33" i="114"/>
  <c r="F4" i="112"/>
  <c r="N4" i="112"/>
  <c r="V4" i="112"/>
  <c r="D8" i="112"/>
  <c r="L8" i="112"/>
  <c r="T8" i="112"/>
  <c r="H11" i="112"/>
  <c r="P11" i="112"/>
  <c r="X11" i="112"/>
  <c r="H61" i="201"/>
  <c r="P61" i="201"/>
  <c r="X61" i="201"/>
  <c r="D61" i="203"/>
  <c r="L61" i="203"/>
  <c r="T61" i="203"/>
  <c r="F61" i="173"/>
  <c r="N61" i="173"/>
  <c r="V61" i="173"/>
  <c r="H61" i="183"/>
  <c r="P61" i="183"/>
  <c r="X61" i="183"/>
  <c r="J5" i="125"/>
  <c r="J4" i="125" s="1"/>
  <c r="J4" i="171"/>
  <c r="R5" i="125"/>
  <c r="R4" i="125" s="1"/>
  <c r="R4" i="171"/>
  <c r="H8" i="171"/>
  <c r="H9" i="125"/>
  <c r="H8" i="125" s="1"/>
  <c r="P8" i="171"/>
  <c r="P9" i="125"/>
  <c r="P8" i="125" s="1"/>
  <c r="X8" i="171"/>
  <c r="X9" i="125"/>
  <c r="X8" i="125" s="1"/>
  <c r="D12" i="125"/>
  <c r="D11" i="171"/>
  <c r="L11" i="171"/>
  <c r="L12" i="125"/>
  <c r="L11" i="125" s="1"/>
  <c r="T11" i="171"/>
  <c r="T12" i="125"/>
  <c r="F18" i="125"/>
  <c r="F17" i="125" s="1"/>
  <c r="F17" i="171"/>
  <c r="N17" i="171"/>
  <c r="N18" i="125"/>
  <c r="N17" i="125" s="1"/>
  <c r="V17" i="171"/>
  <c r="V18" i="125"/>
  <c r="V17" i="125" s="1"/>
  <c r="F22" i="171"/>
  <c r="F23" i="125"/>
  <c r="F22" i="125" s="1"/>
  <c r="N22" i="171"/>
  <c r="N23" i="125"/>
  <c r="N22" i="125" s="1"/>
  <c r="V23" i="125"/>
  <c r="V22" i="125" s="1"/>
  <c r="V22" i="171"/>
  <c r="D27" i="171"/>
  <c r="D28" i="125"/>
  <c r="L27" i="171"/>
  <c r="L28" i="125"/>
  <c r="L27" i="125" s="1"/>
  <c r="T28" i="125"/>
  <c r="T27" i="171"/>
  <c r="F34" i="125"/>
  <c r="F33" i="171"/>
  <c r="N33" i="171"/>
  <c r="N34" i="125"/>
  <c r="V34" i="125"/>
  <c r="V33" i="171"/>
  <c r="J61" i="171"/>
  <c r="R61" i="171"/>
  <c r="D52" i="171"/>
  <c r="D53" i="125"/>
  <c r="L53" i="125"/>
  <c r="L52" i="125" s="1"/>
  <c r="L52" i="171"/>
  <c r="T53" i="125"/>
  <c r="T52" i="171"/>
  <c r="D92" i="149"/>
  <c r="L92" i="149"/>
  <c r="T92" i="149"/>
  <c r="J5" i="124"/>
  <c r="J4" i="201"/>
  <c r="R5" i="124"/>
  <c r="R4" i="201"/>
  <c r="N7" i="123"/>
  <c r="H8" i="201"/>
  <c r="H9" i="124"/>
  <c r="P9" i="124"/>
  <c r="P8" i="201"/>
  <c r="X8" i="201"/>
  <c r="X9" i="124"/>
  <c r="D12" i="124"/>
  <c r="D11" i="201"/>
  <c r="L11" i="201"/>
  <c r="L12" i="124"/>
  <c r="T12" i="124"/>
  <c r="T11" i="201"/>
  <c r="N13" i="123"/>
  <c r="P14" i="123"/>
  <c r="F18" i="124"/>
  <c r="F17" i="201"/>
  <c r="N18" i="124"/>
  <c r="N17" i="201"/>
  <c r="V17" i="201"/>
  <c r="V18" i="124"/>
  <c r="P19" i="123"/>
  <c r="F22" i="201"/>
  <c r="F23" i="124"/>
  <c r="N23" i="124"/>
  <c r="N22" i="201"/>
  <c r="V23" i="124"/>
  <c r="V22" i="201"/>
  <c r="P24" i="123"/>
  <c r="D28" i="124"/>
  <c r="D27" i="201"/>
  <c r="L28" i="124"/>
  <c r="L27" i="201"/>
  <c r="T28" i="124"/>
  <c r="T27" i="201"/>
  <c r="P30" i="123"/>
  <c r="D32" i="123"/>
  <c r="F33" i="201"/>
  <c r="F34" i="124"/>
  <c r="N33" i="201"/>
  <c r="N34" i="124"/>
  <c r="V34" i="124"/>
  <c r="V33" i="201"/>
  <c r="P35" i="123"/>
  <c r="N38" i="123"/>
  <c r="L41" i="123"/>
  <c r="J44" i="123"/>
  <c r="H47" i="123"/>
  <c r="F50" i="123"/>
  <c r="D63" i="123"/>
  <c r="X65" i="123"/>
  <c r="V68" i="123"/>
  <c r="L71" i="123"/>
  <c r="T71" i="123"/>
  <c r="H52" i="201"/>
  <c r="H53" i="124"/>
  <c r="P53" i="124"/>
  <c r="P52" i="201"/>
  <c r="X52" i="201"/>
  <c r="X53" i="124"/>
  <c r="H33" i="160"/>
  <c r="H26" i="160" s="1"/>
  <c r="H34" i="8"/>
  <c r="P33" i="160"/>
  <c r="P26" i="160" s="1"/>
  <c r="P2" i="160" s="1"/>
  <c r="P34" i="8"/>
  <c r="X33" i="160"/>
  <c r="X26" i="160" s="1"/>
  <c r="X2" i="160" s="1"/>
  <c r="X34" i="8"/>
  <c r="H33" i="151"/>
  <c r="H26" i="151" s="1"/>
  <c r="H2" i="151" s="1"/>
  <c r="H34" i="10"/>
  <c r="P33" i="151"/>
  <c r="P26" i="151" s="1"/>
  <c r="P2" i="151" s="1"/>
  <c r="P34" i="10"/>
  <c r="X33" i="151"/>
  <c r="X26" i="151" s="1"/>
  <c r="X2" i="151" s="1"/>
  <c r="X34" i="10"/>
  <c r="J61" i="151"/>
  <c r="J66" i="10"/>
  <c r="J61" i="10" s="1"/>
  <c r="R61" i="151"/>
  <c r="R66" i="10"/>
  <c r="H5" i="16"/>
  <c r="H4" i="17"/>
  <c r="P5" i="16"/>
  <c r="P4" i="17"/>
  <c r="X4" i="17"/>
  <c r="X5" i="16"/>
  <c r="X4" i="16" s="1"/>
  <c r="F8" i="17"/>
  <c r="F9" i="16"/>
  <c r="N9" i="16"/>
  <c r="N8" i="17"/>
  <c r="V9" i="16"/>
  <c r="V8" i="17"/>
  <c r="J12" i="16"/>
  <c r="J11" i="17"/>
  <c r="R12" i="16"/>
  <c r="R11" i="16" s="1"/>
  <c r="R11" i="17"/>
  <c r="D18" i="16"/>
  <c r="D17" i="17"/>
  <c r="L17" i="17"/>
  <c r="L18" i="16"/>
  <c r="T18" i="16"/>
  <c r="T17" i="17"/>
  <c r="D23" i="16"/>
  <c r="D22" i="17"/>
  <c r="L23" i="16"/>
  <c r="L22" i="16" s="1"/>
  <c r="L22" i="17"/>
  <c r="T22" i="17"/>
  <c r="T23" i="16"/>
  <c r="J28" i="16"/>
  <c r="J27" i="17"/>
  <c r="R28" i="16"/>
  <c r="R27" i="17"/>
  <c r="D34" i="16"/>
  <c r="D33" i="17"/>
  <c r="L33" i="17"/>
  <c r="L34" i="16"/>
  <c r="T34" i="16"/>
  <c r="T33" i="17"/>
  <c r="F53" i="16"/>
  <c r="F52" i="16" s="1"/>
  <c r="F52" i="17"/>
  <c r="N53" i="16"/>
  <c r="N52" i="17"/>
  <c r="V53" i="16"/>
  <c r="V52" i="17"/>
  <c r="J61" i="18"/>
  <c r="R61" i="18"/>
  <c r="J4" i="185"/>
  <c r="J5" i="103"/>
  <c r="R4" i="185"/>
  <c r="R5" i="103"/>
  <c r="D6" i="103"/>
  <c r="L6" i="103"/>
  <c r="T6" i="103"/>
  <c r="F7" i="103"/>
  <c r="F7" i="102" s="1"/>
  <c r="N7" i="103"/>
  <c r="V7" i="103"/>
  <c r="H8" i="185"/>
  <c r="H9" i="103"/>
  <c r="P8" i="185"/>
  <c r="P9" i="103"/>
  <c r="X8" i="185"/>
  <c r="X9" i="103"/>
  <c r="J10" i="103"/>
  <c r="R10" i="103"/>
  <c r="D11" i="185"/>
  <c r="D12" i="103"/>
  <c r="L11" i="185"/>
  <c r="L12" i="103"/>
  <c r="T11" i="185"/>
  <c r="T12" i="103"/>
  <c r="F13" i="103"/>
  <c r="N13" i="103"/>
  <c r="V13" i="103"/>
  <c r="H14" i="103"/>
  <c r="H14" i="102" s="1"/>
  <c r="P14" i="103"/>
  <c r="X14" i="103"/>
  <c r="J15" i="103"/>
  <c r="R15" i="103"/>
  <c r="D16" i="103"/>
  <c r="L16" i="103"/>
  <c r="T16" i="103"/>
  <c r="F17" i="185"/>
  <c r="F18" i="103"/>
  <c r="N17" i="185"/>
  <c r="N18" i="103"/>
  <c r="V17" i="185"/>
  <c r="V18" i="103"/>
  <c r="H19" i="102"/>
  <c r="P19" i="102"/>
  <c r="T21" i="102"/>
  <c r="F22" i="185"/>
  <c r="F23" i="103"/>
  <c r="N22" i="185"/>
  <c r="N23" i="103"/>
  <c r="V22" i="185"/>
  <c r="V23" i="103"/>
  <c r="H24" i="103"/>
  <c r="H24" i="102" s="1"/>
  <c r="P24" i="103"/>
  <c r="X24" i="103"/>
  <c r="J25" i="103"/>
  <c r="R25" i="103"/>
  <c r="D27" i="185"/>
  <c r="D28" i="103"/>
  <c r="L27" i="185"/>
  <c r="L28" i="103"/>
  <c r="T27" i="185"/>
  <c r="T28" i="103"/>
  <c r="H30" i="102"/>
  <c r="P30" i="102"/>
  <c r="F33" i="185"/>
  <c r="F34" i="103"/>
  <c r="N33" i="185"/>
  <c r="N34" i="103"/>
  <c r="V33" i="185"/>
  <c r="V34" i="103"/>
  <c r="H35" i="102"/>
  <c r="F38" i="102"/>
  <c r="D41" i="102"/>
  <c r="P43" i="102"/>
  <c r="X43" i="102"/>
  <c r="V46" i="102"/>
  <c r="X47" i="102"/>
  <c r="L49" i="102"/>
  <c r="T49" i="102"/>
  <c r="J61" i="185"/>
  <c r="R61" i="185"/>
  <c r="X63" i="102"/>
  <c r="V66" i="102"/>
  <c r="T69" i="102"/>
  <c r="F70" i="102"/>
  <c r="N70" i="102"/>
  <c r="R72" i="102"/>
  <c r="F52" i="185"/>
  <c r="F53" i="103"/>
  <c r="F52" i="103" s="1"/>
  <c r="N52" i="185"/>
  <c r="N53" i="103"/>
  <c r="N52" i="103" s="1"/>
  <c r="V52" i="185"/>
  <c r="V53" i="103"/>
  <c r="V52" i="103" s="1"/>
  <c r="H4" i="187"/>
  <c r="H5" i="105"/>
  <c r="P4" i="187"/>
  <c r="P5" i="105"/>
  <c r="X4" i="187"/>
  <c r="X5" i="105"/>
  <c r="F8" i="187"/>
  <c r="F9" i="105"/>
  <c r="F8" i="105" s="1"/>
  <c r="N8" i="187"/>
  <c r="N9" i="105"/>
  <c r="N8" i="105" s="1"/>
  <c r="V8" i="187"/>
  <c r="V9" i="105"/>
  <c r="V8" i="105" s="1"/>
  <c r="J11" i="187"/>
  <c r="J12" i="105"/>
  <c r="R11" i="187"/>
  <c r="R12" i="105"/>
  <c r="D17" i="187"/>
  <c r="D18" i="105"/>
  <c r="L17" i="187"/>
  <c r="L18" i="105"/>
  <c r="T17" i="187"/>
  <c r="T18" i="105"/>
  <c r="D22" i="187"/>
  <c r="D23" i="105"/>
  <c r="D22" i="105" s="1"/>
  <c r="L22" i="187"/>
  <c r="L23" i="105"/>
  <c r="L22" i="105" s="1"/>
  <c r="T22" i="187"/>
  <c r="T23" i="105"/>
  <c r="T22" i="105" s="1"/>
  <c r="J27" i="187"/>
  <c r="J28" i="105"/>
  <c r="R27" i="187"/>
  <c r="R28" i="105"/>
  <c r="D33" i="187"/>
  <c r="D34" i="105"/>
  <c r="L33" i="187"/>
  <c r="L34" i="105"/>
  <c r="T33" i="187"/>
  <c r="T34" i="105"/>
  <c r="H61" i="187"/>
  <c r="P61" i="187"/>
  <c r="X61" i="187"/>
  <c r="D52" i="187"/>
  <c r="D53" i="105"/>
  <c r="D52" i="105" s="1"/>
  <c r="L52" i="187"/>
  <c r="L53" i="105"/>
  <c r="L52" i="105" s="1"/>
  <c r="T52" i="187"/>
  <c r="T53" i="105"/>
  <c r="T52" i="105" s="1"/>
  <c r="L4" i="188"/>
  <c r="T4" i="188"/>
  <c r="H4" i="191"/>
  <c r="H5" i="104"/>
  <c r="H4" i="104" s="1"/>
  <c r="P4" i="191"/>
  <c r="P5" i="104"/>
  <c r="X4" i="191"/>
  <c r="X5" i="104"/>
  <c r="F8" i="191"/>
  <c r="F9" i="104"/>
  <c r="F8" i="104" s="1"/>
  <c r="N8" i="191"/>
  <c r="N9" i="104"/>
  <c r="N8" i="104" s="1"/>
  <c r="V8" i="191"/>
  <c r="V9" i="104"/>
  <c r="V8" i="104" s="1"/>
  <c r="J11" i="191"/>
  <c r="J12" i="104"/>
  <c r="R11" i="191"/>
  <c r="R12" i="104"/>
  <c r="D17" i="191"/>
  <c r="D18" i="104"/>
  <c r="L17" i="191"/>
  <c r="L18" i="104"/>
  <c r="T17" i="191"/>
  <c r="T18" i="104"/>
  <c r="D22" i="191"/>
  <c r="D23" i="104"/>
  <c r="D22" i="104" s="1"/>
  <c r="L22" i="191"/>
  <c r="L23" i="104"/>
  <c r="L22" i="104" s="1"/>
  <c r="T22" i="191"/>
  <c r="T23" i="104"/>
  <c r="T22" i="104" s="1"/>
  <c r="J27" i="191"/>
  <c r="J28" i="104"/>
  <c r="R27" i="191"/>
  <c r="R28" i="104"/>
  <c r="R27" i="104" s="1"/>
  <c r="D33" i="191"/>
  <c r="D34" i="104"/>
  <c r="L33" i="191"/>
  <c r="L34" i="104"/>
  <c r="T33" i="191"/>
  <c r="T34" i="104"/>
  <c r="H61" i="191"/>
  <c r="P61" i="191"/>
  <c r="X61" i="191"/>
  <c r="D52" i="191"/>
  <c r="D53" i="104"/>
  <c r="D52" i="104" s="1"/>
  <c r="L52" i="191"/>
  <c r="L53" i="104"/>
  <c r="L52" i="104" s="1"/>
  <c r="T52" i="191"/>
  <c r="T53" i="104"/>
  <c r="T52" i="104" s="1"/>
  <c r="D5" i="106"/>
  <c r="D4" i="194"/>
  <c r="L4" i="194"/>
  <c r="L5" i="106"/>
  <c r="L4" i="106" s="1"/>
  <c r="T4" i="194"/>
  <c r="T5" i="106"/>
  <c r="J8" i="194"/>
  <c r="J9" i="106"/>
  <c r="J8" i="106" s="1"/>
  <c r="R8" i="194"/>
  <c r="R9" i="106"/>
  <c r="R8" i="106" s="1"/>
  <c r="F11" i="194"/>
  <c r="F12" i="106"/>
  <c r="N11" i="194"/>
  <c r="N12" i="106"/>
  <c r="V11" i="194"/>
  <c r="V12" i="106"/>
  <c r="H17" i="194"/>
  <c r="H18" i="106"/>
  <c r="P17" i="194"/>
  <c r="P18" i="106"/>
  <c r="X17" i="194"/>
  <c r="X18" i="106"/>
  <c r="H22" i="194"/>
  <c r="H23" i="106"/>
  <c r="H22" i="106" s="1"/>
  <c r="P22" i="194"/>
  <c r="P23" i="106"/>
  <c r="P22" i="106" s="1"/>
  <c r="X22" i="194"/>
  <c r="X23" i="106"/>
  <c r="X22" i="106" s="1"/>
  <c r="F27" i="194"/>
  <c r="F28" i="106"/>
  <c r="N27" i="194"/>
  <c r="N28" i="106"/>
  <c r="V27" i="194"/>
  <c r="V28" i="106"/>
  <c r="H33" i="194"/>
  <c r="H34" i="106"/>
  <c r="P33" i="194"/>
  <c r="P34" i="106"/>
  <c r="X33" i="194"/>
  <c r="X34" i="106"/>
  <c r="D61" i="194"/>
  <c r="L61" i="194"/>
  <c r="T61" i="194"/>
  <c r="H52" i="194"/>
  <c r="H53" i="106"/>
  <c r="H52" i="106" s="1"/>
  <c r="P52" i="194"/>
  <c r="P53" i="106"/>
  <c r="P52" i="106" s="1"/>
  <c r="X52" i="194"/>
  <c r="X53" i="106"/>
  <c r="X52" i="106" s="1"/>
  <c r="H4" i="197"/>
  <c r="H5" i="111"/>
  <c r="H4" i="111" s="1"/>
  <c r="P4" i="197"/>
  <c r="P5" i="111"/>
  <c r="P4" i="111" s="1"/>
  <c r="X4" i="197"/>
  <c r="X5" i="111"/>
  <c r="X4" i="111" s="1"/>
  <c r="F8" i="197"/>
  <c r="F9" i="111"/>
  <c r="F8" i="111" s="1"/>
  <c r="N8" i="197"/>
  <c r="N9" i="111"/>
  <c r="N8" i="111" s="1"/>
  <c r="V8" i="197"/>
  <c r="V9" i="111"/>
  <c r="V8" i="111" s="1"/>
  <c r="J11" i="197"/>
  <c r="J12" i="111"/>
  <c r="J11" i="111" s="1"/>
  <c r="R11" i="197"/>
  <c r="R12" i="111"/>
  <c r="R11" i="111" s="1"/>
  <c r="D17" i="197"/>
  <c r="D18" i="111"/>
  <c r="D17" i="111" s="1"/>
  <c r="L17" i="197"/>
  <c r="L18" i="111"/>
  <c r="L17" i="111" s="1"/>
  <c r="T17" i="197"/>
  <c r="T18" i="111"/>
  <c r="T17" i="111" s="1"/>
  <c r="D22" i="197"/>
  <c r="D23" i="111"/>
  <c r="D22" i="111" s="1"/>
  <c r="L22" i="197"/>
  <c r="L23" i="111"/>
  <c r="L22" i="111" s="1"/>
  <c r="T22" i="197"/>
  <c r="T23" i="111"/>
  <c r="T22" i="111" s="1"/>
  <c r="J27" i="197"/>
  <c r="J28" i="111"/>
  <c r="J27" i="111" s="1"/>
  <c r="R27" i="197"/>
  <c r="R28" i="111"/>
  <c r="R27" i="111" s="1"/>
  <c r="D33" i="197"/>
  <c r="D34" i="111"/>
  <c r="D33" i="111" s="1"/>
  <c r="L33" i="197"/>
  <c r="L34" i="111"/>
  <c r="L33" i="111" s="1"/>
  <c r="T33" i="197"/>
  <c r="T34" i="111"/>
  <c r="T33" i="111" s="1"/>
  <c r="H61" i="197"/>
  <c r="H61" i="111"/>
  <c r="P61" i="197"/>
  <c r="P61" i="111"/>
  <c r="X61" i="197"/>
  <c r="X61" i="111"/>
  <c r="D52" i="197"/>
  <c r="D53" i="111"/>
  <c r="D52" i="111" s="1"/>
  <c r="L52" i="197"/>
  <c r="L53" i="111"/>
  <c r="L52" i="111" s="1"/>
  <c r="T52" i="197"/>
  <c r="T53" i="111"/>
  <c r="T52" i="111" s="1"/>
  <c r="F4" i="163"/>
  <c r="F5" i="117"/>
  <c r="N4" i="163"/>
  <c r="N5" i="117"/>
  <c r="V4" i="163"/>
  <c r="V5" i="117"/>
  <c r="H6" i="116"/>
  <c r="P6" i="116"/>
  <c r="X6" i="116"/>
  <c r="J7" i="116"/>
  <c r="R7" i="116"/>
  <c r="D8" i="163"/>
  <c r="D9" i="117"/>
  <c r="L8" i="163"/>
  <c r="L9" i="117"/>
  <c r="T8" i="163"/>
  <c r="T9" i="117"/>
  <c r="F10" i="116"/>
  <c r="N10" i="116"/>
  <c r="V10" i="116"/>
  <c r="H11" i="163"/>
  <c r="H12" i="117"/>
  <c r="P11" i="163"/>
  <c r="P12" i="117"/>
  <c r="X11" i="163"/>
  <c r="X12" i="117"/>
  <c r="J13" i="116"/>
  <c r="R13" i="116"/>
  <c r="D14" i="116"/>
  <c r="L14" i="116"/>
  <c r="T14" i="116"/>
  <c r="F15" i="116"/>
  <c r="N15" i="116"/>
  <c r="V15" i="116"/>
  <c r="H16" i="116"/>
  <c r="P16" i="116"/>
  <c r="X16" i="116"/>
  <c r="J17" i="163"/>
  <c r="J18" i="117"/>
  <c r="R17" i="163"/>
  <c r="R18" i="117"/>
  <c r="D19" i="116"/>
  <c r="L19" i="116"/>
  <c r="T19" i="116"/>
  <c r="F20" i="116"/>
  <c r="N20" i="116"/>
  <c r="V20" i="116"/>
  <c r="H21" i="116"/>
  <c r="P21" i="116"/>
  <c r="X21" i="116"/>
  <c r="J22" i="163"/>
  <c r="J23" i="117"/>
  <c r="R22" i="163"/>
  <c r="R23" i="117"/>
  <c r="D24" i="116"/>
  <c r="L24" i="116"/>
  <c r="T24" i="116"/>
  <c r="F25" i="116"/>
  <c r="N25" i="116"/>
  <c r="V25" i="116"/>
  <c r="H27" i="163"/>
  <c r="H28" i="117"/>
  <c r="P27" i="163"/>
  <c r="P28" i="117"/>
  <c r="X27" i="163"/>
  <c r="X28" i="117"/>
  <c r="J29" i="116"/>
  <c r="R29" i="116"/>
  <c r="D30" i="116"/>
  <c r="L30" i="116"/>
  <c r="T30" i="116"/>
  <c r="F31" i="116"/>
  <c r="N31" i="116"/>
  <c r="V31" i="116"/>
  <c r="H32" i="116"/>
  <c r="P32" i="116"/>
  <c r="X32" i="116"/>
  <c r="J33" i="163"/>
  <c r="J34" i="117"/>
  <c r="R33" i="163"/>
  <c r="R34" i="117"/>
  <c r="D35" i="116"/>
  <c r="L35" i="116"/>
  <c r="T35" i="116"/>
  <c r="F36" i="116"/>
  <c r="N36" i="116"/>
  <c r="V36" i="116"/>
  <c r="L39" i="116"/>
  <c r="T39" i="116"/>
  <c r="H41" i="116"/>
  <c r="J42" i="116"/>
  <c r="R42" i="116"/>
  <c r="D43" i="116"/>
  <c r="L43" i="116"/>
  <c r="T43" i="116"/>
  <c r="J46" i="116"/>
  <c r="R46" i="116"/>
  <c r="D47" i="116"/>
  <c r="L47" i="116"/>
  <c r="T47" i="116"/>
  <c r="F48" i="116"/>
  <c r="N48" i="116"/>
  <c r="V48" i="116"/>
  <c r="H49" i="116"/>
  <c r="P49" i="116"/>
  <c r="J50" i="116"/>
  <c r="R50" i="116"/>
  <c r="F61" i="163"/>
  <c r="N61" i="163"/>
  <c r="V61" i="163"/>
  <c r="D63" i="116"/>
  <c r="L63" i="116"/>
  <c r="T63" i="116"/>
  <c r="H65" i="116"/>
  <c r="P65" i="116"/>
  <c r="J52" i="163"/>
  <c r="J53" i="117"/>
  <c r="R52" i="163"/>
  <c r="R53" i="117"/>
  <c r="D54" i="116"/>
  <c r="L54" i="116"/>
  <c r="T54" i="116"/>
  <c r="D33" i="166"/>
  <c r="D26" i="166" s="1"/>
  <c r="D2" i="166" s="1"/>
  <c r="D37" i="118"/>
  <c r="L33" i="166"/>
  <c r="L26" i="166" s="1"/>
  <c r="L2" i="166" s="1"/>
  <c r="L37" i="118"/>
  <c r="L37" i="116" s="1"/>
  <c r="T33" i="166"/>
  <c r="T26" i="166" s="1"/>
  <c r="T2" i="166" s="1"/>
  <c r="T37" i="118"/>
  <c r="T37" i="116" s="1"/>
  <c r="J61" i="166"/>
  <c r="J66" i="118"/>
  <c r="R61" i="166"/>
  <c r="R66" i="118"/>
  <c r="J61" i="167"/>
  <c r="J64" i="118"/>
  <c r="J64" i="116" s="1"/>
  <c r="R61" i="167"/>
  <c r="R64" i="118"/>
  <c r="R64" i="116" s="1"/>
  <c r="D33" i="155"/>
  <c r="D26" i="155" s="1"/>
  <c r="D2" i="155" s="1"/>
  <c r="D34" i="119"/>
  <c r="D33" i="119" s="1"/>
  <c r="D26" i="119" s="1"/>
  <c r="L33" i="155"/>
  <c r="L26" i="155" s="1"/>
  <c r="L2" i="155" s="1"/>
  <c r="L34" i="119"/>
  <c r="L33" i="119" s="1"/>
  <c r="L26" i="119" s="1"/>
  <c r="T33" i="155"/>
  <c r="T26" i="155" s="1"/>
  <c r="T2" i="155" s="1"/>
  <c r="T34" i="119"/>
  <c r="T33" i="119" s="1"/>
  <c r="T26" i="119" s="1"/>
  <c r="L38" i="116"/>
  <c r="T38" i="116"/>
  <c r="F39" i="116"/>
  <c r="H40" i="116"/>
  <c r="P40" i="116"/>
  <c r="F61" i="155"/>
  <c r="F66" i="119"/>
  <c r="F61" i="119" s="1"/>
  <c r="N61" i="155"/>
  <c r="N66" i="119"/>
  <c r="N61" i="119" s="1"/>
  <c r="V61" i="155"/>
  <c r="V66" i="119"/>
  <c r="V61" i="119" s="1"/>
  <c r="D33" i="158"/>
  <c r="D26" i="158" s="1"/>
  <c r="D2" i="158" s="1"/>
  <c r="D34" i="120"/>
  <c r="D33" i="120" s="1"/>
  <c r="D26" i="120" s="1"/>
  <c r="D2" i="120" s="1"/>
  <c r="L33" i="158"/>
  <c r="L26" i="158" s="1"/>
  <c r="L2" i="158" s="1"/>
  <c r="L34" i="120"/>
  <c r="L33" i="120" s="1"/>
  <c r="L26" i="120" s="1"/>
  <c r="L2" i="120" s="1"/>
  <c r="T33" i="158"/>
  <c r="T26" i="158" s="1"/>
  <c r="T2" i="158" s="1"/>
  <c r="T34" i="120"/>
  <c r="T33" i="120" s="1"/>
  <c r="T26" i="120" s="1"/>
  <c r="T2" i="120" s="1"/>
  <c r="J41" i="116"/>
  <c r="R41" i="116"/>
  <c r="H61" i="158"/>
  <c r="H62" i="120"/>
  <c r="H61" i="120" s="1"/>
  <c r="P61" i="158"/>
  <c r="P62" i="120"/>
  <c r="P61" i="120" s="1"/>
  <c r="X61" i="158"/>
  <c r="X62" i="120"/>
  <c r="X61" i="120" s="1"/>
  <c r="N69" i="116"/>
  <c r="V69" i="116"/>
  <c r="C11" i="77"/>
  <c r="C12" i="75"/>
  <c r="K11" i="77"/>
  <c r="K12" i="75"/>
  <c r="S11" i="77"/>
  <c r="S12" i="75"/>
  <c r="E13" i="75"/>
  <c r="M13" i="75"/>
  <c r="U13" i="75"/>
  <c r="G14" i="75"/>
  <c r="O14" i="75"/>
  <c r="W14" i="75"/>
  <c r="I15" i="75"/>
  <c r="Q15" i="75"/>
  <c r="C16" i="75"/>
  <c r="K16" i="75"/>
  <c r="S16" i="75"/>
  <c r="E17" i="77"/>
  <c r="E18" i="75"/>
  <c r="M17" i="77"/>
  <c r="M18" i="75"/>
  <c r="U17" i="77"/>
  <c r="U18" i="75"/>
  <c r="G19" i="75"/>
  <c r="O19" i="75"/>
  <c r="W19" i="75"/>
  <c r="I20" i="75"/>
  <c r="Q20" i="75"/>
  <c r="C21" i="75"/>
  <c r="K21" i="75"/>
  <c r="S21" i="75"/>
  <c r="E22" i="77"/>
  <c r="E23" i="75"/>
  <c r="M22" i="77"/>
  <c r="M23" i="75"/>
  <c r="U22" i="77"/>
  <c r="U23" i="75"/>
  <c r="G24" i="75"/>
  <c r="O24" i="75"/>
  <c r="W24" i="75"/>
  <c r="I25" i="75"/>
  <c r="Q25" i="75"/>
  <c r="C27" i="77"/>
  <c r="C28" i="75"/>
  <c r="K27" i="77"/>
  <c r="K28" i="75"/>
  <c r="S27" i="77"/>
  <c r="S28" i="75"/>
  <c r="E29" i="75"/>
  <c r="M29" i="75"/>
  <c r="U29" i="75"/>
  <c r="G30" i="75"/>
  <c r="O30" i="75"/>
  <c r="W30" i="75"/>
  <c r="I31" i="75"/>
  <c r="Q31" i="75"/>
  <c r="C32" i="75"/>
  <c r="K32" i="75"/>
  <c r="S32" i="75"/>
  <c r="E33" i="77"/>
  <c r="E34" i="75"/>
  <c r="M33" i="77"/>
  <c r="M34" i="75"/>
  <c r="U33" i="77"/>
  <c r="U34" i="75"/>
  <c r="G35" i="75"/>
  <c r="O35" i="75"/>
  <c r="W35" i="75"/>
  <c r="I36" i="75"/>
  <c r="Q36" i="75"/>
  <c r="C37" i="75"/>
  <c r="K37" i="75"/>
  <c r="S37" i="75"/>
  <c r="E38" i="75"/>
  <c r="M38" i="75"/>
  <c r="U38" i="75"/>
  <c r="G39" i="75"/>
  <c r="O39" i="75"/>
  <c r="W39" i="75"/>
  <c r="I40" i="75"/>
  <c r="Q40" i="75"/>
  <c r="C41" i="75"/>
  <c r="K41" i="75"/>
  <c r="S41" i="75"/>
  <c r="E42" i="75"/>
  <c r="M42" i="75"/>
  <c r="U42" i="75"/>
  <c r="G43" i="75"/>
  <c r="O43" i="75"/>
  <c r="W43" i="75"/>
  <c r="I44" i="75"/>
  <c r="Q44" i="75"/>
  <c r="C45" i="75"/>
  <c r="K45" i="75"/>
  <c r="S45" i="75"/>
  <c r="E46" i="75"/>
  <c r="M46" i="75"/>
  <c r="U46" i="75"/>
  <c r="G47" i="75"/>
  <c r="O47" i="75"/>
  <c r="W47" i="75"/>
  <c r="I48" i="75"/>
  <c r="Q48" i="75"/>
  <c r="C49" i="75"/>
  <c r="K49" i="75"/>
  <c r="S49" i="75"/>
  <c r="E50" i="75"/>
  <c r="M50" i="75"/>
  <c r="U50" i="75"/>
  <c r="G51" i="75"/>
  <c r="O51" i="75"/>
  <c r="W51" i="75"/>
  <c r="I61" i="77"/>
  <c r="Q61" i="77"/>
  <c r="E62" i="75"/>
  <c r="M62" i="75"/>
  <c r="U62" i="75"/>
  <c r="G63" i="75"/>
  <c r="O63" i="75"/>
  <c r="W63" i="75"/>
  <c r="I64" i="75"/>
  <c r="Q64" i="75"/>
  <c r="C65" i="75"/>
  <c r="K65" i="75"/>
  <c r="S65" i="75"/>
  <c r="E66" i="75"/>
  <c r="M66" i="75"/>
  <c r="U66" i="75"/>
  <c r="G67" i="75"/>
  <c r="O67" i="75"/>
  <c r="W67" i="75"/>
  <c r="I68" i="75"/>
  <c r="Q68" i="75"/>
  <c r="C69" i="75"/>
  <c r="K69" i="75"/>
  <c r="S69" i="75"/>
  <c r="E70" i="75"/>
  <c r="M70" i="75"/>
  <c r="U70" i="75"/>
  <c r="G71" i="75"/>
  <c r="O71" i="75"/>
  <c r="W71" i="75"/>
  <c r="I72" i="75"/>
  <c r="Q72" i="75"/>
  <c r="E52" i="77"/>
  <c r="E53" i="75"/>
  <c r="M52" i="77"/>
  <c r="M53" i="75"/>
  <c r="U52" i="77"/>
  <c r="U53" i="75"/>
  <c r="G54" i="75"/>
  <c r="O54" i="75"/>
  <c r="W54" i="75"/>
  <c r="U8" i="78"/>
  <c r="I11" i="78"/>
  <c r="Q11" i="78"/>
  <c r="C17" i="78"/>
  <c r="K17" i="78"/>
  <c r="S17" i="78"/>
  <c r="I27" i="78"/>
  <c r="Q27" i="78"/>
  <c r="C33" i="78"/>
  <c r="K33" i="78"/>
  <c r="S33" i="78"/>
  <c r="S26" i="78" s="1"/>
  <c r="G61" i="78"/>
  <c r="O61" i="78"/>
  <c r="W61" i="78"/>
  <c r="G11" i="79"/>
  <c r="O11" i="79"/>
  <c r="W11" i="79"/>
  <c r="I17" i="79"/>
  <c r="Q17" i="79"/>
  <c r="G27" i="79"/>
  <c r="O27" i="79"/>
  <c r="W27" i="79"/>
  <c r="I33" i="79"/>
  <c r="Q33" i="79"/>
  <c r="E61" i="79"/>
  <c r="M61" i="79"/>
  <c r="U61" i="79"/>
  <c r="C4" i="80"/>
  <c r="K4" i="80"/>
  <c r="S4" i="80"/>
  <c r="E11" i="80"/>
  <c r="M11" i="80"/>
  <c r="U11" i="80"/>
  <c r="G17" i="80"/>
  <c r="O17" i="80"/>
  <c r="W17" i="80"/>
  <c r="E27" i="80"/>
  <c r="M27" i="80"/>
  <c r="U27" i="80"/>
  <c r="G33" i="80"/>
  <c r="O33" i="80"/>
  <c r="W33" i="80"/>
  <c r="W26" i="80" s="1"/>
  <c r="C61" i="80"/>
  <c r="K61" i="80"/>
  <c r="S61" i="80"/>
  <c r="I4" i="81"/>
  <c r="Q4" i="81"/>
  <c r="C11" i="81"/>
  <c r="K11" i="81"/>
  <c r="S11" i="81"/>
  <c r="E17" i="81"/>
  <c r="M17" i="81"/>
  <c r="U17" i="81"/>
  <c r="C27" i="81"/>
  <c r="K27" i="81"/>
  <c r="S27" i="81"/>
  <c r="E33" i="81"/>
  <c r="M33" i="81"/>
  <c r="U33" i="81"/>
  <c r="U26" i="81" s="1"/>
  <c r="I61" i="81"/>
  <c r="Q61" i="81"/>
  <c r="G4" i="82"/>
  <c r="O4" i="82"/>
  <c r="W4" i="82"/>
  <c r="I11" i="82"/>
  <c r="Q11" i="82"/>
  <c r="C17" i="82"/>
  <c r="K17" i="82"/>
  <c r="S17" i="82"/>
  <c r="I27" i="82"/>
  <c r="Q27" i="82"/>
  <c r="Q26" i="82" s="1"/>
  <c r="C33" i="82"/>
  <c r="C26" i="82" s="1"/>
  <c r="K33" i="82"/>
  <c r="S33" i="82"/>
  <c r="G61" i="82"/>
  <c r="O61" i="82"/>
  <c r="W61" i="82"/>
  <c r="G11" i="83"/>
  <c r="O11" i="83"/>
  <c r="W11" i="83"/>
  <c r="I17" i="83"/>
  <c r="Q17" i="83"/>
  <c r="G27" i="83"/>
  <c r="O27" i="83"/>
  <c r="W27" i="83"/>
  <c r="I33" i="83"/>
  <c r="Q33" i="83"/>
  <c r="E61" i="83"/>
  <c r="M61" i="83"/>
  <c r="U61" i="83"/>
  <c r="E11" i="84"/>
  <c r="M11" i="84"/>
  <c r="U11" i="84"/>
  <c r="G17" i="84"/>
  <c r="O17" i="84"/>
  <c r="W17" i="84"/>
  <c r="E27" i="84"/>
  <c r="M27" i="84"/>
  <c r="U27" i="84"/>
  <c r="G33" i="84"/>
  <c r="O33" i="84"/>
  <c r="O26" i="84" s="1"/>
  <c r="W33" i="84"/>
  <c r="C61" i="84"/>
  <c r="K61" i="84"/>
  <c r="S61" i="84"/>
  <c r="C11" i="85"/>
  <c r="K11" i="85"/>
  <c r="S11" i="85"/>
  <c r="E17" i="85"/>
  <c r="M17" i="85"/>
  <c r="U17" i="85"/>
  <c r="C27" i="85"/>
  <c r="K27" i="85"/>
  <c r="K26" i="85" s="1"/>
  <c r="S27" i="85"/>
  <c r="E33" i="85"/>
  <c r="E26" i="85" s="1"/>
  <c r="M33" i="85"/>
  <c r="M26" i="85" s="1"/>
  <c r="U33" i="85"/>
  <c r="I61" i="85"/>
  <c r="Q61" i="85"/>
  <c r="G4" i="86"/>
  <c r="O4" i="86"/>
  <c r="W4" i="86"/>
  <c r="I11" i="86"/>
  <c r="Q11" i="86"/>
  <c r="C17" i="86"/>
  <c r="K17" i="86"/>
  <c r="S17" i="86"/>
  <c r="I27" i="86"/>
  <c r="Q27" i="86"/>
  <c r="C33" i="86"/>
  <c r="K33" i="86"/>
  <c r="S33" i="86"/>
  <c r="G61" i="86"/>
  <c r="O61" i="86"/>
  <c r="W61" i="86"/>
  <c r="E4" i="87"/>
  <c r="M4" i="87"/>
  <c r="U4" i="87"/>
  <c r="G11" i="87"/>
  <c r="O11" i="87"/>
  <c r="W11" i="87"/>
  <c r="I17" i="87"/>
  <c r="Q17" i="87"/>
  <c r="G27" i="87"/>
  <c r="O27" i="87"/>
  <c r="W27" i="87"/>
  <c r="I33" i="87"/>
  <c r="Q33" i="87"/>
  <c r="E61" i="87"/>
  <c r="M61" i="87"/>
  <c r="U61" i="87"/>
  <c r="C4" i="88"/>
  <c r="K4" i="88"/>
  <c r="S4" i="88"/>
  <c r="E11" i="88"/>
  <c r="M11" i="88"/>
  <c r="U11" i="88"/>
  <c r="G17" i="88"/>
  <c r="O17" i="88"/>
  <c r="W17" i="88"/>
  <c r="E27" i="88"/>
  <c r="M27" i="88"/>
  <c r="U27" i="88"/>
  <c r="G33" i="88"/>
  <c r="O33" i="88"/>
  <c r="W33" i="88"/>
  <c r="W26" i="88" s="1"/>
  <c r="C61" i="88"/>
  <c r="K61" i="88"/>
  <c r="S61" i="88"/>
  <c r="I4" i="89"/>
  <c r="Q4" i="89"/>
  <c r="C11" i="89"/>
  <c r="K11" i="89"/>
  <c r="S11" i="89"/>
  <c r="E17" i="89"/>
  <c r="M17" i="89"/>
  <c r="U17" i="89"/>
  <c r="C27" i="89"/>
  <c r="K27" i="89"/>
  <c r="S27" i="89"/>
  <c r="E33" i="89"/>
  <c r="E26" i="89" s="1"/>
  <c r="M33" i="89"/>
  <c r="U33" i="89"/>
  <c r="I61" i="89"/>
  <c r="Q61" i="89"/>
  <c r="G4" i="90"/>
  <c r="O4" i="90"/>
  <c r="W4" i="90"/>
  <c r="I11" i="90"/>
  <c r="Q11" i="90"/>
  <c r="C17" i="90"/>
  <c r="K17" i="90"/>
  <c r="S17" i="90"/>
  <c r="I27" i="90"/>
  <c r="Q27" i="90"/>
  <c r="C33" i="90"/>
  <c r="K33" i="90"/>
  <c r="S33" i="90"/>
  <c r="G61" i="90"/>
  <c r="O61" i="90"/>
  <c r="W61" i="90"/>
  <c r="G11" i="91"/>
  <c r="O11" i="91"/>
  <c r="W11" i="91"/>
  <c r="I17" i="91"/>
  <c r="Q17" i="91"/>
  <c r="G27" i="91"/>
  <c r="O27" i="91"/>
  <c r="W27" i="91"/>
  <c r="I33" i="91"/>
  <c r="Q33" i="91"/>
  <c r="E61" i="91"/>
  <c r="M61" i="91"/>
  <c r="U61" i="91"/>
  <c r="E4" i="186"/>
  <c r="M4" i="186"/>
  <c r="U4" i="186"/>
  <c r="G11" i="186"/>
  <c r="O11" i="186"/>
  <c r="W11" i="186"/>
  <c r="G4" i="110"/>
  <c r="O4" i="110"/>
  <c r="W4" i="110"/>
  <c r="E8" i="110"/>
  <c r="M8" i="110"/>
  <c r="U8" i="110"/>
  <c r="I11" i="110"/>
  <c r="Q11" i="110"/>
  <c r="C17" i="110"/>
  <c r="K17" i="110"/>
  <c r="S17" i="110"/>
  <c r="C22" i="110"/>
  <c r="K22" i="110"/>
  <c r="S22" i="110"/>
  <c r="I27" i="110"/>
  <c r="Q27" i="110"/>
  <c r="C33" i="110"/>
  <c r="K33" i="110"/>
  <c r="S33" i="110"/>
  <c r="G61" i="110"/>
  <c r="O61" i="110"/>
  <c r="W61" i="110"/>
  <c r="C52" i="110"/>
  <c r="K52" i="110"/>
  <c r="S52" i="110"/>
  <c r="E4" i="107"/>
  <c r="M4" i="107"/>
  <c r="U4" i="107"/>
  <c r="C8" i="107"/>
  <c r="K8" i="107"/>
  <c r="S8" i="107"/>
  <c r="G11" i="107"/>
  <c r="O11" i="107"/>
  <c r="W11" i="107"/>
  <c r="I17" i="107"/>
  <c r="Q17" i="107"/>
  <c r="I22" i="107"/>
  <c r="Q22" i="107"/>
  <c r="G27" i="107"/>
  <c r="O27" i="107"/>
  <c r="W27" i="107"/>
  <c r="W26" i="107" s="1"/>
  <c r="I33" i="107"/>
  <c r="I26" i="107" s="1"/>
  <c r="Q33" i="107"/>
  <c r="E61" i="107"/>
  <c r="M61" i="107"/>
  <c r="U61" i="107"/>
  <c r="I52" i="107"/>
  <c r="Q52" i="107"/>
  <c r="C4" i="108"/>
  <c r="K4" i="108"/>
  <c r="S4" i="108"/>
  <c r="I8" i="108"/>
  <c r="Q8" i="108"/>
  <c r="E11" i="108"/>
  <c r="M11" i="108"/>
  <c r="U11" i="108"/>
  <c r="G17" i="108"/>
  <c r="O17" i="108"/>
  <c r="W17" i="108"/>
  <c r="G22" i="108"/>
  <c r="O22" i="108"/>
  <c r="W22" i="108"/>
  <c r="E27" i="108"/>
  <c r="M27" i="108"/>
  <c r="U27" i="108"/>
  <c r="G33" i="108"/>
  <c r="G26" i="108" s="1"/>
  <c r="O33" i="108"/>
  <c r="W33" i="108"/>
  <c r="C61" i="108"/>
  <c r="K61" i="108"/>
  <c r="S61" i="108"/>
  <c r="G52" i="108"/>
  <c r="O52" i="108"/>
  <c r="W52" i="108"/>
  <c r="I4" i="114"/>
  <c r="Q4" i="114"/>
  <c r="G8" i="114"/>
  <c r="O8" i="114"/>
  <c r="W8" i="114"/>
  <c r="C11" i="114"/>
  <c r="K11" i="114"/>
  <c r="S11" i="114"/>
  <c r="E17" i="114"/>
  <c r="M17" i="114"/>
  <c r="U17" i="114"/>
  <c r="E22" i="114"/>
  <c r="M22" i="114"/>
  <c r="U22" i="114"/>
  <c r="C27" i="114"/>
  <c r="K27" i="114"/>
  <c r="S27" i="114"/>
  <c r="S26" i="114" s="1"/>
  <c r="E33" i="114"/>
  <c r="M33" i="114"/>
  <c r="U33" i="114"/>
  <c r="I61" i="114"/>
  <c r="Q61" i="114"/>
  <c r="E52" i="114"/>
  <c r="M52" i="114"/>
  <c r="U52" i="114"/>
  <c r="G4" i="112"/>
  <c r="O4" i="112"/>
  <c r="W4" i="112"/>
  <c r="E8" i="112"/>
  <c r="M8" i="112"/>
  <c r="U8" i="112"/>
  <c r="I11" i="112"/>
  <c r="Q11" i="112"/>
  <c r="C17" i="112"/>
  <c r="K17" i="112"/>
  <c r="S17" i="112"/>
  <c r="I27" i="112"/>
  <c r="Q27" i="112"/>
  <c r="C33" i="112"/>
  <c r="K33" i="112"/>
  <c r="S33" i="112"/>
  <c r="I61" i="201"/>
  <c r="Q61" i="201"/>
  <c r="E61" i="203"/>
  <c r="M61" i="203"/>
  <c r="U61" i="203"/>
  <c r="G61" i="173"/>
  <c r="O61" i="173"/>
  <c r="W61" i="173"/>
  <c r="M26" i="183"/>
  <c r="I61" i="183"/>
  <c r="Q61" i="183"/>
  <c r="C5" i="125"/>
  <c r="C4" i="171"/>
  <c r="K5" i="125"/>
  <c r="K4" i="125" s="1"/>
  <c r="K4" i="171"/>
  <c r="S5" i="125"/>
  <c r="S4" i="171"/>
  <c r="I8" i="171"/>
  <c r="I9" i="125"/>
  <c r="I8" i="125" s="1"/>
  <c r="Q8" i="171"/>
  <c r="Q9" i="125"/>
  <c r="Q8" i="125" s="1"/>
  <c r="E11" i="171"/>
  <c r="E12" i="125"/>
  <c r="E11" i="125" s="1"/>
  <c r="M12" i="125"/>
  <c r="M11" i="171"/>
  <c r="U11" i="171"/>
  <c r="U12" i="125"/>
  <c r="U11" i="125" s="1"/>
  <c r="G18" i="125"/>
  <c r="G17" i="171"/>
  <c r="O17" i="171"/>
  <c r="O18" i="125"/>
  <c r="W17" i="171"/>
  <c r="W18" i="125"/>
  <c r="G22" i="171"/>
  <c r="G23" i="125"/>
  <c r="G22" i="125" s="1"/>
  <c r="O23" i="125"/>
  <c r="O22" i="125" s="1"/>
  <c r="O22" i="171"/>
  <c r="W23" i="125"/>
  <c r="W22" i="125" s="1"/>
  <c r="W22" i="171"/>
  <c r="E28" i="125"/>
  <c r="E27" i="171"/>
  <c r="M28" i="125"/>
  <c r="M27" i="125" s="1"/>
  <c r="M27" i="171"/>
  <c r="U28" i="125"/>
  <c r="U27" i="171"/>
  <c r="G34" i="125"/>
  <c r="G33" i="171"/>
  <c r="O33" i="171"/>
  <c r="O34" i="125"/>
  <c r="W34" i="125"/>
  <c r="W33" i="171"/>
  <c r="C61" i="171"/>
  <c r="K61" i="171"/>
  <c r="S61" i="171"/>
  <c r="E52" i="171"/>
  <c r="E53" i="125"/>
  <c r="E52" i="125" s="1"/>
  <c r="M53" i="125"/>
  <c r="M52" i="125" s="1"/>
  <c r="M52" i="171"/>
  <c r="U53" i="125"/>
  <c r="U52" i="125" s="1"/>
  <c r="U52" i="171"/>
  <c r="E92" i="149"/>
  <c r="M92" i="149"/>
  <c r="U92" i="149"/>
  <c r="C5" i="124"/>
  <c r="C4" i="201"/>
  <c r="K5" i="124"/>
  <c r="K4" i="201"/>
  <c r="S5" i="124"/>
  <c r="S4" i="201"/>
  <c r="E6" i="123"/>
  <c r="M6" i="123"/>
  <c r="U6" i="123"/>
  <c r="G7" i="123"/>
  <c r="O7" i="123"/>
  <c r="W7" i="123"/>
  <c r="I9" i="124"/>
  <c r="I8" i="201"/>
  <c r="Q9" i="124"/>
  <c r="Q8" i="201"/>
  <c r="C10" i="123"/>
  <c r="K10" i="123"/>
  <c r="S10" i="123"/>
  <c r="E11" i="201"/>
  <c r="E12" i="124"/>
  <c r="M11" i="201"/>
  <c r="M12" i="124"/>
  <c r="U12" i="124"/>
  <c r="U11" i="201"/>
  <c r="G13" i="123"/>
  <c r="O13" i="123"/>
  <c r="W13" i="123"/>
  <c r="I14" i="123"/>
  <c r="Q14" i="123"/>
  <c r="C15" i="123"/>
  <c r="K15" i="123"/>
  <c r="S15" i="123"/>
  <c r="E16" i="123"/>
  <c r="M16" i="123"/>
  <c r="U16" i="123"/>
  <c r="G18" i="124"/>
  <c r="G17" i="201"/>
  <c r="O17" i="201"/>
  <c r="O18" i="124"/>
  <c r="W18" i="124"/>
  <c r="W17" i="201"/>
  <c r="I19" i="123"/>
  <c r="Q19" i="123"/>
  <c r="C20" i="123"/>
  <c r="K20" i="123"/>
  <c r="S20" i="123"/>
  <c r="E21" i="123"/>
  <c r="M21" i="123"/>
  <c r="U21" i="123"/>
  <c r="G22" i="201"/>
  <c r="G23" i="124"/>
  <c r="O22" i="201"/>
  <c r="O23" i="124"/>
  <c r="W23" i="124"/>
  <c r="W22" i="201"/>
  <c r="I24" i="123"/>
  <c r="Q24" i="123"/>
  <c r="C25" i="123"/>
  <c r="K25" i="123"/>
  <c r="S25" i="123"/>
  <c r="E28" i="124"/>
  <c r="E27" i="201"/>
  <c r="M28" i="124"/>
  <c r="M27" i="201"/>
  <c r="U27" i="201"/>
  <c r="U28" i="124"/>
  <c r="G29" i="123"/>
  <c r="O29" i="123"/>
  <c r="W29" i="123"/>
  <c r="I30" i="123"/>
  <c r="Q30" i="123"/>
  <c r="C31" i="123"/>
  <c r="K31" i="123"/>
  <c r="S31" i="123"/>
  <c r="E32" i="123"/>
  <c r="M32" i="123"/>
  <c r="U32" i="123"/>
  <c r="G34" i="124"/>
  <c r="G33" i="201"/>
  <c r="O34" i="124"/>
  <c r="O33" i="201"/>
  <c r="W34" i="124"/>
  <c r="W33" i="201"/>
  <c r="I35" i="123"/>
  <c r="Q35" i="123"/>
  <c r="C36" i="123"/>
  <c r="K36" i="123"/>
  <c r="S36" i="123"/>
  <c r="E37" i="123"/>
  <c r="M37" i="123"/>
  <c r="U37" i="123"/>
  <c r="G38" i="123"/>
  <c r="O38" i="123"/>
  <c r="W38" i="123"/>
  <c r="I39" i="123"/>
  <c r="Q39" i="123"/>
  <c r="C40" i="123"/>
  <c r="K40" i="123"/>
  <c r="S40" i="123"/>
  <c r="E41" i="123"/>
  <c r="M41" i="123"/>
  <c r="U41" i="123"/>
  <c r="G42" i="123"/>
  <c r="O42" i="123"/>
  <c r="W42" i="123"/>
  <c r="I43" i="123"/>
  <c r="Q43" i="123"/>
  <c r="C44" i="123"/>
  <c r="K44" i="123"/>
  <c r="S44" i="123"/>
  <c r="E45" i="123"/>
  <c r="M45" i="123"/>
  <c r="U45" i="123"/>
  <c r="G46" i="123"/>
  <c r="O46" i="123"/>
  <c r="W46" i="123"/>
  <c r="I47" i="123"/>
  <c r="Q47" i="123"/>
  <c r="C48" i="123"/>
  <c r="K48" i="123"/>
  <c r="S48" i="123"/>
  <c r="E49" i="123"/>
  <c r="M49" i="123"/>
  <c r="U49" i="123"/>
  <c r="G50" i="123"/>
  <c r="O50" i="123"/>
  <c r="W50" i="123"/>
  <c r="I51" i="123"/>
  <c r="Q51" i="123"/>
  <c r="C62" i="123"/>
  <c r="K62" i="123"/>
  <c r="S62" i="123"/>
  <c r="E63" i="123"/>
  <c r="M63" i="123"/>
  <c r="U63" i="123"/>
  <c r="O64" i="123"/>
  <c r="I65" i="123"/>
  <c r="Q65" i="123"/>
  <c r="C66" i="123"/>
  <c r="K66" i="123"/>
  <c r="S66" i="123"/>
  <c r="E67" i="123"/>
  <c r="M67" i="123"/>
  <c r="U67" i="123"/>
  <c r="G68" i="123"/>
  <c r="O68" i="123"/>
  <c r="W68" i="123"/>
  <c r="I69" i="123"/>
  <c r="Q69" i="123"/>
  <c r="C70" i="123"/>
  <c r="K70" i="123"/>
  <c r="S70" i="123"/>
  <c r="E71" i="123"/>
  <c r="M71" i="123"/>
  <c r="U71" i="123"/>
  <c r="G72" i="123"/>
  <c r="O72" i="123"/>
  <c r="W72" i="123"/>
  <c r="I52" i="201"/>
  <c r="I53" i="124"/>
  <c r="Q53" i="124"/>
  <c r="Q52" i="201"/>
  <c r="C54" i="123"/>
  <c r="K54" i="123"/>
  <c r="S54" i="123"/>
  <c r="I33" i="160"/>
  <c r="I26" i="160" s="1"/>
  <c r="I2" i="160" s="1"/>
  <c r="I34" i="8"/>
  <c r="Q33" i="160"/>
  <c r="Q26" i="160" s="1"/>
  <c r="Q2" i="160" s="1"/>
  <c r="Q34" i="8"/>
  <c r="W61" i="160"/>
  <c r="W66" i="8"/>
  <c r="I33" i="151"/>
  <c r="I26" i="151" s="1"/>
  <c r="I34" i="10"/>
  <c r="Q33" i="151"/>
  <c r="Q26" i="151" s="1"/>
  <c r="Q34" i="10"/>
  <c r="C61" i="151"/>
  <c r="C66" i="10"/>
  <c r="K61" i="151"/>
  <c r="K66" i="10"/>
  <c r="S61" i="151"/>
  <c r="S66" i="10"/>
  <c r="S61" i="10" s="1"/>
  <c r="I4" i="17"/>
  <c r="I5" i="16"/>
  <c r="I4" i="16" s="1"/>
  <c r="Q4" i="17"/>
  <c r="Q5" i="16"/>
  <c r="Q4" i="16" s="1"/>
  <c r="G8" i="17"/>
  <c r="G9" i="16"/>
  <c r="G8" i="16" s="1"/>
  <c r="O8" i="17"/>
  <c r="O9" i="16"/>
  <c r="O8" i="16" s="1"/>
  <c r="W8" i="17"/>
  <c r="W9" i="16"/>
  <c r="W8" i="16" s="1"/>
  <c r="C11" i="17"/>
  <c r="C12" i="16"/>
  <c r="K12" i="16"/>
  <c r="K11" i="17"/>
  <c r="S11" i="17"/>
  <c r="S12" i="16"/>
  <c r="E17" i="17"/>
  <c r="E18" i="16"/>
  <c r="M18" i="16"/>
  <c r="M17" i="17"/>
  <c r="U17" i="17"/>
  <c r="U18" i="16"/>
  <c r="E22" i="17"/>
  <c r="E23" i="16"/>
  <c r="E22" i="16" s="1"/>
  <c r="M23" i="16"/>
  <c r="M22" i="16" s="1"/>
  <c r="M22" i="17"/>
  <c r="U23" i="16"/>
  <c r="U22" i="16" s="1"/>
  <c r="U22" i="17"/>
  <c r="C28" i="16"/>
  <c r="C27" i="17"/>
  <c r="K27" i="17"/>
  <c r="K28" i="16"/>
  <c r="S27" i="17"/>
  <c r="S28" i="16"/>
  <c r="E34" i="16"/>
  <c r="E33" i="17"/>
  <c r="M34" i="16"/>
  <c r="M33" i="17"/>
  <c r="U34" i="16"/>
  <c r="U33" i="17"/>
  <c r="G52" i="17"/>
  <c r="G53" i="16"/>
  <c r="G52" i="16" s="1"/>
  <c r="O52" i="17"/>
  <c r="O53" i="16"/>
  <c r="O52" i="16" s="1"/>
  <c r="W52" i="17"/>
  <c r="W53" i="16"/>
  <c r="W52" i="16" s="1"/>
  <c r="C61" i="18"/>
  <c r="K61" i="18"/>
  <c r="S61" i="18"/>
  <c r="C5" i="103"/>
  <c r="C4" i="185"/>
  <c r="K4" i="185"/>
  <c r="K5" i="103"/>
  <c r="S4" i="185"/>
  <c r="S5" i="103"/>
  <c r="E6" i="103"/>
  <c r="M6" i="103"/>
  <c r="U6" i="103"/>
  <c r="G7" i="103"/>
  <c r="O7" i="103"/>
  <c r="W7" i="103"/>
  <c r="I8" i="185"/>
  <c r="I9" i="103"/>
  <c r="Q8" i="185"/>
  <c r="Q9" i="103"/>
  <c r="C10" i="103"/>
  <c r="K10" i="103"/>
  <c r="S10" i="103"/>
  <c r="E11" i="185"/>
  <c r="E12" i="103"/>
  <c r="M11" i="185"/>
  <c r="M12" i="103"/>
  <c r="U11" i="185"/>
  <c r="U12" i="103"/>
  <c r="G13" i="103"/>
  <c r="O13" i="103"/>
  <c r="W13" i="103"/>
  <c r="I14" i="103"/>
  <c r="Q14" i="103"/>
  <c r="C15" i="103"/>
  <c r="K15" i="103"/>
  <c r="S15" i="103"/>
  <c r="E16" i="103"/>
  <c r="M16" i="103"/>
  <c r="U16" i="103"/>
  <c r="G17" i="185"/>
  <c r="G18" i="103"/>
  <c r="O17" i="185"/>
  <c r="O18" i="103"/>
  <c r="W17" i="185"/>
  <c r="W18" i="103"/>
  <c r="G22" i="185"/>
  <c r="G23" i="103"/>
  <c r="O22" i="185"/>
  <c r="O23" i="103"/>
  <c r="W22" i="185"/>
  <c r="W23" i="103"/>
  <c r="I24" i="103"/>
  <c r="Q24" i="103"/>
  <c r="C25" i="103"/>
  <c r="K25" i="103"/>
  <c r="S25" i="103"/>
  <c r="E27" i="185"/>
  <c r="E28" i="103"/>
  <c r="M27" i="185"/>
  <c r="M28" i="103"/>
  <c r="U27" i="185"/>
  <c r="U26" i="185" s="1"/>
  <c r="U28" i="103"/>
  <c r="G33" i="185"/>
  <c r="G34" i="103"/>
  <c r="O33" i="185"/>
  <c r="O34" i="103"/>
  <c r="W33" i="185"/>
  <c r="W34" i="103"/>
  <c r="C61" i="185"/>
  <c r="K61" i="185"/>
  <c r="S61" i="185"/>
  <c r="G52" i="185"/>
  <c r="G53" i="103"/>
  <c r="O52" i="185"/>
  <c r="O53" i="103"/>
  <c r="W52" i="185"/>
  <c r="W53" i="103"/>
  <c r="I4" i="187"/>
  <c r="I5" i="105"/>
  <c r="I4" i="105" s="1"/>
  <c r="Q4" i="187"/>
  <c r="Q5" i="105"/>
  <c r="G8" i="187"/>
  <c r="G9" i="105"/>
  <c r="G8" i="105" s="1"/>
  <c r="O8" i="187"/>
  <c r="O9" i="105"/>
  <c r="O8" i="105" s="1"/>
  <c r="W8" i="187"/>
  <c r="W9" i="105"/>
  <c r="W8" i="105" s="1"/>
  <c r="C11" i="187"/>
  <c r="C12" i="105"/>
  <c r="K11" i="187"/>
  <c r="K12" i="105"/>
  <c r="K11" i="105" s="1"/>
  <c r="S11" i="187"/>
  <c r="S12" i="105"/>
  <c r="E17" i="187"/>
  <c r="E18" i="105"/>
  <c r="M17" i="187"/>
  <c r="M18" i="105"/>
  <c r="U17" i="187"/>
  <c r="U18" i="105"/>
  <c r="E22" i="187"/>
  <c r="E23" i="105"/>
  <c r="E22" i="105" s="1"/>
  <c r="M22" i="187"/>
  <c r="M23" i="105"/>
  <c r="M22" i="105" s="1"/>
  <c r="U22" i="187"/>
  <c r="U23" i="105"/>
  <c r="U22" i="105" s="1"/>
  <c r="C27" i="187"/>
  <c r="C26" i="187" s="1"/>
  <c r="C28" i="105"/>
  <c r="K27" i="187"/>
  <c r="K28" i="105"/>
  <c r="S27" i="187"/>
  <c r="S28" i="105"/>
  <c r="E33" i="187"/>
  <c r="E34" i="105"/>
  <c r="M33" i="187"/>
  <c r="M34" i="105"/>
  <c r="U33" i="187"/>
  <c r="U34" i="105"/>
  <c r="I61" i="187"/>
  <c r="Q61" i="187"/>
  <c r="E52" i="187"/>
  <c r="E53" i="105"/>
  <c r="E52" i="105" s="1"/>
  <c r="M52" i="187"/>
  <c r="M53" i="105"/>
  <c r="M52" i="105" s="1"/>
  <c r="U52" i="187"/>
  <c r="U53" i="105"/>
  <c r="U52" i="105" s="1"/>
  <c r="I4" i="191"/>
  <c r="I5" i="104"/>
  <c r="Q4" i="191"/>
  <c r="Q5" i="104"/>
  <c r="G8" i="191"/>
  <c r="G9" i="104"/>
  <c r="G8" i="104" s="1"/>
  <c r="O8" i="191"/>
  <c r="O9" i="104"/>
  <c r="O8" i="104" s="1"/>
  <c r="W8" i="191"/>
  <c r="W9" i="104"/>
  <c r="W8" i="104" s="1"/>
  <c r="C11" i="191"/>
  <c r="C12" i="104"/>
  <c r="K11" i="191"/>
  <c r="K12" i="104"/>
  <c r="S11" i="191"/>
  <c r="S12" i="104"/>
  <c r="E17" i="191"/>
  <c r="E18" i="104"/>
  <c r="E17" i="104" s="1"/>
  <c r="M17" i="191"/>
  <c r="M18" i="104"/>
  <c r="U17" i="191"/>
  <c r="U18" i="104"/>
  <c r="E22" i="191"/>
  <c r="E23" i="104"/>
  <c r="E22" i="104" s="1"/>
  <c r="M22" i="191"/>
  <c r="M23" i="104"/>
  <c r="M22" i="104" s="1"/>
  <c r="U22" i="191"/>
  <c r="U23" i="104"/>
  <c r="U22" i="104" s="1"/>
  <c r="C27" i="191"/>
  <c r="C28" i="104"/>
  <c r="K27" i="191"/>
  <c r="K28" i="104"/>
  <c r="S27" i="191"/>
  <c r="S28" i="104"/>
  <c r="E33" i="191"/>
  <c r="E34" i="104"/>
  <c r="M33" i="191"/>
  <c r="M34" i="104"/>
  <c r="U33" i="191"/>
  <c r="U34" i="104"/>
  <c r="I61" i="191"/>
  <c r="Q61" i="191"/>
  <c r="E52" i="191"/>
  <c r="E53" i="104"/>
  <c r="E52" i="104" s="1"/>
  <c r="M52" i="191"/>
  <c r="M53" i="104"/>
  <c r="M52" i="104" s="1"/>
  <c r="U52" i="191"/>
  <c r="U53" i="104"/>
  <c r="U52" i="104" s="1"/>
  <c r="E4" i="194"/>
  <c r="E5" i="106"/>
  <c r="M5" i="106"/>
  <c r="M4" i="194"/>
  <c r="U5" i="106"/>
  <c r="U4" i="106" s="1"/>
  <c r="U4" i="194"/>
  <c r="C8" i="194"/>
  <c r="C9" i="106"/>
  <c r="C8" i="106" s="1"/>
  <c r="K8" i="194"/>
  <c r="K9" i="106"/>
  <c r="K8" i="106" s="1"/>
  <c r="S8" i="194"/>
  <c r="S9" i="106"/>
  <c r="S8" i="106" s="1"/>
  <c r="G11" i="194"/>
  <c r="G12" i="106"/>
  <c r="O11" i="194"/>
  <c r="O12" i="106"/>
  <c r="W11" i="194"/>
  <c r="W12" i="106"/>
  <c r="I17" i="194"/>
  <c r="I18" i="106"/>
  <c r="Q17" i="194"/>
  <c r="Q18" i="106"/>
  <c r="I22" i="194"/>
  <c r="I23" i="106"/>
  <c r="I22" i="106" s="1"/>
  <c r="Q22" i="194"/>
  <c r="Q23" i="106"/>
  <c r="Q22" i="106" s="1"/>
  <c r="G27" i="194"/>
  <c r="G28" i="106"/>
  <c r="O27" i="194"/>
  <c r="O28" i="106"/>
  <c r="W27" i="194"/>
  <c r="W28" i="106"/>
  <c r="I33" i="194"/>
  <c r="I34" i="106"/>
  <c r="Q33" i="194"/>
  <c r="Q34" i="106"/>
  <c r="E61" i="194"/>
  <c r="M61" i="194"/>
  <c r="U61" i="194"/>
  <c r="I52" i="194"/>
  <c r="I53" i="106"/>
  <c r="I52" i="106" s="1"/>
  <c r="Q52" i="194"/>
  <c r="Q53" i="106"/>
  <c r="Q52" i="106" s="1"/>
  <c r="I5" i="111"/>
  <c r="I4" i="111" s="1"/>
  <c r="I4" i="197"/>
  <c r="Q4" i="197"/>
  <c r="Q5" i="111"/>
  <c r="Q4" i="111" s="1"/>
  <c r="G8" i="197"/>
  <c r="G9" i="111"/>
  <c r="G8" i="111" s="1"/>
  <c r="O8" i="197"/>
  <c r="O9" i="111"/>
  <c r="O8" i="111" s="1"/>
  <c r="W8" i="197"/>
  <c r="W9" i="111"/>
  <c r="W8" i="111" s="1"/>
  <c r="C11" i="197"/>
  <c r="C12" i="111"/>
  <c r="C11" i="111" s="1"/>
  <c r="K11" i="197"/>
  <c r="K12" i="111"/>
  <c r="K11" i="111" s="1"/>
  <c r="S11" i="197"/>
  <c r="S12" i="111"/>
  <c r="E17" i="197"/>
  <c r="E18" i="111"/>
  <c r="M17" i="197"/>
  <c r="M18" i="111"/>
  <c r="U17" i="197"/>
  <c r="U18" i="111"/>
  <c r="E22" i="197"/>
  <c r="E23" i="111"/>
  <c r="E22" i="111" s="1"/>
  <c r="M22" i="197"/>
  <c r="M23" i="111"/>
  <c r="M22" i="111" s="1"/>
  <c r="U22" i="197"/>
  <c r="U23" i="111"/>
  <c r="U22" i="111" s="1"/>
  <c r="C27" i="197"/>
  <c r="C28" i="111"/>
  <c r="K27" i="197"/>
  <c r="K26" i="197" s="1"/>
  <c r="K28" i="111"/>
  <c r="K27" i="111" s="1"/>
  <c r="S27" i="197"/>
  <c r="S28" i="111"/>
  <c r="E33" i="197"/>
  <c r="E34" i="111"/>
  <c r="M33" i="197"/>
  <c r="M34" i="111"/>
  <c r="U33" i="197"/>
  <c r="U34" i="111"/>
  <c r="I61" i="197"/>
  <c r="Q61" i="197"/>
  <c r="E52" i="197"/>
  <c r="E53" i="111"/>
  <c r="E52" i="111" s="1"/>
  <c r="M52" i="197"/>
  <c r="M53" i="111"/>
  <c r="M52" i="111" s="1"/>
  <c r="U52" i="197"/>
  <c r="U53" i="111"/>
  <c r="U52" i="111" s="1"/>
  <c r="E4" i="198"/>
  <c r="M4" i="198"/>
  <c r="U4" i="198"/>
  <c r="G4" i="163"/>
  <c r="G5" i="117"/>
  <c r="O4" i="163"/>
  <c r="O5" i="117"/>
  <c r="W4" i="163"/>
  <c r="W5" i="117"/>
  <c r="C7" i="116"/>
  <c r="S7" i="116"/>
  <c r="E8" i="163"/>
  <c r="E9" i="117"/>
  <c r="M8" i="163"/>
  <c r="M9" i="117"/>
  <c r="U8" i="163"/>
  <c r="U9" i="117"/>
  <c r="I11" i="163"/>
  <c r="I12" i="117"/>
  <c r="Q11" i="163"/>
  <c r="Q12" i="117"/>
  <c r="S13" i="116"/>
  <c r="M14" i="116"/>
  <c r="Q16" i="116"/>
  <c r="C17" i="163"/>
  <c r="C18" i="117"/>
  <c r="K17" i="163"/>
  <c r="K18" i="117"/>
  <c r="S17" i="163"/>
  <c r="S18" i="117"/>
  <c r="M19" i="116"/>
  <c r="Q21" i="116"/>
  <c r="C22" i="163"/>
  <c r="C23" i="117"/>
  <c r="K22" i="163"/>
  <c r="K23" i="117"/>
  <c r="S22" i="163"/>
  <c r="S23" i="117"/>
  <c r="M24" i="116"/>
  <c r="I27" i="163"/>
  <c r="I26" i="163" s="1"/>
  <c r="I28" i="117"/>
  <c r="Q27" i="163"/>
  <c r="Q28" i="117"/>
  <c r="K29" i="116"/>
  <c r="E30" i="116"/>
  <c r="I32" i="116"/>
  <c r="C33" i="163"/>
  <c r="C34" i="117"/>
  <c r="K33" i="163"/>
  <c r="K34" i="117"/>
  <c r="S33" i="163"/>
  <c r="S34" i="117"/>
  <c r="E35" i="116"/>
  <c r="E43" i="116"/>
  <c r="U43" i="116"/>
  <c r="C50" i="116"/>
  <c r="G61" i="163"/>
  <c r="O61" i="163"/>
  <c r="W61" i="163"/>
  <c r="Q65" i="116"/>
  <c r="C52" i="163"/>
  <c r="C53" i="117"/>
  <c r="K52" i="163"/>
  <c r="K53" i="117"/>
  <c r="S52" i="163"/>
  <c r="S53" i="117"/>
  <c r="E54" i="116"/>
  <c r="E33" i="166"/>
  <c r="E26" i="166" s="1"/>
  <c r="E2" i="166" s="1"/>
  <c r="E37" i="118"/>
  <c r="M33" i="166"/>
  <c r="M26" i="166" s="1"/>
  <c r="M2" i="166" s="1"/>
  <c r="M37" i="118"/>
  <c r="U33" i="166"/>
  <c r="U26" i="166" s="1"/>
  <c r="U2" i="166" s="1"/>
  <c r="U37" i="118"/>
  <c r="C61" i="166"/>
  <c r="C66" i="118"/>
  <c r="K61" i="166"/>
  <c r="K66" i="118"/>
  <c r="S61" i="166"/>
  <c r="S66" i="118"/>
  <c r="C61" i="167"/>
  <c r="C64" i="118"/>
  <c r="C64" i="116" s="1"/>
  <c r="K61" i="167"/>
  <c r="K64" i="118"/>
  <c r="S61" i="167"/>
  <c r="S64" i="118"/>
  <c r="G33" i="168"/>
  <c r="G26" i="168" s="1"/>
  <c r="G2" i="168" s="1"/>
  <c r="O33" i="168"/>
  <c r="O26" i="168" s="1"/>
  <c r="W33" i="168"/>
  <c r="W26" i="168" s="1"/>
  <c r="E33" i="155"/>
  <c r="E26" i="155" s="1"/>
  <c r="E2" i="155" s="1"/>
  <c r="E34" i="119"/>
  <c r="E33" i="119" s="1"/>
  <c r="E26" i="119" s="1"/>
  <c r="E2" i="119" s="1"/>
  <c r="M33" i="155"/>
  <c r="M26" i="155" s="1"/>
  <c r="M2" i="155" s="1"/>
  <c r="M34" i="119"/>
  <c r="M33" i="119" s="1"/>
  <c r="M26" i="119" s="1"/>
  <c r="U33" i="155"/>
  <c r="U26" i="155" s="1"/>
  <c r="U2" i="155" s="1"/>
  <c r="U34" i="119"/>
  <c r="U33" i="119" s="1"/>
  <c r="U26" i="119" s="1"/>
  <c r="U2" i="119" s="1"/>
  <c r="G61" i="155"/>
  <c r="G66" i="119"/>
  <c r="G61" i="119" s="1"/>
  <c r="O61" i="155"/>
  <c r="O66" i="119"/>
  <c r="O61" i="119" s="1"/>
  <c r="W61" i="155"/>
  <c r="W66" i="119"/>
  <c r="W61" i="119" s="1"/>
  <c r="E33" i="158"/>
  <c r="E26" i="158" s="1"/>
  <c r="E2" i="158" s="1"/>
  <c r="E34" i="120"/>
  <c r="M33" i="158"/>
  <c r="M26" i="158" s="1"/>
  <c r="M2" i="158" s="1"/>
  <c r="M34" i="120"/>
  <c r="U33" i="158"/>
  <c r="U26" i="158" s="1"/>
  <c r="U2" i="158" s="1"/>
  <c r="U34" i="120"/>
  <c r="I44" i="116"/>
  <c r="U50" i="116"/>
  <c r="I61" i="158"/>
  <c r="I62" i="120"/>
  <c r="Q61" i="158"/>
  <c r="Q62" i="120"/>
  <c r="J61" i="77"/>
  <c r="R61" i="77"/>
  <c r="F52" i="77"/>
  <c r="F53" i="75"/>
  <c r="N52" i="77"/>
  <c r="N53" i="75"/>
  <c r="V52" i="77"/>
  <c r="V53" i="75"/>
  <c r="T22" i="78"/>
  <c r="L26" i="86"/>
  <c r="H61" i="110"/>
  <c r="P61" i="110"/>
  <c r="X61" i="110"/>
  <c r="D4" i="108"/>
  <c r="L4" i="108"/>
  <c r="T4" i="108"/>
  <c r="F11" i="108"/>
  <c r="N11" i="108"/>
  <c r="V11" i="108"/>
  <c r="H17" i="108"/>
  <c r="P17" i="108"/>
  <c r="X17" i="108"/>
  <c r="F27" i="108"/>
  <c r="N27" i="108"/>
  <c r="V27" i="108"/>
  <c r="H33" i="108"/>
  <c r="P33" i="108"/>
  <c r="X33" i="108"/>
  <c r="D61" i="108"/>
  <c r="L61" i="108"/>
  <c r="T61" i="108"/>
  <c r="J4" i="114"/>
  <c r="R4" i="114"/>
  <c r="D11" i="114"/>
  <c r="L11" i="114"/>
  <c r="T11" i="114"/>
  <c r="F17" i="114"/>
  <c r="N17" i="114"/>
  <c r="V17" i="114"/>
  <c r="D27" i="114"/>
  <c r="L27" i="114"/>
  <c r="L26" i="114" s="1"/>
  <c r="T27" i="114"/>
  <c r="F33" i="114"/>
  <c r="N33" i="114"/>
  <c r="V33" i="114"/>
  <c r="H4" i="112"/>
  <c r="P4" i="112"/>
  <c r="X4" i="112"/>
  <c r="J11" i="112"/>
  <c r="R11" i="112"/>
  <c r="F17" i="115"/>
  <c r="N17" i="115"/>
  <c r="V17" i="115"/>
  <c r="F22" i="115"/>
  <c r="N22" i="115"/>
  <c r="V22" i="115"/>
  <c r="D27" i="115"/>
  <c r="L27" i="115"/>
  <c r="T27" i="115"/>
  <c r="T26" i="115" s="1"/>
  <c r="F33" i="115"/>
  <c r="N33" i="115"/>
  <c r="N26" i="115" s="1"/>
  <c r="V33" i="115"/>
  <c r="V26" i="115" s="1"/>
  <c r="J61" i="201"/>
  <c r="R61" i="201"/>
  <c r="F61" i="203"/>
  <c r="N61" i="203"/>
  <c r="V61" i="203"/>
  <c r="H61" i="173"/>
  <c r="P61" i="173"/>
  <c r="X61" i="173"/>
  <c r="J61" i="183"/>
  <c r="R61" i="183"/>
  <c r="D5" i="125"/>
  <c r="D4" i="171"/>
  <c r="L5" i="125"/>
  <c r="L4" i="125" s="1"/>
  <c r="L4" i="171"/>
  <c r="T5" i="125"/>
  <c r="T4" i="171"/>
  <c r="J9" i="125"/>
  <c r="J8" i="171"/>
  <c r="R9" i="125"/>
  <c r="R8" i="171"/>
  <c r="F11" i="171"/>
  <c r="F12" i="125"/>
  <c r="N11" i="171"/>
  <c r="N12" i="125"/>
  <c r="N11" i="125" s="1"/>
  <c r="V11" i="171"/>
  <c r="V12" i="125"/>
  <c r="H18" i="125"/>
  <c r="H17" i="171"/>
  <c r="P18" i="125"/>
  <c r="P17" i="125" s="1"/>
  <c r="P17" i="171"/>
  <c r="X17" i="171"/>
  <c r="X18" i="125"/>
  <c r="H23" i="125"/>
  <c r="H22" i="171"/>
  <c r="P22" i="171"/>
  <c r="P23" i="125"/>
  <c r="P22" i="125" s="1"/>
  <c r="X22" i="171"/>
  <c r="X23" i="125"/>
  <c r="X22" i="125" s="1"/>
  <c r="F27" i="171"/>
  <c r="F28" i="125"/>
  <c r="N28" i="125"/>
  <c r="N27" i="125" s="1"/>
  <c r="N27" i="171"/>
  <c r="V28" i="125"/>
  <c r="V27" i="171"/>
  <c r="H34" i="125"/>
  <c r="H33" i="171"/>
  <c r="P33" i="171"/>
  <c r="P34" i="125"/>
  <c r="X33" i="171"/>
  <c r="X34" i="125"/>
  <c r="D61" i="171"/>
  <c r="L61" i="171"/>
  <c r="T61" i="171"/>
  <c r="F52" i="171"/>
  <c r="F53" i="125"/>
  <c r="F52" i="125" s="1"/>
  <c r="N52" i="171"/>
  <c r="N53" i="125"/>
  <c r="N52" i="125" s="1"/>
  <c r="V52" i="171"/>
  <c r="V53" i="125"/>
  <c r="V52" i="125" s="1"/>
  <c r="F92" i="149"/>
  <c r="N92" i="149"/>
  <c r="V92" i="149"/>
  <c r="D5" i="124"/>
  <c r="D4" i="201"/>
  <c r="L5" i="124"/>
  <c r="L4" i="201"/>
  <c r="T5" i="124"/>
  <c r="T4" i="201"/>
  <c r="F6" i="123"/>
  <c r="N6" i="123"/>
  <c r="V6" i="123"/>
  <c r="H7" i="123"/>
  <c r="P7" i="123"/>
  <c r="X7" i="123"/>
  <c r="J8" i="201"/>
  <c r="J9" i="124"/>
  <c r="R8" i="201"/>
  <c r="R9" i="124"/>
  <c r="D10" i="123"/>
  <c r="L10" i="123"/>
  <c r="T10" i="123"/>
  <c r="F12" i="124"/>
  <c r="F11" i="201"/>
  <c r="N11" i="201"/>
  <c r="N12" i="124"/>
  <c r="V11" i="201"/>
  <c r="V12" i="124"/>
  <c r="H13" i="123"/>
  <c r="P13" i="123"/>
  <c r="X13" i="123"/>
  <c r="J14" i="123"/>
  <c r="R14" i="123"/>
  <c r="D15" i="123"/>
  <c r="L15" i="123"/>
  <c r="T15" i="123"/>
  <c r="F16" i="123"/>
  <c r="N16" i="123"/>
  <c r="V16" i="123"/>
  <c r="H18" i="124"/>
  <c r="H17" i="201"/>
  <c r="P17" i="201"/>
  <c r="P18" i="124"/>
  <c r="X18" i="124"/>
  <c r="X17" i="201"/>
  <c r="D20" i="123"/>
  <c r="H22" i="201"/>
  <c r="H23" i="124"/>
  <c r="P22" i="201"/>
  <c r="P23" i="124"/>
  <c r="X22" i="201"/>
  <c r="X23" i="124"/>
  <c r="J24" i="123"/>
  <c r="R24" i="123"/>
  <c r="D25" i="123"/>
  <c r="L25" i="123"/>
  <c r="T25" i="123"/>
  <c r="F28" i="124"/>
  <c r="F27" i="201"/>
  <c r="N28" i="124"/>
  <c r="N27" i="201"/>
  <c r="V28" i="124"/>
  <c r="V27" i="201"/>
  <c r="H29" i="123"/>
  <c r="P29" i="123"/>
  <c r="X29" i="123"/>
  <c r="J30" i="123"/>
  <c r="R30" i="123"/>
  <c r="D31" i="123"/>
  <c r="L31" i="123"/>
  <c r="T31" i="123"/>
  <c r="F32" i="123"/>
  <c r="N32" i="123"/>
  <c r="V32" i="123"/>
  <c r="H33" i="201"/>
  <c r="H34" i="124"/>
  <c r="P33" i="201"/>
  <c r="P34" i="124"/>
  <c r="X34" i="124"/>
  <c r="X33" i="201"/>
  <c r="J35" i="123"/>
  <c r="R35" i="123"/>
  <c r="D36" i="123"/>
  <c r="F37" i="123"/>
  <c r="N37" i="123"/>
  <c r="V37" i="123"/>
  <c r="H38" i="123"/>
  <c r="P38" i="123"/>
  <c r="X38" i="123"/>
  <c r="J39" i="123"/>
  <c r="R39" i="123"/>
  <c r="D40" i="123"/>
  <c r="L40" i="123"/>
  <c r="T40" i="123"/>
  <c r="F41" i="123"/>
  <c r="N41" i="123"/>
  <c r="V41" i="123"/>
  <c r="H42" i="123"/>
  <c r="P42" i="123"/>
  <c r="X42" i="123"/>
  <c r="J43" i="123"/>
  <c r="R43" i="123"/>
  <c r="D44" i="123"/>
  <c r="L44" i="123"/>
  <c r="T44" i="123"/>
  <c r="F45" i="123"/>
  <c r="N45" i="123"/>
  <c r="V45" i="123"/>
  <c r="H46" i="123"/>
  <c r="P46" i="123"/>
  <c r="X46" i="123"/>
  <c r="J47" i="123"/>
  <c r="R47" i="123"/>
  <c r="D48" i="123"/>
  <c r="L48" i="123"/>
  <c r="T48" i="123"/>
  <c r="F49" i="123"/>
  <c r="N49" i="123"/>
  <c r="V49" i="123"/>
  <c r="H50" i="123"/>
  <c r="P50" i="123"/>
  <c r="X50" i="123"/>
  <c r="N67" i="123"/>
  <c r="X68" i="123"/>
  <c r="V71" i="123"/>
  <c r="J53" i="124"/>
  <c r="J52" i="201"/>
  <c r="R52" i="201"/>
  <c r="R53" i="124"/>
  <c r="J33" i="160"/>
  <c r="J26" i="160" s="1"/>
  <c r="J34" i="8"/>
  <c r="R33" i="160"/>
  <c r="R26" i="160" s="1"/>
  <c r="R34" i="8"/>
  <c r="X61" i="160"/>
  <c r="X66" i="8"/>
  <c r="J33" i="151"/>
  <c r="J26" i="151" s="1"/>
  <c r="J34" i="10"/>
  <c r="R33" i="151"/>
  <c r="R26" i="151" s="1"/>
  <c r="R2" i="151" s="1"/>
  <c r="R34" i="10"/>
  <c r="D61" i="151"/>
  <c r="D66" i="10"/>
  <c r="D61" i="10" s="1"/>
  <c r="L61" i="151"/>
  <c r="L66" i="10"/>
  <c r="L61" i="10" s="1"/>
  <c r="T61" i="151"/>
  <c r="T66" i="10"/>
  <c r="T61" i="10" s="1"/>
  <c r="J5" i="16"/>
  <c r="J4" i="17"/>
  <c r="R4" i="17"/>
  <c r="R5" i="16"/>
  <c r="R4" i="16" s="1"/>
  <c r="H9" i="16"/>
  <c r="H8" i="16" s="1"/>
  <c r="H8" i="17"/>
  <c r="P8" i="17"/>
  <c r="P9" i="16"/>
  <c r="P8" i="16" s="1"/>
  <c r="X9" i="16"/>
  <c r="X8" i="16" s="1"/>
  <c r="X8" i="17"/>
  <c r="D12" i="16"/>
  <c r="D11" i="17"/>
  <c r="L11" i="17"/>
  <c r="L12" i="16"/>
  <c r="T12" i="16"/>
  <c r="T11" i="17"/>
  <c r="F17" i="17"/>
  <c r="F18" i="16"/>
  <c r="N17" i="17"/>
  <c r="N18" i="16"/>
  <c r="V17" i="17"/>
  <c r="V18" i="16"/>
  <c r="F23" i="16"/>
  <c r="F22" i="16" s="1"/>
  <c r="F22" i="17"/>
  <c r="N22" i="17"/>
  <c r="N23" i="16"/>
  <c r="N22" i="16" s="1"/>
  <c r="V22" i="17"/>
  <c r="V23" i="16"/>
  <c r="V22" i="16" s="1"/>
  <c r="D28" i="16"/>
  <c r="D27" i="16" s="1"/>
  <c r="D27" i="17"/>
  <c r="L27" i="17"/>
  <c r="L28" i="16"/>
  <c r="L27" i="16" s="1"/>
  <c r="T28" i="16"/>
  <c r="T27" i="17"/>
  <c r="F34" i="16"/>
  <c r="F33" i="17"/>
  <c r="N34" i="16"/>
  <c r="N33" i="17"/>
  <c r="V34" i="16"/>
  <c r="V33" i="17"/>
  <c r="H52" i="17"/>
  <c r="H53" i="16"/>
  <c r="H52" i="16" s="1"/>
  <c r="P52" i="17"/>
  <c r="P53" i="16"/>
  <c r="P52" i="16" s="1"/>
  <c r="X52" i="17"/>
  <c r="X53" i="16"/>
  <c r="X52" i="16" s="1"/>
  <c r="D61" i="18"/>
  <c r="L61" i="18"/>
  <c r="T61" i="18"/>
  <c r="D4" i="185"/>
  <c r="D5" i="103"/>
  <c r="L4" i="185"/>
  <c r="L5" i="103"/>
  <c r="T4" i="185"/>
  <c r="T5" i="103"/>
  <c r="F6" i="103"/>
  <c r="N6" i="103"/>
  <c r="V6" i="103"/>
  <c r="H7" i="103"/>
  <c r="P7" i="103"/>
  <c r="X7" i="103"/>
  <c r="J8" i="185"/>
  <c r="J9" i="103"/>
  <c r="R8" i="185"/>
  <c r="R9" i="103"/>
  <c r="D10" i="103"/>
  <c r="L10" i="103"/>
  <c r="T10" i="103"/>
  <c r="F11" i="185"/>
  <c r="F12" i="103"/>
  <c r="N11" i="185"/>
  <c r="N12" i="103"/>
  <c r="V11" i="185"/>
  <c r="V12" i="103"/>
  <c r="H13" i="103"/>
  <c r="P13" i="103"/>
  <c r="X13" i="103"/>
  <c r="J14" i="103"/>
  <c r="R14" i="103"/>
  <c r="D15" i="103"/>
  <c r="L15" i="103"/>
  <c r="T15" i="103"/>
  <c r="F16" i="103"/>
  <c r="N16" i="103"/>
  <c r="V16" i="103"/>
  <c r="H17" i="185"/>
  <c r="H18" i="103"/>
  <c r="P17" i="185"/>
  <c r="P18" i="103"/>
  <c r="X17" i="185"/>
  <c r="X18" i="103"/>
  <c r="H22" i="185"/>
  <c r="H23" i="103"/>
  <c r="P22" i="185"/>
  <c r="P23" i="103"/>
  <c r="X22" i="185"/>
  <c r="X23" i="103"/>
  <c r="J24" i="103"/>
  <c r="R24" i="103"/>
  <c r="D25" i="103"/>
  <c r="L25" i="103"/>
  <c r="T25" i="103"/>
  <c r="F27" i="185"/>
  <c r="F28" i="103"/>
  <c r="N27" i="185"/>
  <c r="N28" i="103"/>
  <c r="V27" i="185"/>
  <c r="V28" i="103"/>
  <c r="H33" i="185"/>
  <c r="H34" i="103"/>
  <c r="P33" i="185"/>
  <c r="P34" i="103"/>
  <c r="X33" i="185"/>
  <c r="X34" i="103"/>
  <c r="N37" i="102"/>
  <c r="D61" i="185"/>
  <c r="L61" i="185"/>
  <c r="T61" i="185"/>
  <c r="H52" i="185"/>
  <c r="H53" i="103"/>
  <c r="H52" i="103" s="1"/>
  <c r="P52" i="185"/>
  <c r="P53" i="103"/>
  <c r="X52" i="185"/>
  <c r="X53" i="103"/>
  <c r="J4" i="187"/>
  <c r="J5" i="105"/>
  <c r="J4" i="105" s="1"/>
  <c r="R4" i="187"/>
  <c r="R5" i="105"/>
  <c r="R4" i="105" s="1"/>
  <c r="H8" i="187"/>
  <c r="H9" i="105"/>
  <c r="H8" i="105" s="1"/>
  <c r="P8" i="187"/>
  <c r="P9" i="105"/>
  <c r="P8" i="105" s="1"/>
  <c r="X8" i="187"/>
  <c r="X9" i="105"/>
  <c r="X8" i="105" s="1"/>
  <c r="D11" i="187"/>
  <c r="D12" i="105"/>
  <c r="L11" i="187"/>
  <c r="L12" i="105"/>
  <c r="T11" i="187"/>
  <c r="T12" i="105"/>
  <c r="F17" i="187"/>
  <c r="F18" i="105"/>
  <c r="F17" i="105" s="1"/>
  <c r="N17" i="187"/>
  <c r="N18" i="105"/>
  <c r="N17" i="105" s="1"/>
  <c r="V17" i="187"/>
  <c r="V18" i="105"/>
  <c r="F22" i="187"/>
  <c r="F23" i="105"/>
  <c r="F22" i="105" s="1"/>
  <c r="N22" i="187"/>
  <c r="N23" i="105"/>
  <c r="N22" i="105" s="1"/>
  <c r="V22" i="187"/>
  <c r="V23" i="105"/>
  <c r="V22" i="105" s="1"/>
  <c r="D27" i="187"/>
  <c r="D26" i="187" s="1"/>
  <c r="D28" i="105"/>
  <c r="L27" i="187"/>
  <c r="L28" i="105"/>
  <c r="T27" i="187"/>
  <c r="T28" i="105"/>
  <c r="F33" i="187"/>
  <c r="F34" i="105"/>
  <c r="N33" i="187"/>
  <c r="N34" i="105"/>
  <c r="V33" i="187"/>
  <c r="V34" i="105"/>
  <c r="J61" i="187"/>
  <c r="R61" i="187"/>
  <c r="F52" i="187"/>
  <c r="F53" i="105"/>
  <c r="F52" i="105" s="1"/>
  <c r="N52" i="187"/>
  <c r="N53" i="105"/>
  <c r="N52" i="105" s="1"/>
  <c r="V52" i="187"/>
  <c r="V53" i="105"/>
  <c r="V52" i="105" s="1"/>
  <c r="J4" i="191"/>
  <c r="J5" i="104"/>
  <c r="J4" i="104" s="1"/>
  <c r="R4" i="191"/>
  <c r="R5" i="104"/>
  <c r="R4" i="104" s="1"/>
  <c r="H8" i="191"/>
  <c r="H9" i="104"/>
  <c r="H8" i="104" s="1"/>
  <c r="P8" i="191"/>
  <c r="P9" i="104"/>
  <c r="P8" i="104" s="1"/>
  <c r="X8" i="191"/>
  <c r="X9" i="104"/>
  <c r="X8" i="104" s="1"/>
  <c r="D11" i="191"/>
  <c r="D12" i="104"/>
  <c r="L11" i="191"/>
  <c r="L12" i="104"/>
  <c r="T11" i="191"/>
  <c r="T12" i="104"/>
  <c r="F17" i="191"/>
  <c r="F18" i="104"/>
  <c r="N17" i="191"/>
  <c r="N18" i="104"/>
  <c r="N17" i="104" s="1"/>
  <c r="V17" i="191"/>
  <c r="V18" i="104"/>
  <c r="V17" i="104" s="1"/>
  <c r="F22" i="191"/>
  <c r="F23" i="104"/>
  <c r="F22" i="104" s="1"/>
  <c r="N22" i="191"/>
  <c r="N23" i="104"/>
  <c r="N22" i="104" s="1"/>
  <c r="V22" i="191"/>
  <c r="V23" i="104"/>
  <c r="V22" i="104" s="1"/>
  <c r="D27" i="191"/>
  <c r="D28" i="104"/>
  <c r="L27" i="191"/>
  <c r="L28" i="104"/>
  <c r="T27" i="191"/>
  <c r="T26" i="191" s="1"/>
  <c r="T28" i="104"/>
  <c r="F33" i="191"/>
  <c r="F34" i="104"/>
  <c r="N33" i="191"/>
  <c r="N34" i="104"/>
  <c r="V33" i="191"/>
  <c r="V34" i="104"/>
  <c r="J61" i="191"/>
  <c r="R61" i="191"/>
  <c r="F52" i="191"/>
  <c r="F53" i="104"/>
  <c r="F52" i="104" s="1"/>
  <c r="N52" i="191"/>
  <c r="N53" i="104"/>
  <c r="N52" i="104" s="1"/>
  <c r="V52" i="191"/>
  <c r="V53" i="104"/>
  <c r="V52" i="104" s="1"/>
  <c r="F5" i="106"/>
  <c r="F4" i="106" s="1"/>
  <c r="F4" i="194"/>
  <c r="N5" i="106"/>
  <c r="N4" i="106" s="1"/>
  <c r="N4" i="194"/>
  <c r="V5" i="106"/>
  <c r="V4" i="106" s="1"/>
  <c r="V4" i="194"/>
  <c r="D8" i="194"/>
  <c r="D9" i="106"/>
  <c r="D8" i="106" s="1"/>
  <c r="L8" i="194"/>
  <c r="L9" i="106"/>
  <c r="L8" i="106" s="1"/>
  <c r="T8" i="194"/>
  <c r="T9" i="106"/>
  <c r="T8" i="106" s="1"/>
  <c r="H11" i="194"/>
  <c r="H12" i="106"/>
  <c r="P11" i="194"/>
  <c r="P12" i="106"/>
  <c r="X11" i="194"/>
  <c r="X12" i="106"/>
  <c r="J17" i="194"/>
  <c r="J18" i="106"/>
  <c r="R17" i="194"/>
  <c r="R18" i="106"/>
  <c r="J22" i="194"/>
  <c r="J23" i="106"/>
  <c r="J22" i="106" s="1"/>
  <c r="R22" i="194"/>
  <c r="R23" i="106"/>
  <c r="R22" i="106" s="1"/>
  <c r="H27" i="194"/>
  <c r="H28" i="106"/>
  <c r="P27" i="194"/>
  <c r="P28" i="106"/>
  <c r="X27" i="194"/>
  <c r="X28" i="106"/>
  <c r="J33" i="194"/>
  <c r="J34" i="106"/>
  <c r="R33" i="194"/>
  <c r="R34" i="106"/>
  <c r="F61" i="194"/>
  <c r="N61" i="194"/>
  <c r="V61" i="194"/>
  <c r="J52" i="194"/>
  <c r="J53" i="106"/>
  <c r="J52" i="106" s="1"/>
  <c r="R52" i="194"/>
  <c r="R53" i="106"/>
  <c r="R52" i="106" s="1"/>
  <c r="J4" i="197"/>
  <c r="J5" i="111"/>
  <c r="J4" i="111" s="1"/>
  <c r="R4" i="197"/>
  <c r="R5" i="111"/>
  <c r="R4" i="111" s="1"/>
  <c r="H8" i="197"/>
  <c r="H9" i="111"/>
  <c r="H8" i="111" s="1"/>
  <c r="P8" i="197"/>
  <c r="P9" i="111"/>
  <c r="P8" i="111" s="1"/>
  <c r="X8" i="197"/>
  <c r="X9" i="111"/>
  <c r="X8" i="111" s="1"/>
  <c r="D11" i="197"/>
  <c r="D12" i="111"/>
  <c r="D11" i="111" s="1"/>
  <c r="L11" i="197"/>
  <c r="L12" i="111"/>
  <c r="L11" i="111" s="1"/>
  <c r="T11" i="197"/>
  <c r="T12" i="111"/>
  <c r="T11" i="111" s="1"/>
  <c r="F17" i="197"/>
  <c r="F18" i="111"/>
  <c r="F17" i="111" s="1"/>
  <c r="N17" i="197"/>
  <c r="N18" i="111"/>
  <c r="N17" i="111" s="1"/>
  <c r="V17" i="197"/>
  <c r="V18" i="111"/>
  <c r="V17" i="111" s="1"/>
  <c r="F22" i="197"/>
  <c r="F23" i="111"/>
  <c r="F22" i="111" s="1"/>
  <c r="N22" i="197"/>
  <c r="N23" i="111"/>
  <c r="N22" i="111" s="1"/>
  <c r="V22" i="197"/>
  <c r="V23" i="111"/>
  <c r="V22" i="111" s="1"/>
  <c r="D27" i="197"/>
  <c r="D28" i="111"/>
  <c r="D27" i="111" s="1"/>
  <c r="L27" i="197"/>
  <c r="L28" i="111"/>
  <c r="L27" i="111" s="1"/>
  <c r="T27" i="197"/>
  <c r="T28" i="111"/>
  <c r="T27" i="111" s="1"/>
  <c r="F33" i="197"/>
  <c r="F34" i="111"/>
  <c r="F33" i="111" s="1"/>
  <c r="N33" i="197"/>
  <c r="N34" i="111"/>
  <c r="N33" i="111" s="1"/>
  <c r="V33" i="197"/>
  <c r="V34" i="111"/>
  <c r="V33" i="111" s="1"/>
  <c r="J61" i="197"/>
  <c r="J61" i="111"/>
  <c r="R61" i="197"/>
  <c r="R61" i="111"/>
  <c r="F52" i="197"/>
  <c r="F53" i="111"/>
  <c r="F52" i="111" s="1"/>
  <c r="N52" i="197"/>
  <c r="N53" i="111"/>
  <c r="N52" i="111" s="1"/>
  <c r="V52" i="197"/>
  <c r="V53" i="111"/>
  <c r="V52" i="111" s="1"/>
  <c r="V4" i="198"/>
  <c r="F26" i="199"/>
  <c r="H4" i="163"/>
  <c r="H5" i="117"/>
  <c r="P4" i="163"/>
  <c r="P5" i="117"/>
  <c r="X5" i="117"/>
  <c r="X4" i="163"/>
  <c r="J6" i="116"/>
  <c r="R6" i="116"/>
  <c r="D7" i="116"/>
  <c r="L7" i="116"/>
  <c r="T7" i="116"/>
  <c r="F8" i="163"/>
  <c r="F9" i="117"/>
  <c r="N8" i="163"/>
  <c r="N9" i="117"/>
  <c r="V8" i="163"/>
  <c r="V9" i="117"/>
  <c r="H10" i="116"/>
  <c r="P10" i="116"/>
  <c r="X10" i="116"/>
  <c r="J11" i="163"/>
  <c r="J12" i="117"/>
  <c r="R11" i="163"/>
  <c r="R12" i="117"/>
  <c r="D13" i="116"/>
  <c r="L13" i="116"/>
  <c r="T13" i="116"/>
  <c r="F14" i="116"/>
  <c r="N14" i="116"/>
  <c r="V14" i="116"/>
  <c r="H15" i="116"/>
  <c r="P15" i="116"/>
  <c r="X15" i="116"/>
  <c r="J16" i="116"/>
  <c r="R16" i="116"/>
  <c r="D17" i="163"/>
  <c r="D18" i="117"/>
  <c r="L17" i="163"/>
  <c r="L18" i="117"/>
  <c r="T17" i="163"/>
  <c r="T18" i="117"/>
  <c r="F19" i="116"/>
  <c r="N19" i="116"/>
  <c r="V19" i="116"/>
  <c r="H20" i="116"/>
  <c r="P20" i="116"/>
  <c r="X20" i="116"/>
  <c r="J21" i="116"/>
  <c r="R21" i="116"/>
  <c r="D22" i="163"/>
  <c r="D23" i="117"/>
  <c r="L22" i="163"/>
  <c r="L23" i="117"/>
  <c r="T22" i="163"/>
  <c r="T23" i="117"/>
  <c r="F24" i="116"/>
  <c r="N24" i="116"/>
  <c r="V24" i="116"/>
  <c r="H25" i="116"/>
  <c r="P25" i="116"/>
  <c r="X25" i="116"/>
  <c r="J27" i="163"/>
  <c r="J28" i="117"/>
  <c r="R27" i="163"/>
  <c r="R28" i="117"/>
  <c r="D29" i="116"/>
  <c r="L29" i="116"/>
  <c r="T29" i="116"/>
  <c r="F30" i="116"/>
  <c r="N30" i="116"/>
  <c r="V30" i="116"/>
  <c r="H31" i="116"/>
  <c r="P31" i="116"/>
  <c r="X31" i="116"/>
  <c r="J32" i="116"/>
  <c r="R32" i="116"/>
  <c r="D33" i="163"/>
  <c r="D34" i="117"/>
  <c r="L33" i="163"/>
  <c r="L34" i="117"/>
  <c r="T33" i="163"/>
  <c r="T34" i="117"/>
  <c r="F35" i="116"/>
  <c r="N35" i="116"/>
  <c r="V35" i="116"/>
  <c r="D38" i="116"/>
  <c r="N39" i="116"/>
  <c r="V39" i="116"/>
  <c r="X40" i="116"/>
  <c r="D42" i="116"/>
  <c r="L42" i="116"/>
  <c r="T42" i="116"/>
  <c r="V51" i="116"/>
  <c r="H61" i="163"/>
  <c r="P61" i="163"/>
  <c r="X61" i="163"/>
  <c r="F63" i="116"/>
  <c r="N63" i="116"/>
  <c r="V63" i="116"/>
  <c r="J65" i="116"/>
  <c r="R65" i="116"/>
  <c r="F67" i="116"/>
  <c r="D70" i="116"/>
  <c r="L70" i="116"/>
  <c r="T70" i="116"/>
  <c r="F71" i="116"/>
  <c r="N71" i="116"/>
  <c r="V71" i="116"/>
  <c r="D52" i="163"/>
  <c r="D53" i="117"/>
  <c r="L52" i="163"/>
  <c r="L53" i="117"/>
  <c r="L53" i="116" s="1"/>
  <c r="T52" i="163"/>
  <c r="T53" i="117"/>
  <c r="F54" i="116"/>
  <c r="N54" i="116"/>
  <c r="V54" i="116"/>
  <c r="F33" i="166"/>
  <c r="F26" i="166" s="1"/>
  <c r="F2" i="166" s="1"/>
  <c r="F37" i="118"/>
  <c r="F37" i="116" s="1"/>
  <c r="N33" i="166"/>
  <c r="N26" i="166" s="1"/>
  <c r="N2" i="166" s="1"/>
  <c r="N37" i="118"/>
  <c r="N37" i="116" s="1"/>
  <c r="V33" i="166"/>
  <c r="V26" i="166" s="1"/>
  <c r="V2" i="166" s="1"/>
  <c r="V37" i="118"/>
  <c r="D61" i="166"/>
  <c r="D66" i="118"/>
  <c r="L61" i="166"/>
  <c r="L66" i="118"/>
  <c r="T61" i="166"/>
  <c r="T66" i="118"/>
  <c r="X70" i="116"/>
  <c r="X46" i="116"/>
  <c r="X50" i="116"/>
  <c r="D61" i="167"/>
  <c r="D64" i="118"/>
  <c r="D64" i="116" s="1"/>
  <c r="L61" i="167"/>
  <c r="L64" i="118"/>
  <c r="L64" i="116" s="1"/>
  <c r="T61" i="167"/>
  <c r="T64" i="118"/>
  <c r="T64" i="116" s="1"/>
  <c r="F33" i="155"/>
  <c r="F26" i="155" s="1"/>
  <c r="F34" i="119"/>
  <c r="F33" i="119" s="1"/>
  <c r="F26" i="119" s="1"/>
  <c r="F2" i="119" s="1"/>
  <c r="N33" i="155"/>
  <c r="N26" i="155" s="1"/>
  <c r="N2" i="155" s="1"/>
  <c r="N34" i="119"/>
  <c r="N33" i="119" s="1"/>
  <c r="N26" i="119" s="1"/>
  <c r="V33" i="155"/>
  <c r="V26" i="155" s="1"/>
  <c r="V34" i="119"/>
  <c r="V33" i="119" s="1"/>
  <c r="V26" i="119" s="1"/>
  <c r="V2" i="119" s="1"/>
  <c r="J40" i="116"/>
  <c r="R40" i="116"/>
  <c r="H61" i="155"/>
  <c r="H66" i="119"/>
  <c r="H61" i="119" s="1"/>
  <c r="P61" i="155"/>
  <c r="P66" i="119"/>
  <c r="P61" i="119" s="1"/>
  <c r="X61" i="155"/>
  <c r="X66" i="119"/>
  <c r="X61" i="119" s="1"/>
  <c r="F33" i="158"/>
  <c r="F26" i="158" s="1"/>
  <c r="F2" i="158" s="1"/>
  <c r="F34" i="120"/>
  <c r="F33" i="120" s="1"/>
  <c r="F26" i="120" s="1"/>
  <c r="F2" i="120" s="1"/>
  <c r="N33" i="158"/>
  <c r="N26" i="158" s="1"/>
  <c r="N2" i="158" s="1"/>
  <c r="N34" i="120"/>
  <c r="N33" i="120" s="1"/>
  <c r="N26" i="120" s="1"/>
  <c r="N2" i="120" s="1"/>
  <c r="V33" i="158"/>
  <c r="V26" i="158" s="1"/>
  <c r="V2" i="158" s="1"/>
  <c r="V34" i="120"/>
  <c r="V33" i="120" s="1"/>
  <c r="V26" i="120" s="1"/>
  <c r="V2" i="120" s="1"/>
  <c r="D41" i="116"/>
  <c r="L41" i="116"/>
  <c r="T41" i="116"/>
  <c r="J61" i="158"/>
  <c r="J62" i="120"/>
  <c r="J61" i="120" s="1"/>
  <c r="R61" i="158"/>
  <c r="R62" i="120"/>
  <c r="R61" i="120" s="1"/>
  <c r="X65" i="116"/>
  <c r="K4" i="115"/>
  <c r="S4" i="115"/>
  <c r="S3" i="115" s="1"/>
  <c r="Q8" i="115"/>
  <c r="U11" i="115"/>
  <c r="O17" i="115"/>
  <c r="W17" i="115"/>
  <c r="W22" i="115"/>
  <c r="C61" i="201"/>
  <c r="K61" i="201"/>
  <c r="S61" i="201"/>
  <c r="G61" i="203"/>
  <c r="O61" i="203"/>
  <c r="W61" i="203"/>
  <c r="I61" i="173"/>
  <c r="Q61" i="173"/>
  <c r="C61" i="183"/>
  <c r="K61" i="183"/>
  <c r="S61" i="183"/>
  <c r="G52" i="183"/>
  <c r="O52" i="183"/>
  <c r="W52" i="183"/>
  <c r="E5" i="125"/>
  <c r="E4" i="125" s="1"/>
  <c r="E4" i="171"/>
  <c r="M5" i="125"/>
  <c r="M4" i="125" s="1"/>
  <c r="M4" i="171"/>
  <c r="U5" i="125"/>
  <c r="U4" i="125" s="1"/>
  <c r="U4" i="171"/>
  <c r="C9" i="125"/>
  <c r="C8" i="125" s="1"/>
  <c r="C8" i="171"/>
  <c r="K8" i="171"/>
  <c r="K9" i="125"/>
  <c r="K8" i="125" s="1"/>
  <c r="S8" i="171"/>
  <c r="S9" i="125"/>
  <c r="S8" i="125" s="1"/>
  <c r="G12" i="125"/>
  <c r="G11" i="171"/>
  <c r="O11" i="171"/>
  <c r="O12" i="125"/>
  <c r="W12" i="125"/>
  <c r="W11" i="171"/>
  <c r="I17" i="171"/>
  <c r="I18" i="125"/>
  <c r="Q17" i="171"/>
  <c r="Q18" i="125"/>
  <c r="I22" i="171"/>
  <c r="I23" i="125"/>
  <c r="I22" i="125" s="1"/>
  <c r="Q22" i="171"/>
  <c r="Q23" i="125"/>
  <c r="Q22" i="125" s="1"/>
  <c r="G27" i="171"/>
  <c r="G28" i="125"/>
  <c r="O27" i="171"/>
  <c r="O28" i="125"/>
  <c r="W27" i="171"/>
  <c r="W28" i="125"/>
  <c r="I34" i="125"/>
  <c r="I33" i="171"/>
  <c r="Q33" i="171"/>
  <c r="Q34" i="125"/>
  <c r="E61" i="171"/>
  <c r="M61" i="171"/>
  <c r="U61" i="171"/>
  <c r="G53" i="125"/>
  <c r="G52" i="125" s="1"/>
  <c r="G52" i="171"/>
  <c r="O52" i="171"/>
  <c r="O53" i="125"/>
  <c r="O52" i="125" s="1"/>
  <c r="W53" i="125"/>
  <c r="W52" i="125" s="1"/>
  <c r="W52" i="171"/>
  <c r="G92" i="149"/>
  <c r="O92" i="149"/>
  <c r="W92" i="149"/>
  <c r="E5" i="124"/>
  <c r="E4" i="201"/>
  <c r="M5" i="124"/>
  <c r="M4" i="201"/>
  <c r="U5" i="124"/>
  <c r="U4" i="201"/>
  <c r="G6" i="123"/>
  <c r="O6" i="123"/>
  <c r="W6" i="123"/>
  <c r="I7" i="123"/>
  <c r="Q7" i="123"/>
  <c r="C8" i="201"/>
  <c r="C9" i="124"/>
  <c r="K8" i="201"/>
  <c r="K9" i="124"/>
  <c r="S8" i="201"/>
  <c r="S9" i="124"/>
  <c r="E10" i="123"/>
  <c r="M10" i="123"/>
  <c r="U10" i="123"/>
  <c r="G12" i="124"/>
  <c r="G11" i="201"/>
  <c r="O11" i="201"/>
  <c r="O12" i="124"/>
  <c r="W12" i="124"/>
  <c r="W11" i="201"/>
  <c r="I13" i="123"/>
  <c r="Q13" i="123"/>
  <c r="C14" i="123"/>
  <c r="K14" i="123"/>
  <c r="S14" i="123"/>
  <c r="E15" i="123"/>
  <c r="M15" i="123"/>
  <c r="U15" i="123"/>
  <c r="G16" i="123"/>
  <c r="O16" i="123"/>
  <c r="W16" i="123"/>
  <c r="I18" i="124"/>
  <c r="I17" i="201"/>
  <c r="Q18" i="124"/>
  <c r="Q17" i="201"/>
  <c r="G21" i="123"/>
  <c r="O21" i="123"/>
  <c r="I23" i="124"/>
  <c r="I22" i="201"/>
  <c r="Q22" i="201"/>
  <c r="Q23" i="124"/>
  <c r="C24" i="123"/>
  <c r="K24" i="123"/>
  <c r="S24" i="123"/>
  <c r="E25" i="123"/>
  <c r="M25" i="123"/>
  <c r="U25" i="123"/>
  <c r="G28" i="124"/>
  <c r="G27" i="201"/>
  <c r="O28" i="124"/>
  <c r="O27" i="201"/>
  <c r="W28" i="124"/>
  <c r="W27" i="201"/>
  <c r="I29" i="123"/>
  <c r="Q29" i="123"/>
  <c r="C30" i="123"/>
  <c r="K30" i="123"/>
  <c r="S30" i="123"/>
  <c r="E31" i="123"/>
  <c r="M31" i="123"/>
  <c r="U31" i="123"/>
  <c r="G32" i="123"/>
  <c r="O32" i="123"/>
  <c r="W32" i="123"/>
  <c r="I34" i="124"/>
  <c r="I33" i="201"/>
  <c r="Q33" i="201"/>
  <c r="Q34" i="124"/>
  <c r="C35" i="123"/>
  <c r="K35" i="123"/>
  <c r="S35" i="123"/>
  <c r="M36" i="123"/>
  <c r="G37" i="123"/>
  <c r="O37" i="123"/>
  <c r="W37" i="123"/>
  <c r="I38" i="123"/>
  <c r="Q38" i="123"/>
  <c r="C39" i="123"/>
  <c r="K39" i="123"/>
  <c r="S39" i="123"/>
  <c r="E40" i="123"/>
  <c r="M40" i="123"/>
  <c r="U40" i="123"/>
  <c r="G41" i="123"/>
  <c r="O41" i="123"/>
  <c r="W41" i="123"/>
  <c r="I42" i="123"/>
  <c r="Q42" i="123"/>
  <c r="C43" i="123"/>
  <c r="K43" i="123"/>
  <c r="S43" i="123"/>
  <c r="E44" i="123"/>
  <c r="M44" i="123"/>
  <c r="U44" i="123"/>
  <c r="G45" i="123"/>
  <c r="O45" i="123"/>
  <c r="W45" i="123"/>
  <c r="I46" i="123"/>
  <c r="Q46" i="123"/>
  <c r="C47" i="123"/>
  <c r="K47" i="123"/>
  <c r="S47" i="123"/>
  <c r="E48" i="123"/>
  <c r="M48" i="123"/>
  <c r="U48" i="123"/>
  <c r="G49" i="123"/>
  <c r="O49" i="123"/>
  <c r="W49" i="123"/>
  <c r="I50" i="123"/>
  <c r="Q50" i="123"/>
  <c r="E62" i="123"/>
  <c r="M62" i="123"/>
  <c r="U62" i="123"/>
  <c r="G63" i="123"/>
  <c r="O63" i="123"/>
  <c r="W63" i="123"/>
  <c r="I64" i="123"/>
  <c r="Q64" i="123"/>
  <c r="C65" i="123"/>
  <c r="K65" i="123"/>
  <c r="S65" i="123"/>
  <c r="E66" i="123"/>
  <c r="M66" i="123"/>
  <c r="U66" i="123"/>
  <c r="G67" i="123"/>
  <c r="O67" i="123"/>
  <c r="W67" i="123"/>
  <c r="I68" i="123"/>
  <c r="Q68" i="123"/>
  <c r="C69" i="123"/>
  <c r="K69" i="123"/>
  <c r="S69" i="123"/>
  <c r="E70" i="123"/>
  <c r="M70" i="123"/>
  <c r="U70" i="123"/>
  <c r="G71" i="123"/>
  <c r="O71" i="123"/>
  <c r="W71" i="123"/>
  <c r="I72" i="123"/>
  <c r="Q72" i="123"/>
  <c r="C53" i="124"/>
  <c r="C52" i="201"/>
  <c r="K52" i="201"/>
  <c r="K53" i="124"/>
  <c r="S53" i="124"/>
  <c r="S52" i="201"/>
  <c r="E54" i="123"/>
  <c r="M54" i="123"/>
  <c r="U54" i="123"/>
  <c r="C34" i="8"/>
  <c r="C33" i="160"/>
  <c r="C26" i="160" s="1"/>
  <c r="K33" i="160"/>
  <c r="K26" i="160" s="1"/>
  <c r="K2" i="160" s="1"/>
  <c r="K34" i="8"/>
  <c r="S33" i="160"/>
  <c r="S26" i="160" s="1"/>
  <c r="S2" i="160" s="1"/>
  <c r="S34" i="8"/>
  <c r="C33" i="151"/>
  <c r="C26" i="151" s="1"/>
  <c r="C2" i="151" s="1"/>
  <c r="C34" i="10"/>
  <c r="K33" i="151"/>
  <c r="K26" i="151" s="1"/>
  <c r="K34" i="10"/>
  <c r="S33" i="151"/>
  <c r="S26" i="151" s="1"/>
  <c r="S2" i="151" s="1"/>
  <c r="S34" i="10"/>
  <c r="E61" i="151"/>
  <c r="E66" i="10"/>
  <c r="M61" i="151"/>
  <c r="M66" i="10"/>
  <c r="M61" i="10" s="1"/>
  <c r="U61" i="151"/>
  <c r="U66" i="10"/>
  <c r="C4" i="17"/>
  <c r="C5" i="16"/>
  <c r="K5" i="16"/>
  <c r="K4" i="17"/>
  <c r="S5" i="16"/>
  <c r="S4" i="17"/>
  <c r="I9" i="16"/>
  <c r="I8" i="17"/>
  <c r="Q8" i="17"/>
  <c r="Q9" i="16"/>
  <c r="E11" i="17"/>
  <c r="E12" i="16"/>
  <c r="M12" i="16"/>
  <c r="M11" i="17"/>
  <c r="U12" i="16"/>
  <c r="U11" i="17"/>
  <c r="G18" i="16"/>
  <c r="G17" i="17"/>
  <c r="O18" i="16"/>
  <c r="O17" i="17"/>
  <c r="W18" i="16"/>
  <c r="W17" i="17"/>
  <c r="G22" i="17"/>
  <c r="G23" i="16"/>
  <c r="G22" i="16" s="1"/>
  <c r="O22" i="17"/>
  <c r="O23" i="16"/>
  <c r="W22" i="17"/>
  <c r="W23" i="16"/>
  <c r="E27" i="17"/>
  <c r="E28" i="16"/>
  <c r="M27" i="17"/>
  <c r="M28" i="16"/>
  <c r="U27" i="17"/>
  <c r="U28" i="16"/>
  <c r="G33" i="17"/>
  <c r="G34" i="16"/>
  <c r="O34" i="16"/>
  <c r="O33" i="17"/>
  <c r="W34" i="16"/>
  <c r="W33" i="17"/>
  <c r="I52" i="17"/>
  <c r="I53" i="16"/>
  <c r="Q52" i="17"/>
  <c r="Q53" i="16"/>
  <c r="E61" i="18"/>
  <c r="M61" i="18"/>
  <c r="U61" i="18"/>
  <c r="E4" i="185"/>
  <c r="E5" i="103"/>
  <c r="M4" i="185"/>
  <c r="M5" i="103"/>
  <c r="U4" i="185"/>
  <c r="U5" i="103"/>
  <c r="G6" i="103"/>
  <c r="G6" i="102" s="1"/>
  <c r="O6" i="103"/>
  <c r="W6" i="103"/>
  <c r="I7" i="103"/>
  <c r="Q7" i="103"/>
  <c r="C8" i="185"/>
  <c r="C9" i="103"/>
  <c r="K8" i="185"/>
  <c r="K9" i="103"/>
  <c r="S8" i="185"/>
  <c r="S9" i="103"/>
  <c r="E10" i="103"/>
  <c r="M10" i="103"/>
  <c r="U10" i="103"/>
  <c r="G11" i="185"/>
  <c r="G12" i="103"/>
  <c r="O11" i="185"/>
  <c r="O12" i="103"/>
  <c r="W11" i="185"/>
  <c r="W12" i="103"/>
  <c r="I13" i="103"/>
  <c r="I13" i="102" s="1"/>
  <c r="Q13" i="103"/>
  <c r="C14" i="103"/>
  <c r="K14" i="103"/>
  <c r="S14" i="103"/>
  <c r="E15" i="103"/>
  <c r="M15" i="103"/>
  <c r="U15" i="103"/>
  <c r="G16" i="103"/>
  <c r="G16" i="102" s="1"/>
  <c r="O16" i="103"/>
  <c r="W16" i="103"/>
  <c r="I17" i="185"/>
  <c r="I18" i="103"/>
  <c r="Q17" i="185"/>
  <c r="Q18" i="103"/>
  <c r="U20" i="102"/>
  <c r="I22" i="185"/>
  <c r="I23" i="103"/>
  <c r="Q22" i="185"/>
  <c r="Q23" i="103"/>
  <c r="C24" i="103"/>
  <c r="K24" i="103"/>
  <c r="S24" i="103"/>
  <c r="E25" i="103"/>
  <c r="M25" i="103"/>
  <c r="M25" i="102" s="1"/>
  <c r="U25" i="103"/>
  <c r="G27" i="185"/>
  <c r="G28" i="103"/>
  <c r="O27" i="185"/>
  <c r="O28" i="103"/>
  <c r="W27" i="185"/>
  <c r="W28" i="103"/>
  <c r="I33" i="185"/>
  <c r="I34" i="103"/>
  <c r="Q33" i="185"/>
  <c r="Q34" i="103"/>
  <c r="W41" i="102"/>
  <c r="E61" i="185"/>
  <c r="M61" i="185"/>
  <c r="U61" i="185"/>
  <c r="U68" i="102"/>
  <c r="I52" i="185"/>
  <c r="I53" i="103"/>
  <c r="Q52" i="185"/>
  <c r="Q53" i="103"/>
  <c r="C5" i="105"/>
  <c r="C4" i="105" s="1"/>
  <c r="C4" i="187"/>
  <c r="K4" i="187"/>
  <c r="K5" i="105"/>
  <c r="K4" i="105" s="1"/>
  <c r="S4" i="187"/>
  <c r="S5" i="105"/>
  <c r="S4" i="105" s="1"/>
  <c r="I8" i="187"/>
  <c r="I9" i="105"/>
  <c r="I8" i="105" s="1"/>
  <c r="Q8" i="187"/>
  <c r="Q9" i="105"/>
  <c r="Q8" i="105" s="1"/>
  <c r="E11" i="187"/>
  <c r="E12" i="105"/>
  <c r="M11" i="187"/>
  <c r="M12" i="105"/>
  <c r="U11" i="187"/>
  <c r="U12" i="105"/>
  <c r="G17" i="187"/>
  <c r="G18" i="105"/>
  <c r="O17" i="187"/>
  <c r="O18" i="105"/>
  <c r="W17" i="187"/>
  <c r="W18" i="105"/>
  <c r="W17" i="105" s="1"/>
  <c r="G22" i="187"/>
  <c r="G23" i="105"/>
  <c r="G22" i="105" s="1"/>
  <c r="O22" i="187"/>
  <c r="O23" i="105"/>
  <c r="O22" i="105" s="1"/>
  <c r="W22" i="187"/>
  <c r="W23" i="105"/>
  <c r="W22" i="105" s="1"/>
  <c r="E27" i="187"/>
  <c r="E28" i="105"/>
  <c r="M27" i="187"/>
  <c r="M28" i="105"/>
  <c r="U27" i="187"/>
  <c r="U28" i="105"/>
  <c r="G33" i="187"/>
  <c r="G34" i="105"/>
  <c r="O33" i="187"/>
  <c r="O34" i="105"/>
  <c r="W33" i="187"/>
  <c r="W34" i="105"/>
  <c r="C61" i="187"/>
  <c r="K61" i="187"/>
  <c r="S61" i="187"/>
  <c r="G52" i="187"/>
  <c r="G53" i="105"/>
  <c r="G52" i="105" s="1"/>
  <c r="O52" i="187"/>
  <c r="O53" i="105"/>
  <c r="O52" i="105" s="1"/>
  <c r="W52" i="187"/>
  <c r="W53" i="105"/>
  <c r="W52" i="105" s="1"/>
  <c r="E8" i="188"/>
  <c r="M8" i="188"/>
  <c r="U8" i="188"/>
  <c r="C22" i="188"/>
  <c r="K22" i="188"/>
  <c r="S22" i="188"/>
  <c r="I27" i="188"/>
  <c r="Q27" i="188"/>
  <c r="Q26" i="188" s="1"/>
  <c r="C33" i="188"/>
  <c r="K33" i="188"/>
  <c r="S33" i="188"/>
  <c r="S52" i="188"/>
  <c r="K4" i="189"/>
  <c r="S4" i="189"/>
  <c r="I8" i="189"/>
  <c r="Q8" i="189"/>
  <c r="C4" i="191"/>
  <c r="C5" i="104"/>
  <c r="C4" i="104" s="1"/>
  <c r="K4" i="191"/>
  <c r="K5" i="104"/>
  <c r="K4" i="104" s="1"/>
  <c r="S4" i="191"/>
  <c r="S5" i="104"/>
  <c r="S4" i="104" s="1"/>
  <c r="I8" i="191"/>
  <c r="I9" i="104"/>
  <c r="I8" i="104" s="1"/>
  <c r="Q8" i="191"/>
  <c r="Q9" i="104"/>
  <c r="Q8" i="104" s="1"/>
  <c r="E11" i="191"/>
  <c r="E12" i="104"/>
  <c r="M11" i="191"/>
  <c r="M12" i="104"/>
  <c r="U11" i="191"/>
  <c r="U12" i="104"/>
  <c r="G17" i="191"/>
  <c r="G18" i="104"/>
  <c r="O17" i="191"/>
  <c r="O18" i="104"/>
  <c r="W17" i="191"/>
  <c r="W18" i="104"/>
  <c r="G22" i="191"/>
  <c r="G23" i="104"/>
  <c r="G22" i="104" s="1"/>
  <c r="O22" i="191"/>
  <c r="O23" i="104"/>
  <c r="O22" i="104" s="1"/>
  <c r="W22" i="191"/>
  <c r="W23" i="104"/>
  <c r="W22" i="104" s="1"/>
  <c r="E27" i="191"/>
  <c r="E28" i="104"/>
  <c r="M27" i="191"/>
  <c r="M28" i="104"/>
  <c r="U27" i="191"/>
  <c r="U28" i="104"/>
  <c r="G33" i="191"/>
  <c r="G34" i="104"/>
  <c r="O33" i="191"/>
  <c r="O34" i="104"/>
  <c r="W33" i="191"/>
  <c r="W34" i="104"/>
  <c r="C61" i="191"/>
  <c r="K61" i="191"/>
  <c r="S61" i="191"/>
  <c r="G52" i="191"/>
  <c r="G53" i="104"/>
  <c r="G52" i="104" s="1"/>
  <c r="O52" i="191"/>
  <c r="O53" i="104"/>
  <c r="O52" i="104" s="1"/>
  <c r="W52" i="191"/>
  <c r="W53" i="104"/>
  <c r="W52" i="104" s="1"/>
  <c r="W61" i="192"/>
  <c r="G4" i="194"/>
  <c r="G5" i="106"/>
  <c r="G4" i="106" s="1"/>
  <c r="O5" i="106"/>
  <c r="O4" i="106" s="1"/>
  <c r="O4" i="194"/>
  <c r="W4" i="194"/>
  <c r="W5" i="106"/>
  <c r="W4" i="106" s="1"/>
  <c r="E8" i="194"/>
  <c r="E9" i="106"/>
  <c r="E8" i="106" s="1"/>
  <c r="M8" i="194"/>
  <c r="M9" i="106"/>
  <c r="M8" i="106" s="1"/>
  <c r="U8" i="194"/>
  <c r="U9" i="106"/>
  <c r="U8" i="106" s="1"/>
  <c r="I11" i="194"/>
  <c r="I12" i="106"/>
  <c r="Q11" i="194"/>
  <c r="Q12" i="106"/>
  <c r="C17" i="194"/>
  <c r="C18" i="106"/>
  <c r="C17" i="106" s="1"/>
  <c r="K17" i="194"/>
  <c r="K18" i="106"/>
  <c r="S17" i="194"/>
  <c r="S18" i="106"/>
  <c r="C22" i="194"/>
  <c r="C23" i="106"/>
  <c r="C22" i="106" s="1"/>
  <c r="K22" i="194"/>
  <c r="K23" i="106"/>
  <c r="K22" i="106" s="1"/>
  <c r="S22" i="194"/>
  <c r="S23" i="106"/>
  <c r="S22" i="106" s="1"/>
  <c r="I27" i="194"/>
  <c r="I28" i="106"/>
  <c r="Q27" i="194"/>
  <c r="Q28" i="106"/>
  <c r="C33" i="194"/>
  <c r="C34" i="106"/>
  <c r="K33" i="194"/>
  <c r="K34" i="106"/>
  <c r="S33" i="194"/>
  <c r="S34" i="106"/>
  <c r="G61" i="194"/>
  <c r="O61" i="194"/>
  <c r="W61" i="194"/>
  <c r="C52" i="194"/>
  <c r="C53" i="106"/>
  <c r="C52" i="106" s="1"/>
  <c r="K52" i="194"/>
  <c r="K53" i="106"/>
  <c r="K52" i="106" s="1"/>
  <c r="S52" i="194"/>
  <c r="S53" i="106"/>
  <c r="S52" i="106" s="1"/>
  <c r="C5" i="111"/>
  <c r="C4" i="111" s="1"/>
  <c r="C4" i="197"/>
  <c r="K5" i="111"/>
  <c r="K4" i="111" s="1"/>
  <c r="K4" i="197"/>
  <c r="S5" i="111"/>
  <c r="S4" i="111" s="1"/>
  <c r="S4" i="197"/>
  <c r="I8" i="197"/>
  <c r="I9" i="111"/>
  <c r="I8" i="111" s="1"/>
  <c r="Q8" i="197"/>
  <c r="Q9" i="111"/>
  <c r="Q8" i="111" s="1"/>
  <c r="E11" i="197"/>
  <c r="E12" i="111"/>
  <c r="M11" i="197"/>
  <c r="M12" i="111"/>
  <c r="U11" i="197"/>
  <c r="U12" i="111"/>
  <c r="G17" i="197"/>
  <c r="G18" i="111"/>
  <c r="G17" i="111" s="1"/>
  <c r="O17" i="197"/>
  <c r="O18" i="111"/>
  <c r="O17" i="111" s="1"/>
  <c r="W17" i="197"/>
  <c r="W18" i="111"/>
  <c r="W17" i="111" s="1"/>
  <c r="G22" i="197"/>
  <c r="G23" i="111"/>
  <c r="G22" i="111" s="1"/>
  <c r="O22" i="197"/>
  <c r="O23" i="111"/>
  <c r="O22" i="111" s="1"/>
  <c r="W22" i="197"/>
  <c r="W23" i="111"/>
  <c r="W22" i="111" s="1"/>
  <c r="E27" i="197"/>
  <c r="E28" i="111"/>
  <c r="M27" i="197"/>
  <c r="M28" i="111"/>
  <c r="U27" i="197"/>
  <c r="U28" i="111"/>
  <c r="G33" i="197"/>
  <c r="G34" i="111"/>
  <c r="O33" i="197"/>
  <c r="O34" i="111"/>
  <c r="W33" i="197"/>
  <c r="W34" i="111"/>
  <c r="C61" i="197"/>
  <c r="K61" i="197"/>
  <c r="S61" i="197"/>
  <c r="G52" i="197"/>
  <c r="G53" i="111"/>
  <c r="G52" i="111" s="1"/>
  <c r="O52" i="197"/>
  <c r="O53" i="111"/>
  <c r="O52" i="111" s="1"/>
  <c r="W52" i="197"/>
  <c r="W53" i="111"/>
  <c r="W52" i="111" s="1"/>
  <c r="I4" i="163"/>
  <c r="I5" i="117"/>
  <c r="Q4" i="163"/>
  <c r="Q5" i="117"/>
  <c r="C6" i="116"/>
  <c r="K6" i="116"/>
  <c r="S6" i="116"/>
  <c r="E7" i="116"/>
  <c r="M7" i="116"/>
  <c r="U7" i="116"/>
  <c r="G8" i="163"/>
  <c r="G9" i="117"/>
  <c r="O8" i="163"/>
  <c r="O9" i="117"/>
  <c r="W8" i="163"/>
  <c r="W9" i="117"/>
  <c r="I10" i="116"/>
  <c r="Q10" i="116"/>
  <c r="C11" i="163"/>
  <c r="C12" i="117"/>
  <c r="K11" i="163"/>
  <c r="K12" i="117"/>
  <c r="S11" i="163"/>
  <c r="S12" i="117"/>
  <c r="E13" i="116"/>
  <c r="M13" i="116"/>
  <c r="U13" i="116"/>
  <c r="G14" i="116"/>
  <c r="O14" i="116"/>
  <c r="W14" i="116"/>
  <c r="I15" i="116"/>
  <c r="Q15" i="116"/>
  <c r="C16" i="116"/>
  <c r="K16" i="116"/>
  <c r="S16" i="116"/>
  <c r="E17" i="163"/>
  <c r="E18" i="117"/>
  <c r="M17" i="163"/>
  <c r="M18" i="117"/>
  <c r="U17" i="163"/>
  <c r="U18" i="117"/>
  <c r="G19" i="116"/>
  <c r="O19" i="116"/>
  <c r="W19" i="116"/>
  <c r="I20" i="116"/>
  <c r="Q20" i="116"/>
  <c r="C21" i="116"/>
  <c r="K21" i="116"/>
  <c r="S21" i="116"/>
  <c r="E22" i="163"/>
  <c r="E23" i="117"/>
  <c r="M22" i="163"/>
  <c r="M23" i="117"/>
  <c r="U22" i="163"/>
  <c r="U23" i="117"/>
  <c r="G24" i="116"/>
  <c r="O24" i="116"/>
  <c r="W24" i="116"/>
  <c r="I25" i="116"/>
  <c r="Q25" i="116"/>
  <c r="C27" i="163"/>
  <c r="C28" i="117"/>
  <c r="K27" i="163"/>
  <c r="K28" i="117"/>
  <c r="S27" i="163"/>
  <c r="S28" i="117"/>
  <c r="E29" i="116"/>
  <c r="M29" i="116"/>
  <c r="U29" i="116"/>
  <c r="G30" i="116"/>
  <c r="O30" i="116"/>
  <c r="W30" i="116"/>
  <c r="I31" i="116"/>
  <c r="Q31" i="116"/>
  <c r="C32" i="116"/>
  <c r="K32" i="116"/>
  <c r="S32" i="116"/>
  <c r="E33" i="163"/>
  <c r="E34" i="117"/>
  <c r="M33" i="163"/>
  <c r="M34" i="117"/>
  <c r="U33" i="163"/>
  <c r="U34" i="117"/>
  <c r="M42" i="116"/>
  <c r="G43" i="116"/>
  <c r="O43" i="116"/>
  <c r="W43" i="116"/>
  <c r="G51" i="116"/>
  <c r="O51" i="116"/>
  <c r="W51" i="116"/>
  <c r="I61" i="163"/>
  <c r="Q61" i="163"/>
  <c r="G63" i="116"/>
  <c r="O63" i="116"/>
  <c r="W63" i="116"/>
  <c r="C65" i="116"/>
  <c r="K65" i="116"/>
  <c r="G71" i="116"/>
  <c r="E52" i="163"/>
  <c r="E53" i="117"/>
  <c r="M52" i="163"/>
  <c r="M53" i="117"/>
  <c r="U52" i="163"/>
  <c r="U53" i="117"/>
  <c r="G54" i="116"/>
  <c r="O54" i="116"/>
  <c r="W54" i="116"/>
  <c r="G33" i="166"/>
  <c r="G26" i="166" s="1"/>
  <c r="G2" i="166" s="1"/>
  <c r="G37" i="118"/>
  <c r="O33" i="166"/>
  <c r="O26" i="166" s="1"/>
  <c r="O2" i="166" s="1"/>
  <c r="O37" i="118"/>
  <c r="W33" i="166"/>
  <c r="W26" i="166" s="1"/>
  <c r="W2" i="166" s="1"/>
  <c r="W37" i="118"/>
  <c r="E61" i="166"/>
  <c r="E66" i="118"/>
  <c r="M61" i="166"/>
  <c r="M66" i="118"/>
  <c r="U61" i="166"/>
  <c r="U66" i="118"/>
  <c r="E61" i="167"/>
  <c r="E64" i="118"/>
  <c r="M61" i="167"/>
  <c r="M64" i="118"/>
  <c r="U61" i="167"/>
  <c r="U64" i="118"/>
  <c r="U64" i="116" s="1"/>
  <c r="G33" i="155"/>
  <c r="G26" i="155" s="1"/>
  <c r="G34" i="119"/>
  <c r="G33" i="119" s="1"/>
  <c r="G26" i="119" s="1"/>
  <c r="O33" i="155"/>
  <c r="O26" i="155" s="1"/>
  <c r="O34" i="119"/>
  <c r="O33" i="119" s="1"/>
  <c r="O26" i="119" s="1"/>
  <c r="O2" i="119" s="1"/>
  <c r="W33" i="155"/>
  <c r="W26" i="155" s="1"/>
  <c r="W2" i="155" s="1"/>
  <c r="W34" i="119"/>
  <c r="W33" i="119" s="1"/>
  <c r="W26" i="119" s="1"/>
  <c r="W2" i="119" s="1"/>
  <c r="I61" i="155"/>
  <c r="I66" i="119"/>
  <c r="I61" i="119" s="1"/>
  <c r="Q61" i="155"/>
  <c r="Q66" i="119"/>
  <c r="Q61" i="119" s="1"/>
  <c r="G33" i="158"/>
  <c r="G26" i="158" s="1"/>
  <c r="G2" i="158" s="1"/>
  <c r="G34" i="120"/>
  <c r="O33" i="158"/>
  <c r="O26" i="158" s="1"/>
  <c r="O2" i="158" s="1"/>
  <c r="O34" i="120"/>
  <c r="W33" i="158"/>
  <c r="W26" i="158" s="1"/>
  <c r="W34" i="120"/>
  <c r="C44" i="116"/>
  <c r="C61" i="158"/>
  <c r="C62" i="120"/>
  <c r="K61" i="158"/>
  <c r="K62" i="120"/>
  <c r="S61" i="158"/>
  <c r="S62" i="120"/>
  <c r="D61" i="77"/>
  <c r="L61" i="77"/>
  <c r="T61" i="77"/>
  <c r="H52" i="77"/>
  <c r="H53" i="75"/>
  <c r="P52" i="77"/>
  <c r="P53" i="75"/>
  <c r="X52" i="77"/>
  <c r="X53" i="75"/>
  <c r="D22" i="87"/>
  <c r="L22" i="87"/>
  <c r="T22" i="87"/>
  <c r="J61" i="110"/>
  <c r="R61" i="110"/>
  <c r="F52" i="110"/>
  <c r="N52" i="110"/>
  <c r="V52" i="110"/>
  <c r="H11" i="108"/>
  <c r="P11" i="108"/>
  <c r="X11" i="108"/>
  <c r="J17" i="108"/>
  <c r="R17" i="108"/>
  <c r="H27" i="108"/>
  <c r="P27" i="108"/>
  <c r="X27" i="108"/>
  <c r="J33" i="108"/>
  <c r="R33" i="108"/>
  <c r="R26" i="108" s="1"/>
  <c r="F61" i="108"/>
  <c r="N61" i="108"/>
  <c r="V61" i="108"/>
  <c r="J52" i="108"/>
  <c r="R52" i="108"/>
  <c r="D4" i="114"/>
  <c r="L4" i="114"/>
  <c r="T4" i="114"/>
  <c r="J8" i="114"/>
  <c r="R8" i="114"/>
  <c r="F11" i="114"/>
  <c r="N11" i="114"/>
  <c r="V11" i="114"/>
  <c r="H17" i="114"/>
  <c r="P17" i="114"/>
  <c r="X17" i="114"/>
  <c r="F27" i="114"/>
  <c r="N27" i="114"/>
  <c r="V27" i="114"/>
  <c r="H33" i="114"/>
  <c r="P33" i="114"/>
  <c r="P26" i="114" s="1"/>
  <c r="D11" i="112"/>
  <c r="L11" i="112"/>
  <c r="T11" i="112"/>
  <c r="D61" i="201"/>
  <c r="L61" i="201"/>
  <c r="T61" i="201"/>
  <c r="H61" i="203"/>
  <c r="P61" i="203"/>
  <c r="X61" i="203"/>
  <c r="J61" i="173"/>
  <c r="R61" i="173"/>
  <c r="D61" i="183"/>
  <c r="L61" i="183"/>
  <c r="T61" i="183"/>
  <c r="F5" i="125"/>
  <c r="F4" i="171"/>
  <c r="N5" i="125"/>
  <c r="N4" i="125" s="1"/>
  <c r="N4" i="171"/>
  <c r="V5" i="125"/>
  <c r="V4" i="125" s="1"/>
  <c r="V4" i="171"/>
  <c r="D8" i="171"/>
  <c r="D9" i="125"/>
  <c r="D8" i="125" s="1"/>
  <c r="L8" i="171"/>
  <c r="L9" i="125"/>
  <c r="L8" i="125" s="1"/>
  <c r="T9" i="125"/>
  <c r="T8" i="125" s="1"/>
  <c r="T8" i="171"/>
  <c r="H11" i="171"/>
  <c r="H12" i="125"/>
  <c r="P11" i="171"/>
  <c r="P12" i="125"/>
  <c r="P11" i="125" s="1"/>
  <c r="X11" i="171"/>
  <c r="X12" i="125"/>
  <c r="X11" i="125" s="1"/>
  <c r="J18" i="125"/>
  <c r="J17" i="171"/>
  <c r="R17" i="171"/>
  <c r="R18" i="125"/>
  <c r="J23" i="125"/>
  <c r="J22" i="125" s="1"/>
  <c r="J22" i="171"/>
  <c r="R22" i="171"/>
  <c r="R23" i="125"/>
  <c r="R22" i="125" s="1"/>
  <c r="H28" i="125"/>
  <c r="H27" i="171"/>
  <c r="P27" i="171"/>
  <c r="P28" i="125"/>
  <c r="P27" i="125" s="1"/>
  <c r="X28" i="125"/>
  <c r="X27" i="171"/>
  <c r="J33" i="171"/>
  <c r="J34" i="125"/>
  <c r="R34" i="125"/>
  <c r="R33" i="171"/>
  <c r="F61" i="171"/>
  <c r="N61" i="171"/>
  <c r="V61" i="171"/>
  <c r="H52" i="171"/>
  <c r="H53" i="125"/>
  <c r="H52" i="125" s="1"/>
  <c r="P52" i="171"/>
  <c r="P53" i="125"/>
  <c r="P52" i="125" s="1"/>
  <c r="X52" i="171"/>
  <c r="X53" i="125"/>
  <c r="X52" i="125" s="1"/>
  <c r="H92" i="149"/>
  <c r="P92" i="149"/>
  <c r="X92" i="149"/>
  <c r="F5" i="124"/>
  <c r="F4" i="201"/>
  <c r="N5" i="124"/>
  <c r="N4" i="201"/>
  <c r="V5" i="124"/>
  <c r="V4" i="201"/>
  <c r="H6" i="123"/>
  <c r="D9" i="124"/>
  <c r="D8" i="201"/>
  <c r="L9" i="124"/>
  <c r="L8" i="201"/>
  <c r="T9" i="124"/>
  <c r="T8" i="201"/>
  <c r="F10" i="123"/>
  <c r="N10" i="123"/>
  <c r="H11" i="201"/>
  <c r="H12" i="124"/>
  <c r="P12" i="124"/>
  <c r="P11" i="201"/>
  <c r="X12" i="124"/>
  <c r="X11" i="201"/>
  <c r="F15" i="123"/>
  <c r="V15" i="123"/>
  <c r="P16" i="123"/>
  <c r="J17" i="201"/>
  <c r="J18" i="124"/>
  <c r="R17" i="201"/>
  <c r="R18" i="124"/>
  <c r="T19" i="123"/>
  <c r="V20" i="123"/>
  <c r="J22" i="201"/>
  <c r="J23" i="124"/>
  <c r="R23" i="124"/>
  <c r="R22" i="201"/>
  <c r="L24" i="123"/>
  <c r="T24" i="123"/>
  <c r="H27" i="201"/>
  <c r="H28" i="124"/>
  <c r="P28" i="124"/>
  <c r="P27" i="201"/>
  <c r="X28" i="124"/>
  <c r="X27" i="201"/>
  <c r="L30" i="123"/>
  <c r="T30" i="123"/>
  <c r="V31" i="123"/>
  <c r="J34" i="124"/>
  <c r="J33" i="201"/>
  <c r="R34" i="124"/>
  <c r="R33" i="201"/>
  <c r="D35" i="123"/>
  <c r="L35" i="123"/>
  <c r="X37" i="123"/>
  <c r="J38" i="123"/>
  <c r="V40" i="123"/>
  <c r="H41" i="123"/>
  <c r="X41" i="123"/>
  <c r="T43" i="123"/>
  <c r="F44" i="123"/>
  <c r="V44" i="123"/>
  <c r="H45" i="123"/>
  <c r="R46" i="123"/>
  <c r="T47" i="123"/>
  <c r="F48" i="123"/>
  <c r="H49" i="123"/>
  <c r="P49" i="123"/>
  <c r="X49" i="123"/>
  <c r="R50" i="123"/>
  <c r="F62" i="123"/>
  <c r="N62" i="123"/>
  <c r="V62" i="123"/>
  <c r="P63" i="123"/>
  <c r="L65" i="123"/>
  <c r="T65" i="123"/>
  <c r="J68" i="123"/>
  <c r="R68" i="123"/>
  <c r="H71" i="123"/>
  <c r="P71" i="123"/>
  <c r="X71" i="123"/>
  <c r="J72" i="123"/>
  <c r="D52" i="201"/>
  <c r="D53" i="124"/>
  <c r="L53" i="124"/>
  <c r="L52" i="201"/>
  <c r="T52" i="201"/>
  <c r="T53" i="124"/>
  <c r="V54" i="123"/>
  <c r="D33" i="160"/>
  <c r="D26" i="160" s="1"/>
  <c r="D2" i="160" s="1"/>
  <c r="D34" i="8"/>
  <c r="L33" i="160"/>
  <c r="L26" i="160" s="1"/>
  <c r="L34" i="8"/>
  <c r="T33" i="160"/>
  <c r="T26" i="160" s="1"/>
  <c r="T34" i="8"/>
  <c r="D33" i="151"/>
  <c r="D26" i="151" s="1"/>
  <c r="D2" i="151" s="1"/>
  <c r="D34" i="10"/>
  <c r="L33" i="151"/>
  <c r="L26" i="151" s="1"/>
  <c r="L2" i="151" s="1"/>
  <c r="L34" i="10"/>
  <c r="T33" i="151"/>
  <c r="T26" i="151" s="1"/>
  <c r="T2" i="151" s="1"/>
  <c r="T34" i="10"/>
  <c r="F61" i="151"/>
  <c r="F66" i="10"/>
  <c r="N61" i="151"/>
  <c r="N66" i="10"/>
  <c r="N61" i="10" s="1"/>
  <c r="V61" i="151"/>
  <c r="V66" i="10"/>
  <c r="V61" i="10" s="1"/>
  <c r="D4" i="17"/>
  <c r="D5" i="16"/>
  <c r="D4" i="16" s="1"/>
  <c r="L5" i="16"/>
  <c r="L4" i="16" s="1"/>
  <c r="L4" i="17"/>
  <c r="T5" i="16"/>
  <c r="T4" i="16" s="1"/>
  <c r="T4" i="17"/>
  <c r="J8" i="17"/>
  <c r="J9" i="16"/>
  <c r="J8" i="16" s="1"/>
  <c r="R8" i="17"/>
  <c r="R9" i="16"/>
  <c r="R8" i="16" s="1"/>
  <c r="F12" i="16"/>
  <c r="F11" i="17"/>
  <c r="N11" i="17"/>
  <c r="N12" i="16"/>
  <c r="V12" i="16"/>
  <c r="V11" i="17"/>
  <c r="H18" i="16"/>
  <c r="H17" i="16" s="1"/>
  <c r="H17" i="17"/>
  <c r="P17" i="17"/>
  <c r="P18" i="16"/>
  <c r="P17" i="16" s="1"/>
  <c r="X18" i="16"/>
  <c r="X17" i="17"/>
  <c r="H22" i="17"/>
  <c r="H23" i="16"/>
  <c r="H22" i="16" s="1"/>
  <c r="P23" i="16"/>
  <c r="P22" i="16" s="1"/>
  <c r="P22" i="17"/>
  <c r="X22" i="17"/>
  <c r="X23" i="16"/>
  <c r="X22" i="16" s="1"/>
  <c r="F27" i="17"/>
  <c r="F28" i="16"/>
  <c r="N27" i="17"/>
  <c r="N28" i="16"/>
  <c r="V27" i="17"/>
  <c r="V28" i="16"/>
  <c r="H34" i="16"/>
  <c r="H33" i="17"/>
  <c r="P33" i="17"/>
  <c r="P34" i="16"/>
  <c r="X34" i="16"/>
  <c r="X33" i="17"/>
  <c r="J53" i="16"/>
  <c r="J52" i="17"/>
  <c r="R52" i="17"/>
  <c r="R53" i="16"/>
  <c r="F61" i="18"/>
  <c r="N61" i="18"/>
  <c r="V61" i="18"/>
  <c r="F4" i="185"/>
  <c r="F5" i="103"/>
  <c r="N4" i="185"/>
  <c r="N5" i="103"/>
  <c r="V4" i="185"/>
  <c r="V5" i="103"/>
  <c r="H6" i="103"/>
  <c r="P6" i="103"/>
  <c r="X6" i="103"/>
  <c r="X6" i="102" s="1"/>
  <c r="J7" i="103"/>
  <c r="J7" i="102" s="1"/>
  <c r="R7" i="103"/>
  <c r="R7" i="102" s="1"/>
  <c r="D8" i="185"/>
  <c r="D9" i="103"/>
  <c r="L8" i="185"/>
  <c r="L9" i="103"/>
  <c r="T8" i="185"/>
  <c r="T9" i="103"/>
  <c r="F10" i="103"/>
  <c r="F10" i="102" s="1"/>
  <c r="N10" i="103"/>
  <c r="V10" i="103"/>
  <c r="H11" i="185"/>
  <c r="H12" i="103"/>
  <c r="P11" i="185"/>
  <c r="P12" i="103"/>
  <c r="X11" i="185"/>
  <c r="X12" i="103"/>
  <c r="J13" i="103"/>
  <c r="R13" i="103"/>
  <c r="D14" i="103"/>
  <c r="D14" i="102" s="1"/>
  <c r="L14" i="103"/>
  <c r="T14" i="103"/>
  <c r="T14" i="102" s="1"/>
  <c r="F15" i="103"/>
  <c r="F15" i="102" s="1"/>
  <c r="N15" i="103"/>
  <c r="V15" i="103"/>
  <c r="V15" i="102" s="1"/>
  <c r="H16" i="103"/>
  <c r="P16" i="103"/>
  <c r="X16" i="103"/>
  <c r="X16" i="102" s="1"/>
  <c r="J17" i="185"/>
  <c r="J18" i="103"/>
  <c r="R17" i="185"/>
  <c r="R18" i="103"/>
  <c r="D19" i="102"/>
  <c r="T19" i="102"/>
  <c r="P21" i="102"/>
  <c r="X21" i="102"/>
  <c r="J22" i="185"/>
  <c r="J23" i="103"/>
  <c r="R22" i="185"/>
  <c r="R23" i="103"/>
  <c r="D24" i="103"/>
  <c r="D24" i="102" s="1"/>
  <c r="L24" i="103"/>
  <c r="L24" i="102" s="1"/>
  <c r="T24" i="103"/>
  <c r="F25" i="103"/>
  <c r="N25" i="103"/>
  <c r="V25" i="103"/>
  <c r="H27" i="185"/>
  <c r="H28" i="103"/>
  <c r="P27" i="185"/>
  <c r="P28" i="103"/>
  <c r="X27" i="185"/>
  <c r="X28" i="103"/>
  <c r="J29" i="102"/>
  <c r="R29" i="102"/>
  <c r="D30" i="102"/>
  <c r="L30" i="102"/>
  <c r="H32" i="102"/>
  <c r="P32" i="102"/>
  <c r="X32" i="102"/>
  <c r="J33" i="185"/>
  <c r="J34" i="103"/>
  <c r="R33" i="185"/>
  <c r="R34" i="103"/>
  <c r="D35" i="102"/>
  <c r="V36" i="102"/>
  <c r="P37" i="102"/>
  <c r="X37" i="102"/>
  <c r="L39" i="102"/>
  <c r="F40" i="102"/>
  <c r="N40" i="102"/>
  <c r="X41" i="102"/>
  <c r="J42" i="102"/>
  <c r="D43" i="102"/>
  <c r="L43" i="102"/>
  <c r="T43" i="102"/>
  <c r="H45" i="102"/>
  <c r="X45" i="102"/>
  <c r="J46" i="102"/>
  <c r="F48" i="102"/>
  <c r="V48" i="102"/>
  <c r="H49" i="102"/>
  <c r="R50" i="102"/>
  <c r="T51" i="102"/>
  <c r="F61" i="185"/>
  <c r="N61" i="185"/>
  <c r="V61" i="185"/>
  <c r="R62" i="102"/>
  <c r="D63" i="102"/>
  <c r="P65" i="102"/>
  <c r="X65" i="102"/>
  <c r="J66" i="102"/>
  <c r="N68" i="102"/>
  <c r="V68" i="102"/>
  <c r="H69" i="102"/>
  <c r="R70" i="102"/>
  <c r="T71" i="102"/>
  <c r="J52" i="185"/>
  <c r="J53" i="103"/>
  <c r="R52" i="185"/>
  <c r="R53" i="103"/>
  <c r="L54" i="102"/>
  <c r="D4" i="187"/>
  <c r="D5" i="105"/>
  <c r="D4" i="105" s="1"/>
  <c r="L4" i="187"/>
  <c r="L5" i="105"/>
  <c r="T4" i="187"/>
  <c r="T5" i="105"/>
  <c r="J8" i="187"/>
  <c r="J9" i="105"/>
  <c r="J8" i="105" s="1"/>
  <c r="R8" i="187"/>
  <c r="R9" i="105"/>
  <c r="R8" i="105" s="1"/>
  <c r="F11" i="187"/>
  <c r="F12" i="105"/>
  <c r="N11" i="187"/>
  <c r="N12" i="105"/>
  <c r="V11" i="187"/>
  <c r="V12" i="105"/>
  <c r="H17" i="187"/>
  <c r="H18" i="105"/>
  <c r="H17" i="105" s="1"/>
  <c r="P17" i="187"/>
  <c r="P18" i="105"/>
  <c r="P17" i="105" s="1"/>
  <c r="X17" i="187"/>
  <c r="X18" i="105"/>
  <c r="H22" i="187"/>
  <c r="H23" i="105"/>
  <c r="H22" i="105" s="1"/>
  <c r="P22" i="187"/>
  <c r="P23" i="105"/>
  <c r="P22" i="105" s="1"/>
  <c r="X22" i="187"/>
  <c r="X23" i="105"/>
  <c r="F27" i="187"/>
  <c r="F26" i="187" s="1"/>
  <c r="F28" i="105"/>
  <c r="N27" i="187"/>
  <c r="N26" i="187" s="1"/>
  <c r="N28" i="105"/>
  <c r="V27" i="187"/>
  <c r="V28" i="105"/>
  <c r="H33" i="187"/>
  <c r="H34" i="105"/>
  <c r="P33" i="187"/>
  <c r="P34" i="105"/>
  <c r="X33" i="187"/>
  <c r="X34" i="105"/>
  <c r="D61" i="187"/>
  <c r="L61" i="187"/>
  <c r="T61" i="187"/>
  <c r="H52" i="187"/>
  <c r="H53" i="105"/>
  <c r="H52" i="105" s="1"/>
  <c r="P52" i="187"/>
  <c r="P53" i="105"/>
  <c r="P52" i="105" s="1"/>
  <c r="X52" i="187"/>
  <c r="X53" i="105"/>
  <c r="L26" i="188"/>
  <c r="D4" i="191"/>
  <c r="D5" i="104"/>
  <c r="D4" i="104" s="1"/>
  <c r="L4" i="191"/>
  <c r="L5" i="104"/>
  <c r="L4" i="104" s="1"/>
  <c r="T4" i="191"/>
  <c r="T5" i="104"/>
  <c r="T4" i="104" s="1"/>
  <c r="J8" i="191"/>
  <c r="J9" i="104"/>
  <c r="J8" i="104" s="1"/>
  <c r="R8" i="191"/>
  <c r="R9" i="104"/>
  <c r="R8" i="104" s="1"/>
  <c r="F11" i="191"/>
  <c r="F12" i="104"/>
  <c r="N11" i="191"/>
  <c r="N12" i="104"/>
  <c r="V11" i="191"/>
  <c r="V12" i="104"/>
  <c r="V11" i="104" s="1"/>
  <c r="H17" i="191"/>
  <c r="H18" i="104"/>
  <c r="H17" i="104" s="1"/>
  <c r="P17" i="191"/>
  <c r="P18" i="104"/>
  <c r="P17" i="104" s="1"/>
  <c r="X17" i="191"/>
  <c r="X18" i="104"/>
  <c r="X17" i="104" s="1"/>
  <c r="H22" i="191"/>
  <c r="H23" i="104"/>
  <c r="H22" i="104" s="1"/>
  <c r="P22" i="191"/>
  <c r="P23" i="104"/>
  <c r="P22" i="104" s="1"/>
  <c r="X22" i="191"/>
  <c r="X23" i="104"/>
  <c r="X22" i="104" s="1"/>
  <c r="F27" i="191"/>
  <c r="F28" i="104"/>
  <c r="N27" i="191"/>
  <c r="N28" i="104"/>
  <c r="N27" i="104" s="1"/>
  <c r="V27" i="191"/>
  <c r="V28" i="104"/>
  <c r="V27" i="104" s="1"/>
  <c r="H33" i="191"/>
  <c r="H34" i="104"/>
  <c r="P33" i="191"/>
  <c r="P34" i="104"/>
  <c r="X33" i="191"/>
  <c r="X34" i="104"/>
  <c r="D61" i="191"/>
  <c r="L61" i="191"/>
  <c r="T61" i="191"/>
  <c r="H52" i="191"/>
  <c r="H53" i="104"/>
  <c r="H52" i="104" s="1"/>
  <c r="P52" i="191"/>
  <c r="P53" i="104"/>
  <c r="P52" i="104" s="1"/>
  <c r="X52" i="191"/>
  <c r="X53" i="104"/>
  <c r="X52" i="104" s="1"/>
  <c r="H5" i="106"/>
  <c r="H4" i="194"/>
  <c r="P4" i="194"/>
  <c r="P5" i="106"/>
  <c r="X4" i="194"/>
  <c r="X5" i="106"/>
  <c r="X4" i="106" s="1"/>
  <c r="F8" i="194"/>
  <c r="F9" i="106"/>
  <c r="F8" i="106" s="1"/>
  <c r="N8" i="194"/>
  <c r="N9" i="106"/>
  <c r="V8" i="194"/>
  <c r="V9" i="106"/>
  <c r="J11" i="194"/>
  <c r="J12" i="106"/>
  <c r="R11" i="194"/>
  <c r="R12" i="106"/>
  <c r="D17" i="194"/>
  <c r="D18" i="106"/>
  <c r="D17" i="106" s="1"/>
  <c r="L17" i="194"/>
  <c r="L18" i="106"/>
  <c r="T17" i="194"/>
  <c r="T18" i="106"/>
  <c r="T17" i="106" s="1"/>
  <c r="D22" i="194"/>
  <c r="D23" i="106"/>
  <c r="D22" i="106" s="1"/>
  <c r="L22" i="194"/>
  <c r="L23" i="106"/>
  <c r="L22" i="106" s="1"/>
  <c r="T22" i="194"/>
  <c r="T23" i="106"/>
  <c r="J27" i="194"/>
  <c r="J28" i="106"/>
  <c r="R27" i="194"/>
  <c r="R28" i="106"/>
  <c r="D33" i="194"/>
  <c r="D34" i="106"/>
  <c r="L33" i="194"/>
  <c r="L34" i="106"/>
  <c r="T33" i="194"/>
  <c r="T34" i="106"/>
  <c r="H61" i="194"/>
  <c r="P61" i="194"/>
  <c r="X61" i="194"/>
  <c r="D52" i="194"/>
  <c r="D53" i="106"/>
  <c r="L52" i="194"/>
  <c r="L53" i="106"/>
  <c r="L52" i="106" s="1"/>
  <c r="T52" i="194"/>
  <c r="T53" i="106"/>
  <c r="T52" i="106" s="1"/>
  <c r="D4" i="197"/>
  <c r="D5" i="111"/>
  <c r="D4" i="111" s="1"/>
  <c r="L5" i="111"/>
  <c r="L4" i="111" s="1"/>
  <c r="L4" i="197"/>
  <c r="T4" i="197"/>
  <c r="T5" i="111"/>
  <c r="T4" i="111" s="1"/>
  <c r="J8" i="197"/>
  <c r="J9" i="111"/>
  <c r="J8" i="111" s="1"/>
  <c r="R8" i="197"/>
  <c r="R9" i="111"/>
  <c r="R8" i="111" s="1"/>
  <c r="F11" i="197"/>
  <c r="F12" i="111"/>
  <c r="F11" i="111" s="1"/>
  <c r="N11" i="197"/>
  <c r="N12" i="111"/>
  <c r="N11" i="111" s="1"/>
  <c r="V11" i="197"/>
  <c r="V12" i="111"/>
  <c r="V11" i="111" s="1"/>
  <c r="H17" i="197"/>
  <c r="H18" i="111"/>
  <c r="H17" i="111" s="1"/>
  <c r="P17" i="197"/>
  <c r="P18" i="111"/>
  <c r="P17" i="111" s="1"/>
  <c r="X17" i="197"/>
  <c r="X18" i="111"/>
  <c r="X17" i="111" s="1"/>
  <c r="H22" i="197"/>
  <c r="H23" i="111"/>
  <c r="H22" i="111" s="1"/>
  <c r="P22" i="197"/>
  <c r="P23" i="111"/>
  <c r="P22" i="111" s="1"/>
  <c r="X22" i="197"/>
  <c r="X23" i="111"/>
  <c r="X22" i="111" s="1"/>
  <c r="F27" i="197"/>
  <c r="F28" i="111"/>
  <c r="F27" i="111" s="1"/>
  <c r="N27" i="197"/>
  <c r="N28" i="111"/>
  <c r="N27" i="111" s="1"/>
  <c r="V27" i="197"/>
  <c r="V28" i="111"/>
  <c r="V27" i="111" s="1"/>
  <c r="H33" i="197"/>
  <c r="H34" i="111"/>
  <c r="H33" i="111" s="1"/>
  <c r="P33" i="197"/>
  <c r="P34" i="111"/>
  <c r="P33" i="111" s="1"/>
  <c r="X33" i="197"/>
  <c r="X34" i="111"/>
  <c r="X33" i="111" s="1"/>
  <c r="D61" i="197"/>
  <c r="D61" i="111"/>
  <c r="L61" i="197"/>
  <c r="L61" i="111"/>
  <c r="T61" i="197"/>
  <c r="T61" i="111"/>
  <c r="H52" i="197"/>
  <c r="H53" i="111"/>
  <c r="H52" i="111" s="1"/>
  <c r="P52" i="197"/>
  <c r="P53" i="111"/>
  <c r="P52" i="111" s="1"/>
  <c r="X52" i="197"/>
  <c r="X53" i="111"/>
  <c r="X52" i="111" s="1"/>
  <c r="J4" i="163"/>
  <c r="J5" i="117"/>
  <c r="R4" i="163"/>
  <c r="R5" i="117"/>
  <c r="D6" i="116"/>
  <c r="L6" i="116"/>
  <c r="T6" i="116"/>
  <c r="F7" i="116"/>
  <c r="N7" i="116"/>
  <c r="V7" i="116"/>
  <c r="H8" i="163"/>
  <c r="H9" i="117"/>
  <c r="P8" i="163"/>
  <c r="P9" i="117"/>
  <c r="X8" i="163"/>
  <c r="X9" i="117"/>
  <c r="J10" i="116"/>
  <c r="R10" i="116"/>
  <c r="D11" i="163"/>
  <c r="D12" i="117"/>
  <c r="L11" i="163"/>
  <c r="L12" i="117"/>
  <c r="T11" i="163"/>
  <c r="T12" i="117"/>
  <c r="F13" i="116"/>
  <c r="N13" i="116"/>
  <c r="V13" i="116"/>
  <c r="H14" i="116"/>
  <c r="P14" i="116"/>
  <c r="X14" i="116"/>
  <c r="J15" i="116"/>
  <c r="R15" i="116"/>
  <c r="D16" i="116"/>
  <c r="L16" i="116"/>
  <c r="T16" i="116"/>
  <c r="F17" i="163"/>
  <c r="F18" i="117"/>
  <c r="N17" i="163"/>
  <c r="N18" i="117"/>
  <c r="V17" i="163"/>
  <c r="V18" i="117"/>
  <c r="H19" i="116"/>
  <c r="P19" i="116"/>
  <c r="X19" i="116"/>
  <c r="J20" i="116"/>
  <c r="R20" i="116"/>
  <c r="D21" i="116"/>
  <c r="L21" i="116"/>
  <c r="T21" i="116"/>
  <c r="F22" i="163"/>
  <c r="F23" i="117"/>
  <c r="N22" i="163"/>
  <c r="N23" i="117"/>
  <c r="V22" i="163"/>
  <c r="V23" i="117"/>
  <c r="V23" i="116" s="1"/>
  <c r="H24" i="116"/>
  <c r="P24" i="116"/>
  <c r="X24" i="116"/>
  <c r="J25" i="116"/>
  <c r="R25" i="116"/>
  <c r="D27" i="163"/>
  <c r="D28" i="117"/>
  <c r="L27" i="163"/>
  <c r="L28" i="117"/>
  <c r="T27" i="163"/>
  <c r="T28" i="117"/>
  <c r="F29" i="116"/>
  <c r="N29" i="116"/>
  <c r="V29" i="116"/>
  <c r="H30" i="116"/>
  <c r="P30" i="116"/>
  <c r="X30" i="116"/>
  <c r="J31" i="116"/>
  <c r="R31" i="116"/>
  <c r="D32" i="116"/>
  <c r="L32" i="116"/>
  <c r="T32" i="116"/>
  <c r="F33" i="163"/>
  <c r="F34" i="117"/>
  <c r="N33" i="163"/>
  <c r="N34" i="117"/>
  <c r="V33" i="163"/>
  <c r="V34" i="117"/>
  <c r="H35" i="116"/>
  <c r="P35" i="116"/>
  <c r="X35" i="116"/>
  <c r="J36" i="116"/>
  <c r="R36" i="116"/>
  <c r="D37" i="116"/>
  <c r="P39" i="116"/>
  <c r="X39" i="116"/>
  <c r="F42" i="116"/>
  <c r="N42" i="116"/>
  <c r="V42" i="116"/>
  <c r="H43" i="116"/>
  <c r="P43" i="116"/>
  <c r="D45" i="116"/>
  <c r="L45" i="116"/>
  <c r="T45" i="116"/>
  <c r="F46" i="116"/>
  <c r="V46" i="116"/>
  <c r="H47" i="116"/>
  <c r="D49" i="116"/>
  <c r="J61" i="163"/>
  <c r="R61" i="163"/>
  <c r="H63" i="116"/>
  <c r="P63" i="116"/>
  <c r="X63" i="116"/>
  <c r="D65" i="116"/>
  <c r="L65" i="116"/>
  <c r="T65" i="116"/>
  <c r="H67" i="116"/>
  <c r="X67" i="116"/>
  <c r="J68" i="116"/>
  <c r="D69" i="116"/>
  <c r="F70" i="116"/>
  <c r="N70" i="116"/>
  <c r="V70" i="116"/>
  <c r="H71" i="116"/>
  <c r="P71" i="116"/>
  <c r="X71" i="116"/>
  <c r="J72" i="116"/>
  <c r="R72" i="116"/>
  <c r="F52" i="163"/>
  <c r="F53" i="117"/>
  <c r="N52" i="163"/>
  <c r="N53" i="117"/>
  <c r="V52" i="163"/>
  <c r="V53" i="117"/>
  <c r="H54" i="116"/>
  <c r="P54" i="116"/>
  <c r="X54" i="116"/>
  <c r="H33" i="166"/>
  <c r="H26" i="166" s="1"/>
  <c r="H2" i="166" s="1"/>
  <c r="H37" i="118"/>
  <c r="P33" i="166"/>
  <c r="P26" i="166" s="1"/>
  <c r="P2" i="166" s="1"/>
  <c r="P37" i="118"/>
  <c r="X33" i="166"/>
  <c r="X26" i="166" s="1"/>
  <c r="X2" i="166" s="1"/>
  <c r="X37" i="118"/>
  <c r="X41" i="116"/>
  <c r="F61" i="166"/>
  <c r="F66" i="118"/>
  <c r="F66" i="116" s="1"/>
  <c r="N61" i="166"/>
  <c r="N66" i="118"/>
  <c r="V61" i="166"/>
  <c r="V66" i="118"/>
  <c r="X49" i="116"/>
  <c r="F61" i="167"/>
  <c r="F64" i="118"/>
  <c r="F64" i="116" s="1"/>
  <c r="N61" i="167"/>
  <c r="N64" i="118"/>
  <c r="V61" i="167"/>
  <c r="V64" i="118"/>
  <c r="V64" i="116" s="1"/>
  <c r="J74" i="149"/>
  <c r="T75" i="149"/>
  <c r="L76" i="149"/>
  <c r="H33" i="155"/>
  <c r="H26" i="155" s="1"/>
  <c r="H2" i="155" s="1"/>
  <c r="H34" i="119"/>
  <c r="H33" i="119" s="1"/>
  <c r="H26" i="119" s="1"/>
  <c r="P33" i="155"/>
  <c r="P26" i="155" s="1"/>
  <c r="P2" i="155" s="1"/>
  <c r="P34" i="119"/>
  <c r="P33" i="119" s="1"/>
  <c r="P26" i="119" s="1"/>
  <c r="X33" i="155"/>
  <c r="X26" i="155" s="1"/>
  <c r="X2" i="155" s="1"/>
  <c r="X34" i="119"/>
  <c r="X33" i="119" s="1"/>
  <c r="X26" i="119" s="1"/>
  <c r="H38" i="116"/>
  <c r="P38" i="116"/>
  <c r="X38" i="116"/>
  <c r="J39" i="116"/>
  <c r="D40" i="116"/>
  <c r="L40" i="116"/>
  <c r="T40" i="116"/>
  <c r="F41" i="116"/>
  <c r="J61" i="155"/>
  <c r="J66" i="119"/>
  <c r="J61" i="119" s="1"/>
  <c r="R61" i="155"/>
  <c r="R66" i="119"/>
  <c r="R61" i="119" s="1"/>
  <c r="H33" i="158"/>
  <c r="H26" i="158" s="1"/>
  <c r="H2" i="158" s="1"/>
  <c r="H34" i="120"/>
  <c r="H33" i="120" s="1"/>
  <c r="H26" i="120" s="1"/>
  <c r="H2" i="120" s="1"/>
  <c r="P33" i="158"/>
  <c r="P26" i="158" s="1"/>
  <c r="P34" i="120"/>
  <c r="P33" i="120" s="1"/>
  <c r="P26" i="120" s="1"/>
  <c r="X33" i="158"/>
  <c r="X26" i="158" s="1"/>
  <c r="X34" i="120"/>
  <c r="X33" i="120" s="1"/>
  <c r="X26" i="120" s="1"/>
  <c r="N41" i="116"/>
  <c r="V41" i="116"/>
  <c r="D44" i="116"/>
  <c r="L44" i="116"/>
  <c r="T44" i="116"/>
  <c r="D61" i="158"/>
  <c r="D62" i="120"/>
  <c r="D61" i="120" s="1"/>
  <c r="L61" i="158"/>
  <c r="L62" i="120"/>
  <c r="L61" i="120" s="1"/>
  <c r="T61" i="158"/>
  <c r="T62" i="120"/>
  <c r="T61" i="120" s="1"/>
  <c r="N67" i="116"/>
  <c r="V67" i="116"/>
  <c r="C24" i="75"/>
  <c r="K24" i="75"/>
  <c r="S24" i="75"/>
  <c r="E25" i="75"/>
  <c r="M25" i="75"/>
  <c r="U25" i="75"/>
  <c r="G27" i="77"/>
  <c r="G28" i="75"/>
  <c r="O27" i="77"/>
  <c r="O28" i="75"/>
  <c r="W27" i="77"/>
  <c r="W28" i="75"/>
  <c r="I29" i="75"/>
  <c r="Q29" i="75"/>
  <c r="C30" i="75"/>
  <c r="K30" i="75"/>
  <c r="S30" i="75"/>
  <c r="E31" i="75"/>
  <c r="M31" i="75"/>
  <c r="U31" i="75"/>
  <c r="G32" i="75"/>
  <c r="O32" i="75"/>
  <c r="W32" i="75"/>
  <c r="I33" i="77"/>
  <c r="I34" i="75"/>
  <c r="Q33" i="77"/>
  <c r="Q34" i="75"/>
  <c r="C35" i="75"/>
  <c r="K35" i="75"/>
  <c r="S35" i="75"/>
  <c r="E36" i="75"/>
  <c r="M36" i="75"/>
  <c r="U36" i="75"/>
  <c r="G37" i="75"/>
  <c r="O37" i="75"/>
  <c r="W37" i="75"/>
  <c r="I38" i="75"/>
  <c r="Q38" i="75"/>
  <c r="C39" i="75"/>
  <c r="K39" i="75"/>
  <c r="S39" i="75"/>
  <c r="E40" i="75"/>
  <c r="M40" i="75"/>
  <c r="U40" i="75"/>
  <c r="G41" i="75"/>
  <c r="O41" i="75"/>
  <c r="W41" i="75"/>
  <c r="I42" i="75"/>
  <c r="Q42" i="75"/>
  <c r="C43" i="75"/>
  <c r="K43" i="75"/>
  <c r="S43" i="75"/>
  <c r="E44" i="75"/>
  <c r="M44" i="75"/>
  <c r="U44" i="75"/>
  <c r="G45" i="75"/>
  <c r="O45" i="75"/>
  <c r="W45" i="75"/>
  <c r="I46" i="75"/>
  <c r="Q46" i="75"/>
  <c r="C47" i="75"/>
  <c r="K47" i="75"/>
  <c r="S47" i="75"/>
  <c r="E48" i="75"/>
  <c r="M48" i="75"/>
  <c r="U48" i="75"/>
  <c r="G49" i="75"/>
  <c r="O49" i="75"/>
  <c r="W49" i="75"/>
  <c r="I50" i="75"/>
  <c r="Q50" i="75"/>
  <c r="C51" i="75"/>
  <c r="K51" i="75"/>
  <c r="S51" i="75"/>
  <c r="E61" i="77"/>
  <c r="M61" i="77"/>
  <c r="U61" i="77"/>
  <c r="I62" i="75"/>
  <c r="Q62" i="75"/>
  <c r="C63" i="75"/>
  <c r="K63" i="75"/>
  <c r="S63" i="75"/>
  <c r="E64" i="75"/>
  <c r="M64" i="75"/>
  <c r="U64" i="75"/>
  <c r="G65" i="75"/>
  <c r="O65" i="75"/>
  <c r="W65" i="75"/>
  <c r="I66" i="75"/>
  <c r="Q66" i="75"/>
  <c r="C67" i="75"/>
  <c r="K67" i="75"/>
  <c r="S67" i="75"/>
  <c r="E68" i="75"/>
  <c r="M68" i="75"/>
  <c r="U68" i="75"/>
  <c r="G69" i="75"/>
  <c r="O69" i="75"/>
  <c r="W69" i="75"/>
  <c r="I70" i="75"/>
  <c r="Q70" i="75"/>
  <c r="C71" i="75"/>
  <c r="K71" i="75"/>
  <c r="S71" i="75"/>
  <c r="E72" i="75"/>
  <c r="M72" i="75"/>
  <c r="U72" i="75"/>
  <c r="I52" i="77"/>
  <c r="I53" i="75"/>
  <c r="Q52" i="77"/>
  <c r="Q53" i="75"/>
  <c r="Q52" i="75" s="1"/>
  <c r="C54" i="75"/>
  <c r="K54" i="75"/>
  <c r="S54" i="75"/>
  <c r="C4" i="78"/>
  <c r="K4" i="78"/>
  <c r="S4" i="78"/>
  <c r="I8" i="78"/>
  <c r="Q8" i="78"/>
  <c r="E11" i="78"/>
  <c r="M11" i="78"/>
  <c r="U11" i="78"/>
  <c r="G17" i="78"/>
  <c r="O17" i="78"/>
  <c r="W17" i="78"/>
  <c r="G22" i="78"/>
  <c r="O22" i="78"/>
  <c r="W22" i="78"/>
  <c r="E27" i="78"/>
  <c r="E26" i="78" s="1"/>
  <c r="M27" i="78"/>
  <c r="U27" i="78"/>
  <c r="G33" i="78"/>
  <c r="O33" i="78"/>
  <c r="W33" i="78"/>
  <c r="C61" i="78"/>
  <c r="K61" i="78"/>
  <c r="S61" i="78"/>
  <c r="G52" i="78"/>
  <c r="O52" i="78"/>
  <c r="W52" i="78"/>
  <c r="I4" i="79"/>
  <c r="Q4" i="79"/>
  <c r="G8" i="79"/>
  <c r="O8" i="79"/>
  <c r="W8" i="79"/>
  <c r="C11" i="79"/>
  <c r="K11" i="79"/>
  <c r="S11" i="79"/>
  <c r="E17" i="79"/>
  <c r="M17" i="79"/>
  <c r="U17" i="79"/>
  <c r="E22" i="79"/>
  <c r="M22" i="79"/>
  <c r="U22" i="79"/>
  <c r="C27" i="79"/>
  <c r="C26" i="79" s="1"/>
  <c r="K27" i="79"/>
  <c r="S27" i="79"/>
  <c r="S26" i="79" s="1"/>
  <c r="E33" i="79"/>
  <c r="M33" i="79"/>
  <c r="U33" i="79"/>
  <c r="I61" i="79"/>
  <c r="Q61" i="79"/>
  <c r="E52" i="79"/>
  <c r="M52" i="79"/>
  <c r="U52" i="79"/>
  <c r="G4" i="80"/>
  <c r="O4" i="80"/>
  <c r="W4" i="80"/>
  <c r="E8" i="80"/>
  <c r="M8" i="80"/>
  <c r="U8" i="80"/>
  <c r="I11" i="80"/>
  <c r="I3" i="80" s="1"/>
  <c r="Q11" i="80"/>
  <c r="C17" i="80"/>
  <c r="K17" i="80"/>
  <c r="S17" i="80"/>
  <c r="C22" i="80"/>
  <c r="K22" i="80"/>
  <c r="S22" i="80"/>
  <c r="I27" i="80"/>
  <c r="Q27" i="80"/>
  <c r="Q26" i="80" s="1"/>
  <c r="C33" i="80"/>
  <c r="K33" i="80"/>
  <c r="S33" i="80"/>
  <c r="G61" i="80"/>
  <c r="O61" i="80"/>
  <c r="W61" i="80"/>
  <c r="C52" i="80"/>
  <c r="K52" i="80"/>
  <c r="S52" i="80"/>
  <c r="E4" i="81"/>
  <c r="M4" i="81"/>
  <c r="U4" i="81"/>
  <c r="C8" i="81"/>
  <c r="K8" i="81"/>
  <c r="S8" i="81"/>
  <c r="G11" i="81"/>
  <c r="O11" i="81"/>
  <c r="W11" i="81"/>
  <c r="I17" i="81"/>
  <c r="Q17" i="81"/>
  <c r="I22" i="81"/>
  <c r="Q22" i="81"/>
  <c r="G27" i="81"/>
  <c r="O27" i="81"/>
  <c r="O26" i="81" s="1"/>
  <c r="W27" i="81"/>
  <c r="W26" i="81" s="1"/>
  <c r="I33" i="81"/>
  <c r="Q33" i="81"/>
  <c r="E61" i="81"/>
  <c r="M61" i="81"/>
  <c r="U61" i="81"/>
  <c r="I52" i="81"/>
  <c r="Q52" i="81"/>
  <c r="C4" i="82"/>
  <c r="K4" i="82"/>
  <c r="S4" i="82"/>
  <c r="I8" i="82"/>
  <c r="Q8" i="82"/>
  <c r="E11" i="82"/>
  <c r="M11" i="82"/>
  <c r="U11" i="82"/>
  <c r="G17" i="82"/>
  <c r="O17" i="82"/>
  <c r="W17" i="82"/>
  <c r="G22" i="82"/>
  <c r="O22" i="82"/>
  <c r="W22" i="82"/>
  <c r="E27" i="82"/>
  <c r="E26" i="82" s="1"/>
  <c r="M27" i="82"/>
  <c r="U27" i="82"/>
  <c r="G33" i="82"/>
  <c r="O33" i="82"/>
  <c r="W33" i="82"/>
  <c r="C61" i="82"/>
  <c r="K61" i="82"/>
  <c r="S61" i="82"/>
  <c r="G52" i="82"/>
  <c r="O52" i="82"/>
  <c r="W52" i="82"/>
  <c r="I4" i="83"/>
  <c r="Q4" i="83"/>
  <c r="G8" i="83"/>
  <c r="O8" i="83"/>
  <c r="W8" i="83"/>
  <c r="C11" i="83"/>
  <c r="K11" i="83"/>
  <c r="S11" i="83"/>
  <c r="E17" i="83"/>
  <c r="M17" i="83"/>
  <c r="U17" i="83"/>
  <c r="E22" i="83"/>
  <c r="M22" i="83"/>
  <c r="U22" i="83"/>
  <c r="C27" i="83"/>
  <c r="K27" i="83"/>
  <c r="S27" i="83"/>
  <c r="S26" i="83" s="1"/>
  <c r="E33" i="83"/>
  <c r="M33" i="83"/>
  <c r="U33" i="83"/>
  <c r="I61" i="83"/>
  <c r="Q61" i="83"/>
  <c r="E52" i="83"/>
  <c r="M52" i="83"/>
  <c r="U52" i="83"/>
  <c r="G4" i="84"/>
  <c r="G3" i="84" s="1"/>
  <c r="O4" i="84"/>
  <c r="W4" i="84"/>
  <c r="E8" i="84"/>
  <c r="M8" i="84"/>
  <c r="U8" i="84"/>
  <c r="I11" i="84"/>
  <c r="Q11" i="84"/>
  <c r="C17" i="84"/>
  <c r="K17" i="84"/>
  <c r="S17" i="84"/>
  <c r="C22" i="84"/>
  <c r="K22" i="84"/>
  <c r="S22" i="84"/>
  <c r="I27" i="84"/>
  <c r="Q27" i="84"/>
  <c r="Q26" i="84" s="1"/>
  <c r="C33" i="84"/>
  <c r="K33" i="84"/>
  <c r="S33" i="84"/>
  <c r="G61" i="84"/>
  <c r="O61" i="84"/>
  <c r="W61" i="84"/>
  <c r="C52" i="84"/>
  <c r="K52" i="84"/>
  <c r="S52" i="84"/>
  <c r="E4" i="85"/>
  <c r="M4" i="85"/>
  <c r="U4" i="85"/>
  <c r="C8" i="85"/>
  <c r="K8" i="85"/>
  <c r="S8" i="85"/>
  <c r="S3" i="85" s="1"/>
  <c r="G11" i="85"/>
  <c r="O11" i="85"/>
  <c r="W11" i="85"/>
  <c r="I17" i="85"/>
  <c r="Q17" i="85"/>
  <c r="I22" i="85"/>
  <c r="Q22" i="85"/>
  <c r="G27" i="85"/>
  <c r="O27" i="85"/>
  <c r="O26" i="85" s="1"/>
  <c r="W27" i="85"/>
  <c r="I33" i="85"/>
  <c r="Q33" i="85"/>
  <c r="E61" i="85"/>
  <c r="M61" i="85"/>
  <c r="U61" i="85"/>
  <c r="I52" i="85"/>
  <c r="Q52" i="85"/>
  <c r="C4" i="86"/>
  <c r="K4" i="86"/>
  <c r="S4" i="86"/>
  <c r="I8" i="86"/>
  <c r="Q8" i="86"/>
  <c r="E11" i="86"/>
  <c r="M11" i="86"/>
  <c r="U11" i="86"/>
  <c r="G17" i="86"/>
  <c r="O17" i="86"/>
  <c r="W17" i="86"/>
  <c r="G22" i="86"/>
  <c r="O22" i="86"/>
  <c r="W22" i="86"/>
  <c r="E27" i="86"/>
  <c r="E26" i="86" s="1"/>
  <c r="M27" i="86"/>
  <c r="U27" i="86"/>
  <c r="G33" i="86"/>
  <c r="O33" i="86"/>
  <c r="W33" i="86"/>
  <c r="C61" i="86"/>
  <c r="K61" i="86"/>
  <c r="S61" i="86"/>
  <c r="G52" i="86"/>
  <c r="O52" i="86"/>
  <c r="W52" i="86"/>
  <c r="I4" i="87"/>
  <c r="Q4" i="87"/>
  <c r="G8" i="87"/>
  <c r="O8" i="87"/>
  <c r="W8" i="87"/>
  <c r="C11" i="87"/>
  <c r="K11" i="87"/>
  <c r="S11" i="87"/>
  <c r="E17" i="87"/>
  <c r="M17" i="87"/>
  <c r="U17" i="87"/>
  <c r="E22" i="87"/>
  <c r="M22" i="87"/>
  <c r="U22" i="87"/>
  <c r="C27" i="87"/>
  <c r="C26" i="87" s="1"/>
  <c r="K27" i="87"/>
  <c r="S27" i="87"/>
  <c r="E33" i="87"/>
  <c r="M33" i="87"/>
  <c r="U33" i="87"/>
  <c r="I61" i="87"/>
  <c r="Q61" i="87"/>
  <c r="E52" i="87"/>
  <c r="M52" i="87"/>
  <c r="U52" i="87"/>
  <c r="G4" i="88"/>
  <c r="O4" i="88"/>
  <c r="W4" i="88"/>
  <c r="E8" i="88"/>
  <c r="M8" i="88"/>
  <c r="U8" i="88"/>
  <c r="I11" i="88"/>
  <c r="Q11" i="88"/>
  <c r="C17" i="88"/>
  <c r="K17" i="88"/>
  <c r="S17" i="88"/>
  <c r="C22" i="88"/>
  <c r="K22" i="88"/>
  <c r="S22" i="88"/>
  <c r="I27" i="88"/>
  <c r="Q27" i="88"/>
  <c r="C33" i="88"/>
  <c r="K33" i="88"/>
  <c r="S33" i="88"/>
  <c r="G61" i="88"/>
  <c r="O61" i="88"/>
  <c r="W61" i="88"/>
  <c r="C52" i="88"/>
  <c r="K52" i="88"/>
  <c r="S52" i="88"/>
  <c r="E4" i="89"/>
  <c r="M4" i="89"/>
  <c r="U4" i="89"/>
  <c r="C8" i="89"/>
  <c r="K8" i="89"/>
  <c r="S8" i="89"/>
  <c r="G11" i="89"/>
  <c r="O11" i="89"/>
  <c r="W11" i="89"/>
  <c r="I17" i="89"/>
  <c r="Q17" i="89"/>
  <c r="I22" i="89"/>
  <c r="Q22" i="89"/>
  <c r="G27" i="89"/>
  <c r="O27" i="89"/>
  <c r="W27" i="89"/>
  <c r="I33" i="89"/>
  <c r="Q33" i="89"/>
  <c r="E61" i="89"/>
  <c r="M61" i="89"/>
  <c r="U61" i="89"/>
  <c r="I52" i="89"/>
  <c r="Q52" i="89"/>
  <c r="C4" i="90"/>
  <c r="K4" i="90"/>
  <c r="S4" i="90"/>
  <c r="I8" i="90"/>
  <c r="Q8" i="90"/>
  <c r="E11" i="90"/>
  <c r="M11" i="90"/>
  <c r="U11" i="90"/>
  <c r="G17" i="90"/>
  <c r="O17" i="90"/>
  <c r="W17" i="90"/>
  <c r="G22" i="90"/>
  <c r="O22" i="90"/>
  <c r="W22" i="90"/>
  <c r="E27" i="90"/>
  <c r="M27" i="90"/>
  <c r="U27" i="90"/>
  <c r="G33" i="90"/>
  <c r="O33" i="90"/>
  <c r="W33" i="90"/>
  <c r="C61" i="90"/>
  <c r="K61" i="90"/>
  <c r="S61" i="90"/>
  <c r="G52" i="90"/>
  <c r="O52" i="90"/>
  <c r="W52" i="90"/>
  <c r="I4" i="91"/>
  <c r="Q4" i="91"/>
  <c r="G8" i="91"/>
  <c r="O8" i="91"/>
  <c r="W8" i="91"/>
  <c r="C11" i="91"/>
  <c r="K11" i="91"/>
  <c r="S11" i="91"/>
  <c r="E17" i="91"/>
  <c r="M17" i="91"/>
  <c r="U17" i="91"/>
  <c r="E22" i="91"/>
  <c r="M22" i="91"/>
  <c r="U22" i="91"/>
  <c r="C27" i="91"/>
  <c r="K27" i="91"/>
  <c r="S27" i="91"/>
  <c r="E33" i="91"/>
  <c r="M33" i="91"/>
  <c r="U33" i="91"/>
  <c r="I61" i="91"/>
  <c r="Q61" i="91"/>
  <c r="E52" i="91"/>
  <c r="M52" i="91"/>
  <c r="U52" i="91"/>
  <c r="I4" i="186"/>
  <c r="Q4" i="186"/>
  <c r="G8" i="186"/>
  <c r="O8" i="186"/>
  <c r="W8" i="186"/>
  <c r="C11" i="186"/>
  <c r="K11" i="186"/>
  <c r="S11" i="186"/>
  <c r="E22" i="186"/>
  <c r="M22" i="186"/>
  <c r="U22" i="186"/>
  <c r="C4" i="110"/>
  <c r="K4" i="110"/>
  <c r="S4" i="110"/>
  <c r="I8" i="110"/>
  <c r="Q8" i="110"/>
  <c r="E11" i="110"/>
  <c r="M11" i="110"/>
  <c r="U11" i="110"/>
  <c r="G17" i="110"/>
  <c r="O17" i="110"/>
  <c r="W17" i="110"/>
  <c r="G22" i="110"/>
  <c r="O22" i="110"/>
  <c r="W22" i="110"/>
  <c r="E27" i="110"/>
  <c r="M27" i="110"/>
  <c r="U27" i="110"/>
  <c r="G33" i="110"/>
  <c r="G26" i="110" s="1"/>
  <c r="O33" i="110"/>
  <c r="W33" i="110"/>
  <c r="C61" i="110"/>
  <c r="K61" i="110"/>
  <c r="S61" i="110"/>
  <c r="G52" i="110"/>
  <c r="O52" i="110"/>
  <c r="W52" i="110"/>
  <c r="I4" i="107"/>
  <c r="I3" i="107" s="1"/>
  <c r="Q4" i="107"/>
  <c r="G8" i="107"/>
  <c r="O8" i="107"/>
  <c r="W8" i="107"/>
  <c r="C11" i="107"/>
  <c r="K11" i="107"/>
  <c r="S11" i="107"/>
  <c r="E17" i="107"/>
  <c r="M17" i="107"/>
  <c r="U17" i="107"/>
  <c r="E22" i="107"/>
  <c r="M22" i="107"/>
  <c r="U22" i="107"/>
  <c r="C27" i="107"/>
  <c r="K27" i="107"/>
  <c r="S27" i="107"/>
  <c r="E33" i="107"/>
  <c r="M33" i="107"/>
  <c r="U33" i="107"/>
  <c r="I61" i="107"/>
  <c r="Q61" i="107"/>
  <c r="E52" i="107"/>
  <c r="M52" i="107"/>
  <c r="U52" i="107"/>
  <c r="G4" i="108"/>
  <c r="O4" i="108"/>
  <c r="W4" i="108"/>
  <c r="E8" i="108"/>
  <c r="M8" i="108"/>
  <c r="U8" i="108"/>
  <c r="I11" i="108"/>
  <c r="Q11" i="108"/>
  <c r="C17" i="108"/>
  <c r="K17" i="108"/>
  <c r="S17" i="108"/>
  <c r="C22" i="108"/>
  <c r="K22" i="108"/>
  <c r="S22" i="108"/>
  <c r="I27" i="108"/>
  <c r="Q27" i="108"/>
  <c r="C33" i="108"/>
  <c r="K33" i="108"/>
  <c r="S33" i="108"/>
  <c r="G61" i="108"/>
  <c r="O61" i="108"/>
  <c r="W61" i="108"/>
  <c r="C52" i="108"/>
  <c r="K52" i="108"/>
  <c r="S52" i="108"/>
  <c r="E4" i="114"/>
  <c r="M4" i="114"/>
  <c r="M3" i="114" s="1"/>
  <c r="U4" i="114"/>
  <c r="C8" i="114"/>
  <c r="K8" i="114"/>
  <c r="S8" i="114"/>
  <c r="G11" i="114"/>
  <c r="O11" i="114"/>
  <c r="W11" i="114"/>
  <c r="I17" i="114"/>
  <c r="Q17" i="114"/>
  <c r="I22" i="114"/>
  <c r="Q22" i="114"/>
  <c r="G27" i="114"/>
  <c r="O27" i="114"/>
  <c r="W27" i="114"/>
  <c r="I33" i="114"/>
  <c r="Q33" i="114"/>
  <c r="E61" i="114"/>
  <c r="M61" i="114"/>
  <c r="U61" i="114"/>
  <c r="I52" i="114"/>
  <c r="Q52" i="114"/>
  <c r="C4" i="112"/>
  <c r="K4" i="112"/>
  <c r="S4" i="112"/>
  <c r="I8" i="112"/>
  <c r="Q8" i="112"/>
  <c r="E11" i="112"/>
  <c r="M11" i="112"/>
  <c r="U11" i="112"/>
  <c r="G17" i="112"/>
  <c r="O17" i="112"/>
  <c r="W17" i="112"/>
  <c r="G22" i="112"/>
  <c r="O22" i="112"/>
  <c r="W22" i="112"/>
  <c r="E27" i="112"/>
  <c r="M27" i="112"/>
  <c r="U27" i="112"/>
  <c r="U26" i="112" s="1"/>
  <c r="G33" i="112"/>
  <c r="O33" i="112"/>
  <c r="W33" i="112"/>
  <c r="S33" i="113"/>
  <c r="E61" i="201"/>
  <c r="M61" i="201"/>
  <c r="U61" i="201"/>
  <c r="I61" i="203"/>
  <c r="Q61" i="203"/>
  <c r="C61" i="173"/>
  <c r="K61" i="173"/>
  <c r="S61" i="173"/>
  <c r="E61" i="183"/>
  <c r="M61" i="183"/>
  <c r="U61" i="183"/>
  <c r="C61" i="19"/>
  <c r="K61" i="19"/>
  <c r="S61" i="19"/>
  <c r="G5" i="125"/>
  <c r="G4" i="125" s="1"/>
  <c r="G4" i="171"/>
  <c r="O5" i="125"/>
  <c r="O4" i="125" s="1"/>
  <c r="O4" i="171"/>
  <c r="W5" i="125"/>
  <c r="W4" i="125" s="1"/>
  <c r="W4" i="171"/>
  <c r="E9" i="125"/>
  <c r="E8" i="125" s="1"/>
  <c r="E8" i="171"/>
  <c r="M9" i="125"/>
  <c r="M8" i="125" s="1"/>
  <c r="M8" i="171"/>
  <c r="U9" i="125"/>
  <c r="U8" i="125" s="1"/>
  <c r="U8" i="171"/>
  <c r="I11" i="171"/>
  <c r="I12" i="125"/>
  <c r="Q11" i="171"/>
  <c r="Q12" i="125"/>
  <c r="C18" i="125"/>
  <c r="C17" i="125" s="1"/>
  <c r="C17" i="171"/>
  <c r="K17" i="171"/>
  <c r="K18" i="125"/>
  <c r="K17" i="125" s="1"/>
  <c r="S17" i="171"/>
  <c r="S18" i="125"/>
  <c r="S17" i="125" s="1"/>
  <c r="C22" i="171"/>
  <c r="C23" i="125"/>
  <c r="C22" i="125" s="1"/>
  <c r="K22" i="171"/>
  <c r="K23" i="125"/>
  <c r="K22" i="125" s="1"/>
  <c r="S22" i="171"/>
  <c r="S23" i="125"/>
  <c r="S22" i="125" s="1"/>
  <c r="I27" i="171"/>
  <c r="I28" i="125"/>
  <c r="I27" i="125" s="1"/>
  <c r="Q27" i="171"/>
  <c r="Q28" i="125"/>
  <c r="Q27" i="125" s="1"/>
  <c r="C34" i="125"/>
  <c r="C33" i="171"/>
  <c r="K34" i="125"/>
  <c r="K33" i="171"/>
  <c r="S33" i="171"/>
  <c r="S34" i="125"/>
  <c r="G61" i="171"/>
  <c r="O61" i="171"/>
  <c r="W61" i="171"/>
  <c r="I52" i="171"/>
  <c r="I53" i="125"/>
  <c r="Q52" i="171"/>
  <c r="Q53" i="125"/>
  <c r="Q52" i="125" s="1"/>
  <c r="I92" i="149"/>
  <c r="Q92" i="149"/>
  <c r="G5" i="124"/>
  <c r="G4" i="201"/>
  <c r="O5" i="124"/>
  <c r="O4" i="201"/>
  <c r="W5" i="124"/>
  <c r="W4" i="201"/>
  <c r="K7" i="123"/>
  <c r="E8" i="201"/>
  <c r="E9" i="124"/>
  <c r="M9" i="124"/>
  <c r="M8" i="201"/>
  <c r="U8" i="201"/>
  <c r="U9" i="124"/>
  <c r="I12" i="124"/>
  <c r="I11" i="201"/>
  <c r="Q11" i="201"/>
  <c r="Q12" i="124"/>
  <c r="E14" i="123"/>
  <c r="C17" i="201"/>
  <c r="C18" i="124"/>
  <c r="K17" i="201"/>
  <c r="K18" i="124"/>
  <c r="S17" i="201"/>
  <c r="S18" i="124"/>
  <c r="C22" i="201"/>
  <c r="C23" i="124"/>
  <c r="K23" i="124"/>
  <c r="K22" i="201"/>
  <c r="S23" i="124"/>
  <c r="S22" i="201"/>
  <c r="U24" i="123"/>
  <c r="I27" i="201"/>
  <c r="I28" i="124"/>
  <c r="Q27" i="201"/>
  <c r="Q28" i="124"/>
  <c r="S29" i="123"/>
  <c r="C34" i="124"/>
  <c r="C33" i="201"/>
  <c r="K34" i="124"/>
  <c r="K33" i="201"/>
  <c r="S34" i="124"/>
  <c r="S33" i="201"/>
  <c r="O62" i="123"/>
  <c r="E65" i="123"/>
  <c r="M65" i="123"/>
  <c r="K68" i="123"/>
  <c r="W70" i="123"/>
  <c r="I71" i="123"/>
  <c r="Q71" i="123"/>
  <c r="E53" i="124"/>
  <c r="E52" i="201"/>
  <c r="M53" i="124"/>
  <c r="M52" i="201"/>
  <c r="U52" i="201"/>
  <c r="U53" i="124"/>
  <c r="E33" i="160"/>
  <c r="E26" i="160" s="1"/>
  <c r="E2" i="160" s="1"/>
  <c r="E34" i="8"/>
  <c r="M33" i="160"/>
  <c r="M26" i="160" s="1"/>
  <c r="M2" i="160" s="1"/>
  <c r="M34" i="8"/>
  <c r="U33" i="160"/>
  <c r="U26" i="160" s="1"/>
  <c r="U34" i="8"/>
  <c r="E33" i="151"/>
  <c r="E26" i="151" s="1"/>
  <c r="E34" i="10"/>
  <c r="M33" i="151"/>
  <c r="M26" i="151" s="1"/>
  <c r="M34" i="10"/>
  <c r="U33" i="151"/>
  <c r="U26" i="151" s="1"/>
  <c r="U34" i="10"/>
  <c r="G61" i="151"/>
  <c r="G66" i="10"/>
  <c r="G61" i="10" s="1"/>
  <c r="O61" i="151"/>
  <c r="O66" i="10"/>
  <c r="O61" i="10" s="1"/>
  <c r="W61" i="151"/>
  <c r="W66" i="10"/>
  <c r="W61" i="10" s="1"/>
  <c r="E5" i="16"/>
  <c r="E4" i="17"/>
  <c r="M4" i="17"/>
  <c r="M5" i="16"/>
  <c r="U4" i="17"/>
  <c r="U5" i="16"/>
  <c r="C9" i="16"/>
  <c r="C8" i="17"/>
  <c r="K8" i="17"/>
  <c r="K9" i="16"/>
  <c r="K8" i="16" s="1"/>
  <c r="S8" i="17"/>
  <c r="S9" i="16"/>
  <c r="G11" i="17"/>
  <c r="G12" i="16"/>
  <c r="O12" i="16"/>
  <c r="O11" i="17"/>
  <c r="W12" i="16"/>
  <c r="W11" i="17"/>
  <c r="I17" i="17"/>
  <c r="I18" i="16"/>
  <c r="Q17" i="17"/>
  <c r="Q18" i="16"/>
  <c r="I23" i="16"/>
  <c r="I22" i="16" s="1"/>
  <c r="I22" i="17"/>
  <c r="Q23" i="16"/>
  <c r="Q22" i="17"/>
  <c r="G27" i="17"/>
  <c r="G28" i="16"/>
  <c r="O27" i="17"/>
  <c r="O28" i="16"/>
  <c r="W27" i="17"/>
  <c r="W28" i="16"/>
  <c r="I33" i="17"/>
  <c r="I34" i="16"/>
  <c r="Q33" i="17"/>
  <c r="Q34" i="16"/>
  <c r="C52" i="17"/>
  <c r="C53" i="16"/>
  <c r="K52" i="17"/>
  <c r="K53" i="16"/>
  <c r="K52" i="16" s="1"/>
  <c r="S52" i="17"/>
  <c r="S53" i="16"/>
  <c r="S52" i="16" s="1"/>
  <c r="G61" i="18"/>
  <c r="O61" i="18"/>
  <c r="W61" i="18"/>
  <c r="G4" i="185"/>
  <c r="G5" i="103"/>
  <c r="O4" i="185"/>
  <c r="O5" i="103"/>
  <c r="W4" i="185"/>
  <c r="W5" i="103"/>
  <c r="I6" i="103"/>
  <c r="Q6" i="103"/>
  <c r="C7" i="103"/>
  <c r="K7" i="103"/>
  <c r="K7" i="102" s="1"/>
  <c r="S7" i="103"/>
  <c r="E8" i="185"/>
  <c r="E9" i="103"/>
  <c r="M8" i="185"/>
  <c r="M9" i="103"/>
  <c r="U8" i="185"/>
  <c r="U9" i="103"/>
  <c r="G10" i="103"/>
  <c r="O10" i="103"/>
  <c r="W10" i="103"/>
  <c r="I11" i="185"/>
  <c r="I12" i="103"/>
  <c r="Q11" i="185"/>
  <c r="Q12" i="103"/>
  <c r="C13" i="103"/>
  <c r="K13" i="103"/>
  <c r="S13" i="103"/>
  <c r="E14" i="103"/>
  <c r="M14" i="103"/>
  <c r="M14" i="102" s="1"/>
  <c r="U14" i="103"/>
  <c r="G15" i="103"/>
  <c r="O15" i="103"/>
  <c r="O15" i="102" s="1"/>
  <c r="W15" i="103"/>
  <c r="I16" i="103"/>
  <c r="Q16" i="103"/>
  <c r="C17" i="185"/>
  <c r="C18" i="103"/>
  <c r="K17" i="185"/>
  <c r="K18" i="103"/>
  <c r="S17" i="185"/>
  <c r="S18" i="103"/>
  <c r="W20" i="102"/>
  <c r="Q21" i="102"/>
  <c r="C22" i="185"/>
  <c r="C23" i="103"/>
  <c r="K22" i="185"/>
  <c r="K23" i="103"/>
  <c r="S22" i="185"/>
  <c r="S23" i="103"/>
  <c r="E24" i="103"/>
  <c r="M24" i="103"/>
  <c r="U24" i="103"/>
  <c r="G25" i="103"/>
  <c r="O25" i="103"/>
  <c r="W25" i="103"/>
  <c r="I27" i="185"/>
  <c r="I28" i="103"/>
  <c r="Q27" i="185"/>
  <c r="Q28" i="103"/>
  <c r="G31" i="102"/>
  <c r="O31" i="102"/>
  <c r="C33" i="185"/>
  <c r="C34" i="103"/>
  <c r="K33" i="185"/>
  <c r="K34" i="103"/>
  <c r="S33" i="185"/>
  <c r="S34" i="103"/>
  <c r="O36" i="102"/>
  <c r="Q37" i="102"/>
  <c r="K38" i="102"/>
  <c r="G44" i="102"/>
  <c r="I45" i="102"/>
  <c r="I49" i="102"/>
  <c r="G61" i="185"/>
  <c r="O61" i="185"/>
  <c r="W61" i="185"/>
  <c r="M63" i="102"/>
  <c r="U63" i="102"/>
  <c r="U67" i="102"/>
  <c r="S70" i="102"/>
  <c r="C52" i="185"/>
  <c r="C53" i="103"/>
  <c r="K52" i="185"/>
  <c r="K53" i="103"/>
  <c r="S52" i="185"/>
  <c r="S53" i="103"/>
  <c r="E4" i="187"/>
  <c r="E5" i="105"/>
  <c r="M4" i="187"/>
  <c r="M5" i="105"/>
  <c r="M4" i="105" s="1"/>
  <c r="U4" i="187"/>
  <c r="U5" i="105"/>
  <c r="C8" i="187"/>
  <c r="C9" i="105"/>
  <c r="K8" i="187"/>
  <c r="K9" i="105"/>
  <c r="K8" i="105" s="1"/>
  <c r="S8" i="187"/>
  <c r="S9" i="105"/>
  <c r="G11" i="187"/>
  <c r="G12" i="105"/>
  <c r="G11" i="105" s="1"/>
  <c r="O11" i="187"/>
  <c r="O12" i="105"/>
  <c r="W11" i="187"/>
  <c r="W12" i="105"/>
  <c r="I17" i="187"/>
  <c r="I18" i="105"/>
  <c r="Q17" i="187"/>
  <c r="Q18" i="105"/>
  <c r="I22" i="187"/>
  <c r="I23" i="105"/>
  <c r="Q22" i="187"/>
  <c r="Q23" i="105"/>
  <c r="G27" i="187"/>
  <c r="G28" i="105"/>
  <c r="O27" i="187"/>
  <c r="O28" i="105"/>
  <c r="W27" i="187"/>
  <c r="W28" i="105"/>
  <c r="I33" i="187"/>
  <c r="I34" i="105"/>
  <c r="Q33" i="187"/>
  <c r="Q34" i="105"/>
  <c r="E61" i="187"/>
  <c r="M61" i="187"/>
  <c r="U61" i="187"/>
  <c r="I52" i="187"/>
  <c r="I53" i="105"/>
  <c r="Q52" i="187"/>
  <c r="Q53" i="105"/>
  <c r="Q52" i="105" s="1"/>
  <c r="C27" i="188"/>
  <c r="K27" i="188"/>
  <c r="S27" i="188"/>
  <c r="E33" i="188"/>
  <c r="M33" i="188"/>
  <c r="U33" i="188"/>
  <c r="U26" i="188" s="1"/>
  <c r="I61" i="188"/>
  <c r="Q61" i="188"/>
  <c r="Q33" i="189"/>
  <c r="Q26" i="189" s="1"/>
  <c r="Q4" i="190"/>
  <c r="G8" i="190"/>
  <c r="O8" i="190"/>
  <c r="O3" i="190" s="1"/>
  <c r="W8" i="190"/>
  <c r="C11" i="190"/>
  <c r="K11" i="190"/>
  <c r="S11" i="190"/>
  <c r="E4" i="191"/>
  <c r="E5" i="104"/>
  <c r="E4" i="104" s="1"/>
  <c r="M4" i="191"/>
  <c r="M5" i="104"/>
  <c r="U4" i="191"/>
  <c r="U5" i="104"/>
  <c r="C8" i="191"/>
  <c r="C9" i="104"/>
  <c r="K8" i="191"/>
  <c r="K9" i="104"/>
  <c r="K8" i="104" s="1"/>
  <c r="S8" i="191"/>
  <c r="S9" i="104"/>
  <c r="S8" i="104" s="1"/>
  <c r="G11" i="191"/>
  <c r="G12" i="104"/>
  <c r="O11" i="191"/>
  <c r="O12" i="104"/>
  <c r="W11" i="191"/>
  <c r="W12" i="104"/>
  <c r="I17" i="191"/>
  <c r="I18" i="104"/>
  <c r="Q17" i="191"/>
  <c r="Q18" i="104"/>
  <c r="I22" i="191"/>
  <c r="I23" i="104"/>
  <c r="Q22" i="191"/>
  <c r="Q23" i="104"/>
  <c r="Q22" i="104" s="1"/>
  <c r="G27" i="191"/>
  <c r="G28" i="104"/>
  <c r="O27" i="191"/>
  <c r="O28" i="104"/>
  <c r="W27" i="191"/>
  <c r="W28" i="104"/>
  <c r="I33" i="191"/>
  <c r="I34" i="104"/>
  <c r="Q33" i="191"/>
  <c r="Q34" i="104"/>
  <c r="E61" i="191"/>
  <c r="M61" i="191"/>
  <c r="U61" i="191"/>
  <c r="I52" i="191"/>
  <c r="I53" i="104"/>
  <c r="Q52" i="191"/>
  <c r="Q53" i="104"/>
  <c r="Q52" i="104" s="1"/>
  <c r="I4" i="194"/>
  <c r="I5" i="106"/>
  <c r="Q4" i="194"/>
  <c r="Q5" i="106"/>
  <c r="G8" i="194"/>
  <c r="G9" i="106"/>
  <c r="G8" i="106" s="1"/>
  <c r="O8" i="194"/>
  <c r="O9" i="106"/>
  <c r="W8" i="194"/>
  <c r="W9" i="106"/>
  <c r="W8" i="106" s="1"/>
  <c r="C11" i="194"/>
  <c r="C12" i="106"/>
  <c r="C11" i="106" s="1"/>
  <c r="K11" i="194"/>
  <c r="K12" i="106"/>
  <c r="S11" i="194"/>
  <c r="S12" i="106"/>
  <c r="E17" i="194"/>
  <c r="E18" i="106"/>
  <c r="M17" i="194"/>
  <c r="M18" i="106"/>
  <c r="U17" i="194"/>
  <c r="U18" i="106"/>
  <c r="E22" i="194"/>
  <c r="E23" i="106"/>
  <c r="M22" i="194"/>
  <c r="M23" i="106"/>
  <c r="U22" i="194"/>
  <c r="U23" i="106"/>
  <c r="U22" i="106" s="1"/>
  <c r="C27" i="194"/>
  <c r="C28" i="106"/>
  <c r="K27" i="194"/>
  <c r="K28" i="106"/>
  <c r="S27" i="194"/>
  <c r="S28" i="106"/>
  <c r="E33" i="194"/>
  <c r="E34" i="106"/>
  <c r="M33" i="194"/>
  <c r="M34" i="106"/>
  <c r="U33" i="194"/>
  <c r="U34" i="106"/>
  <c r="I61" i="194"/>
  <c r="Q61" i="194"/>
  <c r="E52" i="194"/>
  <c r="E53" i="106"/>
  <c r="M52" i="194"/>
  <c r="M53" i="106"/>
  <c r="U52" i="194"/>
  <c r="U53" i="106"/>
  <c r="E33" i="196"/>
  <c r="E26" i="196" s="1"/>
  <c r="M33" i="196"/>
  <c r="M26" i="196" s="1"/>
  <c r="U33" i="196"/>
  <c r="U26" i="196" s="1"/>
  <c r="E5" i="111"/>
  <c r="E4" i="197"/>
  <c r="M5" i="111"/>
  <c r="M4" i="197"/>
  <c r="U5" i="111"/>
  <c r="U4" i="197"/>
  <c r="C8" i="197"/>
  <c r="C9" i="111"/>
  <c r="C8" i="111" s="1"/>
  <c r="K8" i="197"/>
  <c r="K9" i="111"/>
  <c r="K8" i="111" s="1"/>
  <c r="S8" i="197"/>
  <c r="S9" i="111"/>
  <c r="S8" i="111" s="1"/>
  <c r="G11" i="197"/>
  <c r="G12" i="111"/>
  <c r="O11" i="197"/>
  <c r="O12" i="111"/>
  <c r="W11" i="197"/>
  <c r="W12" i="111"/>
  <c r="I17" i="197"/>
  <c r="I18" i="111"/>
  <c r="I17" i="111" s="1"/>
  <c r="Q17" i="197"/>
  <c r="Q18" i="111"/>
  <c r="I22" i="197"/>
  <c r="I23" i="111"/>
  <c r="I22" i="111" s="1"/>
  <c r="Q22" i="197"/>
  <c r="Q23" i="111"/>
  <c r="G27" i="197"/>
  <c r="G28" i="111"/>
  <c r="O27" i="197"/>
  <c r="O28" i="111"/>
  <c r="W27" i="197"/>
  <c r="W28" i="111"/>
  <c r="I33" i="197"/>
  <c r="I34" i="111"/>
  <c r="Q33" i="197"/>
  <c r="Q34" i="111"/>
  <c r="E61" i="197"/>
  <c r="M61" i="197"/>
  <c r="U61" i="197"/>
  <c r="I52" i="197"/>
  <c r="I53" i="111"/>
  <c r="I52" i="111" s="1"/>
  <c r="Q52" i="197"/>
  <c r="Q53" i="111"/>
  <c r="Q33" i="199"/>
  <c r="Q26" i="199" s="1"/>
  <c r="C4" i="163"/>
  <c r="C5" i="117"/>
  <c r="K4" i="163"/>
  <c r="K5" i="117"/>
  <c r="S4" i="163"/>
  <c r="S5" i="117"/>
  <c r="E6" i="116"/>
  <c r="M6" i="116"/>
  <c r="U6" i="116"/>
  <c r="G7" i="116"/>
  <c r="O7" i="116"/>
  <c r="W7" i="116"/>
  <c r="I8" i="163"/>
  <c r="I9" i="117"/>
  <c r="Q8" i="163"/>
  <c r="Q9" i="117"/>
  <c r="C10" i="116"/>
  <c r="K10" i="116"/>
  <c r="S10" i="116"/>
  <c r="E11" i="163"/>
  <c r="E12" i="117"/>
  <c r="M11" i="163"/>
  <c r="M12" i="117"/>
  <c r="U11" i="163"/>
  <c r="U12" i="117"/>
  <c r="G13" i="116"/>
  <c r="O13" i="116"/>
  <c r="W13" i="116"/>
  <c r="I14" i="116"/>
  <c r="Q14" i="116"/>
  <c r="C15" i="116"/>
  <c r="K15" i="116"/>
  <c r="S15" i="116"/>
  <c r="E16" i="116"/>
  <c r="M16" i="116"/>
  <c r="U16" i="116"/>
  <c r="G17" i="163"/>
  <c r="G18" i="117"/>
  <c r="O17" i="163"/>
  <c r="O18" i="117"/>
  <c r="W17" i="163"/>
  <c r="W18" i="117"/>
  <c r="I19" i="116"/>
  <c r="Q19" i="116"/>
  <c r="C20" i="116"/>
  <c r="K20" i="116"/>
  <c r="S20" i="116"/>
  <c r="E21" i="116"/>
  <c r="M21" i="116"/>
  <c r="U21" i="116"/>
  <c r="G22" i="163"/>
  <c r="G23" i="117"/>
  <c r="O22" i="163"/>
  <c r="O23" i="117"/>
  <c r="W22" i="163"/>
  <c r="W23" i="117"/>
  <c r="I24" i="116"/>
  <c r="Q24" i="116"/>
  <c r="C25" i="116"/>
  <c r="K25" i="116"/>
  <c r="S25" i="116"/>
  <c r="E27" i="163"/>
  <c r="E28" i="117"/>
  <c r="M27" i="163"/>
  <c r="M28" i="117"/>
  <c r="U27" i="163"/>
  <c r="U28" i="117"/>
  <c r="G29" i="116"/>
  <c r="O29" i="116"/>
  <c r="W29" i="116"/>
  <c r="I30" i="116"/>
  <c r="Q30" i="116"/>
  <c r="C31" i="116"/>
  <c r="K31" i="116"/>
  <c r="S31" i="116"/>
  <c r="E32" i="116"/>
  <c r="M32" i="116"/>
  <c r="U32" i="116"/>
  <c r="G33" i="163"/>
  <c r="G34" i="117"/>
  <c r="O33" i="163"/>
  <c r="O34" i="117"/>
  <c r="W33" i="163"/>
  <c r="W34" i="117"/>
  <c r="Q35" i="116"/>
  <c r="I43" i="116"/>
  <c r="U45" i="116"/>
  <c r="K48" i="116"/>
  <c r="E49" i="116"/>
  <c r="G50" i="116"/>
  <c r="I51" i="116"/>
  <c r="C61" i="163"/>
  <c r="K61" i="163"/>
  <c r="S61" i="163"/>
  <c r="K64" i="116"/>
  <c r="E65" i="116"/>
  <c r="M65" i="116"/>
  <c r="U65" i="116"/>
  <c r="C68" i="116"/>
  <c r="S72" i="116"/>
  <c r="G52" i="163"/>
  <c r="G53" i="117"/>
  <c r="G53" i="116" s="1"/>
  <c r="O52" i="163"/>
  <c r="O53" i="117"/>
  <c r="W52" i="163"/>
  <c r="W53" i="117"/>
  <c r="I54" i="116"/>
  <c r="Q54" i="116"/>
  <c r="I33" i="166"/>
  <c r="I26" i="166" s="1"/>
  <c r="I37" i="118"/>
  <c r="Q33" i="166"/>
  <c r="Q26" i="166" s="1"/>
  <c r="Q2" i="166" s="1"/>
  <c r="Q37" i="118"/>
  <c r="G61" i="166"/>
  <c r="G66" i="118"/>
  <c r="O61" i="166"/>
  <c r="O66" i="118"/>
  <c r="W61" i="166"/>
  <c r="W66" i="118"/>
  <c r="G61" i="167"/>
  <c r="G64" i="118"/>
  <c r="O61" i="167"/>
  <c r="O64" i="118"/>
  <c r="W61" i="167"/>
  <c r="W64" i="118"/>
  <c r="C33" i="168"/>
  <c r="C26" i="168" s="1"/>
  <c r="C2" i="168" s="1"/>
  <c r="K33" i="168"/>
  <c r="K26" i="168" s="1"/>
  <c r="K2" i="168" s="1"/>
  <c r="S33" i="168"/>
  <c r="S26" i="168" s="1"/>
  <c r="I33" i="155"/>
  <c r="I26" i="155" s="1"/>
  <c r="I34" i="119"/>
  <c r="I33" i="119" s="1"/>
  <c r="I26" i="119" s="1"/>
  <c r="Q33" i="155"/>
  <c r="Q26" i="155" s="1"/>
  <c r="Q2" i="155" s="1"/>
  <c r="Q34" i="119"/>
  <c r="Q33" i="119" s="1"/>
  <c r="Q26" i="119" s="1"/>
  <c r="Q2" i="119" s="1"/>
  <c r="I38" i="116"/>
  <c r="K39" i="116"/>
  <c r="C61" i="155"/>
  <c r="C66" i="119"/>
  <c r="C61" i="119" s="1"/>
  <c r="K61" i="155"/>
  <c r="K66" i="119"/>
  <c r="K61" i="119" s="1"/>
  <c r="S61" i="155"/>
  <c r="S66" i="119"/>
  <c r="S61" i="119" s="1"/>
  <c r="I33" i="158"/>
  <c r="I26" i="158" s="1"/>
  <c r="I34" i="120"/>
  <c r="Q33" i="158"/>
  <c r="Q26" i="158" s="1"/>
  <c r="Q2" i="158" s="1"/>
  <c r="Q34" i="120"/>
  <c r="E61" i="158"/>
  <c r="E62" i="120"/>
  <c r="M61" i="158"/>
  <c r="M62" i="120"/>
  <c r="U61" i="158"/>
  <c r="U62" i="120"/>
  <c r="F61" i="77"/>
  <c r="N61" i="77"/>
  <c r="V61" i="77"/>
  <c r="J52" i="77"/>
  <c r="J53" i="75"/>
  <c r="J52" i="75" s="1"/>
  <c r="R52" i="77"/>
  <c r="R53" i="75"/>
  <c r="T3" i="79"/>
  <c r="V26" i="83"/>
  <c r="V26" i="87"/>
  <c r="V52" i="87"/>
  <c r="D61" i="110"/>
  <c r="L61" i="110"/>
  <c r="T61" i="110"/>
  <c r="V26" i="109"/>
  <c r="J17" i="115"/>
  <c r="R17" i="115"/>
  <c r="J22" i="115"/>
  <c r="R22" i="115"/>
  <c r="H27" i="115"/>
  <c r="P27" i="115"/>
  <c r="P26" i="115" s="1"/>
  <c r="X27" i="115"/>
  <c r="J33" i="115"/>
  <c r="J26" i="115" s="1"/>
  <c r="R33" i="115"/>
  <c r="R26" i="115" s="1"/>
  <c r="F61" i="201"/>
  <c r="N61" i="201"/>
  <c r="V61" i="201"/>
  <c r="J61" i="203"/>
  <c r="R61" i="203"/>
  <c r="D61" i="173"/>
  <c r="L61" i="173"/>
  <c r="T61" i="173"/>
  <c r="F61" i="183"/>
  <c r="N61" i="183"/>
  <c r="V61" i="183"/>
  <c r="H5" i="125"/>
  <c r="H4" i="125" s="1"/>
  <c r="H4" i="171"/>
  <c r="P5" i="125"/>
  <c r="P4" i="125" s="1"/>
  <c r="P4" i="171"/>
  <c r="X5" i="125"/>
  <c r="X4" i="125" s="1"/>
  <c r="X4" i="171"/>
  <c r="F9" i="125"/>
  <c r="F8" i="125" s="1"/>
  <c r="F8" i="171"/>
  <c r="N9" i="125"/>
  <c r="N8" i="125" s="1"/>
  <c r="N8" i="171"/>
  <c r="V9" i="125"/>
  <c r="V8" i="125" s="1"/>
  <c r="V8" i="171"/>
  <c r="J12" i="125"/>
  <c r="J11" i="171"/>
  <c r="R12" i="125"/>
  <c r="R11" i="171"/>
  <c r="D18" i="125"/>
  <c r="D17" i="125" s="1"/>
  <c r="D17" i="171"/>
  <c r="L18" i="125"/>
  <c r="L17" i="125" s="1"/>
  <c r="L17" i="171"/>
  <c r="T18" i="125"/>
  <c r="T17" i="171"/>
  <c r="D23" i="125"/>
  <c r="D22" i="125" s="1"/>
  <c r="D22" i="171"/>
  <c r="L22" i="171"/>
  <c r="L23" i="125"/>
  <c r="L22" i="125" s="1"/>
  <c r="T23" i="125"/>
  <c r="T22" i="125" s="1"/>
  <c r="T22" i="171"/>
  <c r="J27" i="171"/>
  <c r="J28" i="125"/>
  <c r="R27" i="171"/>
  <c r="R28" i="125"/>
  <c r="D33" i="171"/>
  <c r="D34" i="125"/>
  <c r="D33" i="125" s="1"/>
  <c r="L34" i="125"/>
  <c r="L33" i="171"/>
  <c r="T33" i="171"/>
  <c r="T34" i="125"/>
  <c r="H61" i="171"/>
  <c r="P61" i="171"/>
  <c r="X61" i="171"/>
  <c r="J52" i="171"/>
  <c r="J53" i="125"/>
  <c r="J52" i="125" s="1"/>
  <c r="R53" i="125"/>
  <c r="R52" i="125" s="1"/>
  <c r="R52" i="171"/>
  <c r="J92" i="149"/>
  <c r="R92" i="149"/>
  <c r="H5" i="124"/>
  <c r="H4" i="201"/>
  <c r="P5" i="124"/>
  <c r="P4" i="201"/>
  <c r="X5" i="124"/>
  <c r="X4" i="201"/>
  <c r="J6" i="123"/>
  <c r="L7" i="123"/>
  <c r="F9" i="124"/>
  <c r="F8" i="201"/>
  <c r="N9" i="124"/>
  <c r="N8" i="201"/>
  <c r="V8" i="201"/>
  <c r="V9" i="124"/>
  <c r="X10" i="123"/>
  <c r="J11" i="201"/>
  <c r="J12" i="124"/>
  <c r="R11" i="201"/>
  <c r="R12" i="124"/>
  <c r="D13" i="123"/>
  <c r="T13" i="123"/>
  <c r="F14" i="123"/>
  <c r="P15" i="123"/>
  <c r="X15" i="123"/>
  <c r="D18" i="124"/>
  <c r="D17" i="201"/>
  <c r="L17" i="201"/>
  <c r="L18" i="124"/>
  <c r="T17" i="201"/>
  <c r="T18" i="124"/>
  <c r="P20" i="123"/>
  <c r="X20" i="123"/>
  <c r="D22" i="201"/>
  <c r="D23" i="124"/>
  <c r="L22" i="201"/>
  <c r="L23" i="124"/>
  <c r="T22" i="201"/>
  <c r="T23" i="124"/>
  <c r="F24" i="123"/>
  <c r="P25" i="123"/>
  <c r="X25" i="123"/>
  <c r="J27" i="201"/>
  <c r="J28" i="124"/>
  <c r="R28" i="124"/>
  <c r="R27" i="201"/>
  <c r="T29" i="123"/>
  <c r="H31" i="123"/>
  <c r="P31" i="123"/>
  <c r="X31" i="123"/>
  <c r="R32" i="123"/>
  <c r="D33" i="201"/>
  <c r="D34" i="124"/>
  <c r="L34" i="124"/>
  <c r="L33" i="201"/>
  <c r="T33" i="201"/>
  <c r="T34" i="124"/>
  <c r="H36" i="123"/>
  <c r="P36" i="123"/>
  <c r="J37" i="123"/>
  <c r="R37" i="123"/>
  <c r="F39" i="123"/>
  <c r="N39" i="123"/>
  <c r="H40" i="123"/>
  <c r="P40" i="123"/>
  <c r="D42" i="123"/>
  <c r="L42" i="123"/>
  <c r="N43" i="123"/>
  <c r="X44" i="123"/>
  <c r="J45" i="123"/>
  <c r="L46" i="123"/>
  <c r="V47" i="123"/>
  <c r="H48" i="123"/>
  <c r="F51" i="123"/>
  <c r="H62" i="123"/>
  <c r="R63" i="123"/>
  <c r="D64" i="123"/>
  <c r="F65" i="123"/>
  <c r="X66" i="123"/>
  <c r="R67" i="123"/>
  <c r="D68" i="123"/>
  <c r="V69" i="123"/>
  <c r="X70" i="123"/>
  <c r="T72" i="123"/>
  <c r="F53" i="124"/>
  <c r="F52" i="201"/>
  <c r="N53" i="124"/>
  <c r="N52" i="201"/>
  <c r="V52" i="201"/>
  <c r="V53" i="124"/>
  <c r="P54" i="123"/>
  <c r="X54" i="123"/>
  <c r="F33" i="160"/>
  <c r="F26" i="160" s="1"/>
  <c r="F34" i="8"/>
  <c r="N33" i="160"/>
  <c r="N26" i="160" s="1"/>
  <c r="N34" i="8"/>
  <c r="V33" i="160"/>
  <c r="V26" i="160" s="1"/>
  <c r="V34" i="8"/>
  <c r="F33" i="151"/>
  <c r="F26" i="151" s="1"/>
  <c r="F2" i="151" s="1"/>
  <c r="F34" i="10"/>
  <c r="N33" i="151"/>
  <c r="N26" i="151" s="1"/>
  <c r="N34" i="10"/>
  <c r="V33" i="151"/>
  <c r="V26" i="151" s="1"/>
  <c r="V2" i="151" s="1"/>
  <c r="V34" i="10"/>
  <c r="H61" i="151"/>
  <c r="H66" i="10"/>
  <c r="H61" i="10" s="1"/>
  <c r="P61" i="151"/>
  <c r="P66" i="10"/>
  <c r="P61" i="10" s="1"/>
  <c r="X61" i="151"/>
  <c r="X66" i="10"/>
  <c r="X61" i="10" s="1"/>
  <c r="F5" i="16"/>
  <c r="F4" i="17"/>
  <c r="N4" i="17"/>
  <c r="N5" i="16"/>
  <c r="V4" i="17"/>
  <c r="V5" i="16"/>
  <c r="D8" i="17"/>
  <c r="D9" i="16"/>
  <c r="D8" i="16" s="1"/>
  <c r="L8" i="17"/>
  <c r="L9" i="16"/>
  <c r="T8" i="17"/>
  <c r="T9" i="16"/>
  <c r="H11" i="17"/>
  <c r="H12" i="16"/>
  <c r="P12" i="16"/>
  <c r="P11" i="16" s="1"/>
  <c r="P11" i="17"/>
  <c r="X11" i="17"/>
  <c r="X12" i="16"/>
  <c r="J18" i="16"/>
  <c r="J17" i="17"/>
  <c r="R18" i="16"/>
  <c r="R17" i="17"/>
  <c r="J23" i="16"/>
  <c r="J22" i="16" s="1"/>
  <c r="J22" i="17"/>
  <c r="R22" i="17"/>
  <c r="R23" i="16"/>
  <c r="R22" i="16" s="1"/>
  <c r="H28" i="16"/>
  <c r="H27" i="17"/>
  <c r="P27" i="17"/>
  <c r="P28" i="16"/>
  <c r="X27" i="17"/>
  <c r="X28" i="16"/>
  <c r="J33" i="17"/>
  <c r="J34" i="16"/>
  <c r="R34" i="16"/>
  <c r="R33" i="17"/>
  <c r="D52" i="17"/>
  <c r="D53" i="16"/>
  <c r="L53" i="16"/>
  <c r="L52" i="17"/>
  <c r="T52" i="17"/>
  <c r="T53" i="16"/>
  <c r="T52" i="16" s="1"/>
  <c r="H61" i="18"/>
  <c r="P61" i="18"/>
  <c r="X61" i="18"/>
  <c r="H4" i="185"/>
  <c r="H5" i="103"/>
  <c r="P4" i="185"/>
  <c r="P5" i="103"/>
  <c r="X4" i="185"/>
  <c r="X5" i="103"/>
  <c r="J6" i="103"/>
  <c r="R6" i="103"/>
  <c r="D7" i="103"/>
  <c r="D7" i="102" s="1"/>
  <c r="L7" i="103"/>
  <c r="T7" i="103"/>
  <c r="F8" i="185"/>
  <c r="F9" i="103"/>
  <c r="N8" i="185"/>
  <c r="N9" i="103"/>
  <c r="V8" i="185"/>
  <c r="V9" i="103"/>
  <c r="H10" i="103"/>
  <c r="P10" i="103"/>
  <c r="X10" i="103"/>
  <c r="J11" i="185"/>
  <c r="J12" i="103"/>
  <c r="R11" i="185"/>
  <c r="R12" i="103"/>
  <c r="D13" i="103"/>
  <c r="L13" i="103"/>
  <c r="T13" i="103"/>
  <c r="T13" i="102" s="1"/>
  <c r="F14" i="103"/>
  <c r="N14" i="103"/>
  <c r="V14" i="103"/>
  <c r="V14" i="102" s="1"/>
  <c r="H15" i="103"/>
  <c r="P15" i="103"/>
  <c r="X15" i="103"/>
  <c r="J16" i="103"/>
  <c r="R16" i="103"/>
  <c r="D17" i="185"/>
  <c r="D18" i="103"/>
  <c r="L17" i="185"/>
  <c r="L18" i="103"/>
  <c r="T17" i="185"/>
  <c r="T18" i="103"/>
  <c r="V19" i="102"/>
  <c r="H20" i="102"/>
  <c r="P20" i="102"/>
  <c r="J21" i="102"/>
  <c r="R21" i="102"/>
  <c r="D22" i="185"/>
  <c r="D23" i="103"/>
  <c r="L22" i="185"/>
  <c r="L23" i="103"/>
  <c r="T22" i="185"/>
  <c r="T23" i="103"/>
  <c r="F24" i="103"/>
  <c r="N24" i="103"/>
  <c r="V24" i="103"/>
  <c r="V24" i="102" s="1"/>
  <c r="H25" i="103"/>
  <c r="H25" i="102" s="1"/>
  <c r="P25" i="103"/>
  <c r="X25" i="103"/>
  <c r="J27" i="185"/>
  <c r="J28" i="103"/>
  <c r="R27" i="185"/>
  <c r="R28" i="103"/>
  <c r="D29" i="102"/>
  <c r="N30" i="102"/>
  <c r="V30" i="102"/>
  <c r="X31" i="102"/>
  <c r="J32" i="102"/>
  <c r="D33" i="185"/>
  <c r="D34" i="103"/>
  <c r="L33" i="185"/>
  <c r="L34" i="103"/>
  <c r="T33" i="185"/>
  <c r="T34" i="103"/>
  <c r="N35" i="102"/>
  <c r="V35" i="102"/>
  <c r="X36" i="102"/>
  <c r="L38" i="102"/>
  <c r="T38" i="102"/>
  <c r="F39" i="102"/>
  <c r="V39" i="102"/>
  <c r="J41" i="102"/>
  <c r="R41" i="102"/>
  <c r="T42" i="102"/>
  <c r="F43" i="102"/>
  <c r="H44" i="102"/>
  <c r="P44" i="102"/>
  <c r="R45" i="102"/>
  <c r="D46" i="102"/>
  <c r="F47" i="102"/>
  <c r="N47" i="102"/>
  <c r="P48" i="102"/>
  <c r="D50" i="102"/>
  <c r="L50" i="102"/>
  <c r="N51" i="102"/>
  <c r="H61" i="185"/>
  <c r="P61" i="185"/>
  <c r="X61" i="185"/>
  <c r="D62" i="102"/>
  <c r="T62" i="102"/>
  <c r="P64" i="102"/>
  <c r="D66" i="102"/>
  <c r="T66" i="102"/>
  <c r="F67" i="102"/>
  <c r="R69" i="102"/>
  <c r="D70" i="102"/>
  <c r="P72" i="102"/>
  <c r="X72" i="102"/>
  <c r="D52" i="185"/>
  <c r="D53" i="103"/>
  <c r="L52" i="185"/>
  <c r="L53" i="103"/>
  <c r="T52" i="185"/>
  <c r="T53" i="103"/>
  <c r="V54" i="102"/>
  <c r="F4" i="187"/>
  <c r="F5" i="105"/>
  <c r="F4" i="105" s="1"/>
  <c r="N4" i="187"/>
  <c r="N5" i="105"/>
  <c r="N4" i="105" s="1"/>
  <c r="V4" i="187"/>
  <c r="V5" i="105"/>
  <c r="V4" i="105" s="1"/>
  <c r="D8" i="187"/>
  <c r="D9" i="105"/>
  <c r="D8" i="105" s="1"/>
  <c r="L8" i="187"/>
  <c r="L9" i="105"/>
  <c r="T8" i="187"/>
  <c r="T9" i="105"/>
  <c r="H11" i="187"/>
  <c r="H12" i="105"/>
  <c r="H11" i="105" s="1"/>
  <c r="P11" i="187"/>
  <c r="P12" i="105"/>
  <c r="X11" i="187"/>
  <c r="X12" i="105"/>
  <c r="J17" i="187"/>
  <c r="J18" i="105"/>
  <c r="J17" i="105" s="1"/>
  <c r="R17" i="187"/>
  <c r="R18" i="105"/>
  <c r="J22" i="187"/>
  <c r="J23" i="105"/>
  <c r="J22" i="105" s="1"/>
  <c r="R22" i="187"/>
  <c r="R23" i="105"/>
  <c r="H27" i="187"/>
  <c r="H28" i="105"/>
  <c r="H27" i="105" s="1"/>
  <c r="P27" i="187"/>
  <c r="P28" i="105"/>
  <c r="P27" i="105" s="1"/>
  <c r="X27" i="187"/>
  <c r="X28" i="105"/>
  <c r="J33" i="187"/>
  <c r="J34" i="105"/>
  <c r="R33" i="187"/>
  <c r="R34" i="105"/>
  <c r="F61" i="187"/>
  <c r="N61" i="187"/>
  <c r="V61" i="187"/>
  <c r="J52" i="187"/>
  <c r="J53" i="105"/>
  <c r="J52" i="105" s="1"/>
  <c r="R52" i="187"/>
  <c r="R53" i="105"/>
  <c r="T27" i="188"/>
  <c r="T26" i="188" s="1"/>
  <c r="F33" i="188"/>
  <c r="N33" i="188"/>
  <c r="V33" i="188"/>
  <c r="V26" i="188" s="1"/>
  <c r="F4" i="191"/>
  <c r="F5" i="104"/>
  <c r="N4" i="191"/>
  <c r="N5" i="104"/>
  <c r="V4" i="191"/>
  <c r="V5" i="104"/>
  <c r="D8" i="191"/>
  <c r="D9" i="104"/>
  <c r="L8" i="191"/>
  <c r="L9" i="104"/>
  <c r="L8" i="104" s="1"/>
  <c r="T8" i="191"/>
  <c r="T9" i="104"/>
  <c r="H11" i="191"/>
  <c r="H12" i="104"/>
  <c r="P11" i="191"/>
  <c r="P12" i="104"/>
  <c r="X11" i="191"/>
  <c r="X12" i="104"/>
  <c r="X11" i="104" s="1"/>
  <c r="J17" i="191"/>
  <c r="J18" i="104"/>
  <c r="R17" i="191"/>
  <c r="R18" i="104"/>
  <c r="R17" i="104" s="1"/>
  <c r="J22" i="191"/>
  <c r="J23" i="104"/>
  <c r="R22" i="191"/>
  <c r="R23" i="104"/>
  <c r="R22" i="104" s="1"/>
  <c r="H27" i="191"/>
  <c r="H28" i="104"/>
  <c r="P27" i="191"/>
  <c r="P28" i="104"/>
  <c r="X27" i="191"/>
  <c r="X28" i="104"/>
  <c r="X27" i="104" s="1"/>
  <c r="J33" i="191"/>
  <c r="J34" i="104"/>
  <c r="R33" i="191"/>
  <c r="R34" i="104"/>
  <c r="F61" i="191"/>
  <c r="N61" i="191"/>
  <c r="V61" i="191"/>
  <c r="J52" i="191"/>
  <c r="J53" i="104"/>
  <c r="R52" i="191"/>
  <c r="R53" i="104"/>
  <c r="R52" i="104" s="1"/>
  <c r="J4" i="194"/>
  <c r="J5" i="106"/>
  <c r="R4" i="194"/>
  <c r="R5" i="106"/>
  <c r="H8" i="194"/>
  <c r="H9" i="106"/>
  <c r="H8" i="106" s="1"/>
  <c r="P8" i="194"/>
  <c r="P9" i="106"/>
  <c r="X8" i="194"/>
  <c r="X9" i="106"/>
  <c r="X8" i="106" s="1"/>
  <c r="D11" i="194"/>
  <c r="D12" i="106"/>
  <c r="L11" i="194"/>
  <c r="L12" i="106"/>
  <c r="T11" i="194"/>
  <c r="T12" i="106"/>
  <c r="T11" i="106" s="1"/>
  <c r="F17" i="194"/>
  <c r="F18" i="106"/>
  <c r="N17" i="194"/>
  <c r="N18" i="106"/>
  <c r="V17" i="194"/>
  <c r="V18" i="106"/>
  <c r="F22" i="194"/>
  <c r="F23" i="106"/>
  <c r="N22" i="194"/>
  <c r="N23" i="106"/>
  <c r="V22" i="194"/>
  <c r="V23" i="106"/>
  <c r="V22" i="106" s="1"/>
  <c r="D27" i="194"/>
  <c r="D28" i="106"/>
  <c r="D27" i="106" s="1"/>
  <c r="L27" i="194"/>
  <c r="L28" i="106"/>
  <c r="T27" i="194"/>
  <c r="T26" i="194" s="1"/>
  <c r="T28" i="106"/>
  <c r="F33" i="194"/>
  <c r="F34" i="106"/>
  <c r="N33" i="194"/>
  <c r="N34" i="106"/>
  <c r="V33" i="194"/>
  <c r="V34" i="106"/>
  <c r="J61" i="194"/>
  <c r="R61" i="194"/>
  <c r="F52" i="194"/>
  <c r="F53" i="106"/>
  <c r="N52" i="194"/>
  <c r="N53" i="106"/>
  <c r="V52" i="194"/>
  <c r="V53" i="106"/>
  <c r="V52" i="106" s="1"/>
  <c r="F4" i="197"/>
  <c r="F5" i="111"/>
  <c r="F4" i="111" s="1"/>
  <c r="N4" i="197"/>
  <c r="N5" i="111"/>
  <c r="N4" i="111" s="1"/>
  <c r="V4" i="197"/>
  <c r="V5" i="111"/>
  <c r="V4" i="111" s="1"/>
  <c r="D8" i="197"/>
  <c r="D9" i="111"/>
  <c r="D8" i="111" s="1"/>
  <c r="L8" i="197"/>
  <c r="L9" i="111"/>
  <c r="L8" i="111" s="1"/>
  <c r="T8" i="197"/>
  <c r="T9" i="111"/>
  <c r="T8" i="111" s="1"/>
  <c r="H11" i="197"/>
  <c r="H12" i="111"/>
  <c r="H11" i="111" s="1"/>
  <c r="P11" i="197"/>
  <c r="P12" i="111"/>
  <c r="P11" i="111" s="1"/>
  <c r="X11" i="197"/>
  <c r="X12" i="111"/>
  <c r="X11" i="111" s="1"/>
  <c r="J17" i="197"/>
  <c r="J18" i="111"/>
  <c r="J17" i="111" s="1"/>
  <c r="R17" i="197"/>
  <c r="R18" i="111"/>
  <c r="R17" i="111" s="1"/>
  <c r="J22" i="197"/>
  <c r="J23" i="111"/>
  <c r="J22" i="111" s="1"/>
  <c r="R22" i="197"/>
  <c r="R23" i="111"/>
  <c r="R22" i="111" s="1"/>
  <c r="H27" i="197"/>
  <c r="H28" i="111"/>
  <c r="H27" i="111" s="1"/>
  <c r="P27" i="197"/>
  <c r="P28" i="111"/>
  <c r="P27" i="111" s="1"/>
  <c r="X27" i="197"/>
  <c r="X28" i="111"/>
  <c r="X27" i="111" s="1"/>
  <c r="J33" i="197"/>
  <c r="J34" i="111"/>
  <c r="J33" i="111" s="1"/>
  <c r="R33" i="197"/>
  <c r="R34" i="111"/>
  <c r="R33" i="111" s="1"/>
  <c r="F61" i="197"/>
  <c r="F61" i="111"/>
  <c r="N61" i="197"/>
  <c r="N61" i="111"/>
  <c r="V61" i="197"/>
  <c r="V61" i="111"/>
  <c r="J52" i="197"/>
  <c r="J53" i="111"/>
  <c r="J52" i="111" s="1"/>
  <c r="R52" i="197"/>
  <c r="R53" i="111"/>
  <c r="R52" i="111" s="1"/>
  <c r="D4" i="163"/>
  <c r="D5" i="117"/>
  <c r="L4" i="163"/>
  <c r="L5" i="117"/>
  <c r="T4" i="163"/>
  <c r="T5" i="117"/>
  <c r="F6" i="116"/>
  <c r="N6" i="116"/>
  <c r="V6" i="116"/>
  <c r="H7" i="116"/>
  <c r="P7" i="116"/>
  <c r="X7" i="116"/>
  <c r="J8" i="163"/>
  <c r="J9" i="117"/>
  <c r="R8" i="163"/>
  <c r="R9" i="117"/>
  <c r="D10" i="116"/>
  <c r="L10" i="116"/>
  <c r="T10" i="116"/>
  <c r="F11" i="163"/>
  <c r="F12" i="117"/>
  <c r="N11" i="163"/>
  <c r="N12" i="117"/>
  <c r="V11" i="163"/>
  <c r="V12" i="117"/>
  <c r="H13" i="116"/>
  <c r="P13" i="116"/>
  <c r="X13" i="116"/>
  <c r="J14" i="116"/>
  <c r="R14" i="116"/>
  <c r="D15" i="116"/>
  <c r="L15" i="116"/>
  <c r="T15" i="116"/>
  <c r="F16" i="116"/>
  <c r="N16" i="116"/>
  <c r="V16" i="116"/>
  <c r="H17" i="163"/>
  <c r="H18" i="117"/>
  <c r="P17" i="163"/>
  <c r="P18" i="117"/>
  <c r="X17" i="163"/>
  <c r="X18" i="117"/>
  <c r="J19" i="116"/>
  <c r="R19" i="116"/>
  <c r="D20" i="116"/>
  <c r="L20" i="116"/>
  <c r="T20" i="116"/>
  <c r="F21" i="116"/>
  <c r="N21" i="116"/>
  <c r="V21" i="116"/>
  <c r="H22" i="163"/>
  <c r="H23" i="117"/>
  <c r="P22" i="163"/>
  <c r="P23" i="117"/>
  <c r="X22" i="163"/>
  <c r="X23" i="117"/>
  <c r="J24" i="116"/>
  <c r="R24" i="116"/>
  <c r="D25" i="116"/>
  <c r="L25" i="116"/>
  <c r="T25" i="116"/>
  <c r="F27" i="163"/>
  <c r="F28" i="117"/>
  <c r="N27" i="163"/>
  <c r="N28" i="117"/>
  <c r="V27" i="163"/>
  <c r="V28" i="117"/>
  <c r="H29" i="116"/>
  <c r="P29" i="116"/>
  <c r="X29" i="116"/>
  <c r="J30" i="116"/>
  <c r="R30" i="116"/>
  <c r="D31" i="116"/>
  <c r="L31" i="116"/>
  <c r="T31" i="116"/>
  <c r="F32" i="116"/>
  <c r="N32" i="116"/>
  <c r="V32" i="116"/>
  <c r="H33" i="163"/>
  <c r="H34" i="117"/>
  <c r="P33" i="163"/>
  <c r="P26" i="163" s="1"/>
  <c r="P34" i="117"/>
  <c r="X33" i="163"/>
  <c r="X34" i="117"/>
  <c r="J35" i="116"/>
  <c r="R35" i="116"/>
  <c r="D36" i="116"/>
  <c r="L36" i="116"/>
  <c r="T36" i="116"/>
  <c r="R39" i="116"/>
  <c r="H42" i="116"/>
  <c r="P42" i="116"/>
  <c r="X42" i="116"/>
  <c r="J43" i="116"/>
  <c r="R43" i="116"/>
  <c r="V45" i="116"/>
  <c r="H46" i="116"/>
  <c r="P46" i="116"/>
  <c r="J47" i="116"/>
  <c r="R47" i="116"/>
  <c r="D48" i="116"/>
  <c r="L48" i="116"/>
  <c r="T48" i="116"/>
  <c r="F49" i="116"/>
  <c r="N49" i="116"/>
  <c r="V49" i="116"/>
  <c r="H50" i="116"/>
  <c r="P50" i="116"/>
  <c r="J51" i="116"/>
  <c r="R51" i="116"/>
  <c r="D61" i="163"/>
  <c r="L61" i="163"/>
  <c r="T61" i="163"/>
  <c r="J63" i="116"/>
  <c r="R63" i="116"/>
  <c r="F65" i="116"/>
  <c r="N65" i="116"/>
  <c r="V65" i="116"/>
  <c r="D68" i="116"/>
  <c r="L68" i="116"/>
  <c r="T68" i="116"/>
  <c r="F69" i="116"/>
  <c r="J71" i="116"/>
  <c r="D72" i="116"/>
  <c r="L72" i="116"/>
  <c r="T72" i="116"/>
  <c r="H52" i="163"/>
  <c r="H53" i="117"/>
  <c r="P52" i="163"/>
  <c r="P53" i="117"/>
  <c r="X52" i="163"/>
  <c r="X53" i="117"/>
  <c r="J54" i="116"/>
  <c r="R54" i="116"/>
  <c r="J33" i="166"/>
  <c r="J26" i="166" s="1"/>
  <c r="J37" i="118"/>
  <c r="R33" i="166"/>
  <c r="R26" i="166" s="1"/>
  <c r="R37" i="118"/>
  <c r="H61" i="166"/>
  <c r="H66" i="118"/>
  <c r="P61" i="166"/>
  <c r="P66" i="118"/>
  <c r="X61" i="166"/>
  <c r="X66" i="118"/>
  <c r="H61" i="167"/>
  <c r="H64" i="118"/>
  <c r="P61" i="167"/>
  <c r="P64" i="118"/>
  <c r="X61" i="167"/>
  <c r="X64" i="118"/>
  <c r="J33" i="155"/>
  <c r="J26" i="155" s="1"/>
  <c r="J34" i="119"/>
  <c r="J33" i="119" s="1"/>
  <c r="J26" i="119" s="1"/>
  <c r="R33" i="155"/>
  <c r="R26" i="155" s="1"/>
  <c r="R2" i="155" s="1"/>
  <c r="R34" i="119"/>
  <c r="R33" i="119" s="1"/>
  <c r="R26" i="119" s="1"/>
  <c r="R2" i="119" s="1"/>
  <c r="J38" i="116"/>
  <c r="R38" i="116"/>
  <c r="D39" i="116"/>
  <c r="F40" i="116"/>
  <c r="N40" i="116"/>
  <c r="V40" i="116"/>
  <c r="D61" i="155"/>
  <c r="D66" i="119"/>
  <c r="D61" i="119" s="1"/>
  <c r="L61" i="155"/>
  <c r="L66" i="119"/>
  <c r="L61" i="119" s="1"/>
  <c r="T61" i="155"/>
  <c r="T66" i="119"/>
  <c r="T61" i="119" s="1"/>
  <c r="J33" i="158"/>
  <c r="J26" i="158" s="1"/>
  <c r="J34" i="120"/>
  <c r="J33" i="120" s="1"/>
  <c r="J26" i="120" s="1"/>
  <c r="R33" i="158"/>
  <c r="R26" i="158" s="1"/>
  <c r="R34" i="120"/>
  <c r="R33" i="120" s="1"/>
  <c r="R26" i="120" s="1"/>
  <c r="P41" i="116"/>
  <c r="F44" i="116"/>
  <c r="N44" i="116"/>
  <c r="V44" i="116"/>
  <c r="F61" i="158"/>
  <c r="F62" i="120"/>
  <c r="F61" i="120" s="1"/>
  <c r="N61" i="158"/>
  <c r="N62" i="120"/>
  <c r="N61" i="120" s="1"/>
  <c r="V61" i="158"/>
  <c r="V62" i="120"/>
  <c r="V61" i="120" s="1"/>
  <c r="P67" i="116"/>
  <c r="R68" i="116"/>
  <c r="L69" i="116"/>
  <c r="T69" i="116"/>
  <c r="W26" i="173" l="1"/>
  <c r="I26" i="19"/>
  <c r="O66" i="116"/>
  <c r="K26" i="191"/>
  <c r="L26" i="187"/>
  <c r="R26" i="191"/>
  <c r="O3" i="80"/>
  <c r="T26" i="86"/>
  <c r="P48" i="123"/>
  <c r="K3" i="203"/>
  <c r="F26" i="81"/>
  <c r="D26" i="114"/>
  <c r="V3" i="88"/>
  <c r="H17" i="125"/>
  <c r="C2" i="204"/>
  <c r="N3" i="86"/>
  <c r="T3" i="186"/>
  <c r="M26" i="191"/>
  <c r="I26" i="89"/>
  <c r="C27" i="111"/>
  <c r="M26" i="108"/>
  <c r="E26" i="108"/>
  <c r="O4" i="16"/>
  <c r="L3" i="163"/>
  <c r="R26" i="91"/>
  <c r="U3" i="88"/>
  <c r="W26" i="112"/>
  <c r="F3" i="174"/>
  <c r="J26" i="171"/>
  <c r="O26" i="17"/>
  <c r="H26" i="185"/>
  <c r="C36" i="116"/>
  <c r="K20" i="102"/>
  <c r="K71" i="102"/>
  <c r="K71" i="93" s="1"/>
  <c r="K71" i="11" s="1"/>
  <c r="K71" i="9" s="1"/>
  <c r="K71" i="7" s="1"/>
  <c r="K17" i="105"/>
  <c r="L17" i="106"/>
  <c r="V4" i="16"/>
  <c r="C51" i="102"/>
  <c r="V3" i="183"/>
  <c r="D71" i="123"/>
  <c r="R70" i="123"/>
  <c r="J40" i="123"/>
  <c r="L6" i="123"/>
  <c r="J70" i="123"/>
  <c r="X39" i="123"/>
  <c r="D6" i="123"/>
  <c r="K3" i="190"/>
  <c r="X69" i="123"/>
  <c r="E36" i="102"/>
  <c r="P69" i="123"/>
  <c r="O40" i="123"/>
  <c r="J26" i="86"/>
  <c r="U14" i="102"/>
  <c r="M26" i="187"/>
  <c r="N26" i="108"/>
  <c r="C26" i="17"/>
  <c r="H69" i="123"/>
  <c r="D49" i="123"/>
  <c r="L21" i="123"/>
  <c r="F26" i="108"/>
  <c r="R48" i="123"/>
  <c r="D21" i="123"/>
  <c r="D21" i="93" s="1"/>
  <c r="D21" i="11" s="1"/>
  <c r="D21" i="9" s="1"/>
  <c r="D21" i="7" s="1"/>
  <c r="S26" i="186"/>
  <c r="N68" i="123"/>
  <c r="J26" i="109"/>
  <c r="W26" i="194"/>
  <c r="X26" i="193"/>
  <c r="K26" i="186"/>
  <c r="F68" i="123"/>
  <c r="I49" i="123"/>
  <c r="E24" i="123"/>
  <c r="P26" i="193"/>
  <c r="L37" i="123"/>
  <c r="D3" i="83"/>
  <c r="D2" i="83" s="1"/>
  <c r="U3" i="91"/>
  <c r="H26" i="193"/>
  <c r="D37" i="123"/>
  <c r="H3" i="112"/>
  <c r="U26" i="171"/>
  <c r="K37" i="116"/>
  <c r="D67" i="123"/>
  <c r="K26" i="188"/>
  <c r="I26" i="201"/>
  <c r="W26" i="171"/>
  <c r="S26" i="191"/>
  <c r="S26" i="187"/>
  <c r="H3" i="110"/>
  <c r="T26" i="112"/>
  <c r="T26" i="78"/>
  <c r="H3" i="201"/>
  <c r="M26" i="17"/>
  <c r="W26" i="201"/>
  <c r="S26" i="17"/>
  <c r="J3" i="107"/>
  <c r="F26" i="197"/>
  <c r="N3" i="186"/>
  <c r="L26" i="107"/>
  <c r="M3" i="121"/>
  <c r="R3" i="18"/>
  <c r="P26" i="77"/>
  <c r="C50" i="123"/>
  <c r="E47" i="123"/>
  <c r="G44" i="123"/>
  <c r="I41" i="123"/>
  <c r="K38" i="123"/>
  <c r="M35" i="123"/>
  <c r="M30" i="123"/>
  <c r="U19" i="123"/>
  <c r="U14" i="123"/>
  <c r="G10" i="123"/>
  <c r="X3" i="107"/>
  <c r="T3" i="83"/>
  <c r="T2" i="83" s="1"/>
  <c r="V51" i="123"/>
  <c r="X48" i="123"/>
  <c r="L26" i="78"/>
  <c r="C63" i="123"/>
  <c r="T26" i="113"/>
  <c r="V26" i="107"/>
  <c r="T3" i="115"/>
  <c r="C3" i="193"/>
  <c r="E26" i="173"/>
  <c r="G3" i="198"/>
  <c r="P46" i="102"/>
  <c r="R43" i="102"/>
  <c r="R43" i="93" s="1"/>
  <c r="R43" i="11" s="1"/>
  <c r="R43" i="9" s="1"/>
  <c r="R43" i="7" s="1"/>
  <c r="X29" i="102"/>
  <c r="J49" i="123"/>
  <c r="M47" i="123"/>
  <c r="O10" i="123"/>
  <c r="M3" i="17"/>
  <c r="Q3" i="19"/>
  <c r="G26" i="89"/>
  <c r="I26" i="88"/>
  <c r="K26" i="87"/>
  <c r="N26" i="171"/>
  <c r="H26" i="112"/>
  <c r="K3" i="89"/>
  <c r="N24" i="102"/>
  <c r="M3" i="197"/>
  <c r="Q26" i="201"/>
  <c r="M26" i="86"/>
  <c r="F33" i="106"/>
  <c r="N17" i="106"/>
  <c r="D11" i="106"/>
  <c r="X4" i="75"/>
  <c r="T50" i="123"/>
  <c r="J26" i="83"/>
  <c r="H3" i="171"/>
  <c r="I3" i="91"/>
  <c r="S3" i="90"/>
  <c r="R22" i="75"/>
  <c r="E4" i="105"/>
  <c r="C54" i="102"/>
  <c r="C54" i="93" s="1"/>
  <c r="C54" i="11" s="1"/>
  <c r="C54" i="9" s="1"/>
  <c r="C54" i="7" s="1"/>
  <c r="K36" i="116"/>
  <c r="J33" i="104"/>
  <c r="F4" i="104"/>
  <c r="T7" i="102"/>
  <c r="Q16" i="102"/>
  <c r="O10" i="102"/>
  <c r="E3" i="78"/>
  <c r="M11" i="104"/>
  <c r="I26" i="188"/>
  <c r="G26" i="88"/>
  <c r="T2" i="119"/>
  <c r="V7" i="102"/>
  <c r="K50" i="123"/>
  <c r="O44" i="123"/>
  <c r="O44" i="93" s="1"/>
  <c r="O44" i="11" s="1"/>
  <c r="O44" i="9" s="1"/>
  <c r="O44" i="7" s="1"/>
  <c r="Q41" i="123"/>
  <c r="S38" i="123"/>
  <c r="S38" i="93" s="1"/>
  <c r="S38" i="11" s="1"/>
  <c r="S38" i="9" s="1"/>
  <c r="S38" i="7" s="1"/>
  <c r="U35" i="123"/>
  <c r="U35" i="93" s="1"/>
  <c r="U35" i="11" s="1"/>
  <c r="U35" i="9" s="1"/>
  <c r="U35" i="7" s="1"/>
  <c r="U30" i="123"/>
  <c r="U30" i="93" s="1"/>
  <c r="U30" i="11" s="1"/>
  <c r="U30" i="9" s="1"/>
  <c r="U30" i="7" s="1"/>
  <c r="G25" i="123"/>
  <c r="G20" i="123"/>
  <c r="G15" i="123"/>
  <c r="S70" i="116"/>
  <c r="S70" i="93" s="1"/>
  <c r="S70" i="11" s="1"/>
  <c r="S70" i="9" s="1"/>
  <c r="S70" i="7" s="1"/>
  <c r="N52" i="106"/>
  <c r="J52" i="104"/>
  <c r="I22" i="105"/>
  <c r="C8" i="16"/>
  <c r="Q11" i="125"/>
  <c r="F4" i="125"/>
  <c r="E11" i="111"/>
  <c r="X11" i="106"/>
  <c r="U27" i="125"/>
  <c r="G17" i="125"/>
  <c r="I26" i="87"/>
  <c r="K26" i="86"/>
  <c r="X22" i="75"/>
  <c r="G42" i="116"/>
  <c r="I39" i="116"/>
  <c r="Q26" i="193"/>
  <c r="U26" i="190"/>
  <c r="U36" i="102"/>
  <c r="U36" i="93" s="1"/>
  <c r="U36" i="11" s="1"/>
  <c r="U36" i="9" s="1"/>
  <c r="U36" i="7" s="1"/>
  <c r="O65" i="123"/>
  <c r="Q62" i="123"/>
  <c r="Q61" i="123" s="1"/>
  <c r="Q49" i="123"/>
  <c r="S46" i="123"/>
  <c r="U43" i="123"/>
  <c r="W40" i="123"/>
  <c r="C38" i="123"/>
  <c r="E35" i="123"/>
  <c r="E35" i="93" s="1"/>
  <c r="E35" i="11" s="1"/>
  <c r="E35" i="9" s="1"/>
  <c r="E35" i="7" s="1"/>
  <c r="E30" i="123"/>
  <c r="E30" i="93" s="1"/>
  <c r="E30" i="11" s="1"/>
  <c r="E30" i="9" s="1"/>
  <c r="E30" i="7" s="1"/>
  <c r="M24" i="123"/>
  <c r="M19" i="123"/>
  <c r="M14" i="123"/>
  <c r="S7" i="123"/>
  <c r="J22" i="104"/>
  <c r="X15" i="102"/>
  <c r="D13" i="102"/>
  <c r="D13" i="93" s="1"/>
  <c r="D13" i="11" s="1"/>
  <c r="D13" i="9" s="1"/>
  <c r="D13" i="7" s="1"/>
  <c r="L52" i="16"/>
  <c r="O8" i="106"/>
  <c r="V26" i="114"/>
  <c r="W6" i="102"/>
  <c r="V16" i="102"/>
  <c r="X13" i="102"/>
  <c r="X13" i="93" s="1"/>
  <c r="X13" i="11" s="1"/>
  <c r="X13" i="9" s="1"/>
  <c r="X13" i="7" s="1"/>
  <c r="S3" i="88"/>
  <c r="W4" i="111"/>
  <c r="E3" i="91"/>
  <c r="L3" i="192"/>
  <c r="X26" i="121"/>
  <c r="M3" i="83"/>
  <c r="K63" i="123"/>
  <c r="V3" i="17"/>
  <c r="G15" i="102"/>
  <c r="M26" i="112"/>
  <c r="G26" i="78"/>
  <c r="K3" i="78"/>
  <c r="Q3" i="114"/>
  <c r="G3" i="86"/>
  <c r="F22" i="75"/>
  <c r="C69" i="116"/>
  <c r="C69" i="93" s="1"/>
  <c r="C69" i="11" s="1"/>
  <c r="C69" i="9" s="1"/>
  <c r="C69" i="7" s="1"/>
  <c r="O26" i="165"/>
  <c r="O26" i="199"/>
  <c r="U67" i="116"/>
  <c r="L26" i="186"/>
  <c r="P29" i="102"/>
  <c r="U51" i="123"/>
  <c r="W48" i="123"/>
  <c r="C46" i="123"/>
  <c r="E43" i="123"/>
  <c r="E43" i="93" s="1"/>
  <c r="E43" i="11" s="1"/>
  <c r="E43" i="9" s="1"/>
  <c r="E43" i="7" s="1"/>
  <c r="G40" i="123"/>
  <c r="G40" i="93" s="1"/>
  <c r="G40" i="11" s="1"/>
  <c r="G40" i="9" s="1"/>
  <c r="G40" i="7" s="1"/>
  <c r="I37" i="123"/>
  <c r="I32" i="123"/>
  <c r="I32" i="93" s="1"/>
  <c r="I32" i="11" s="1"/>
  <c r="I32" i="9" s="1"/>
  <c r="I32" i="7" s="1"/>
  <c r="K29" i="123"/>
  <c r="Q21" i="123"/>
  <c r="Q16" i="123"/>
  <c r="S13" i="123"/>
  <c r="C7" i="123"/>
  <c r="G26" i="173"/>
  <c r="N22" i="106"/>
  <c r="I17" i="105"/>
  <c r="S8" i="105"/>
  <c r="G25" i="102"/>
  <c r="K3" i="110"/>
  <c r="I3" i="87"/>
  <c r="S3" i="86"/>
  <c r="P26" i="171"/>
  <c r="G11" i="125"/>
  <c r="D26" i="108"/>
  <c r="J4" i="106"/>
  <c r="J17" i="104"/>
  <c r="T8" i="104"/>
  <c r="N14" i="102"/>
  <c r="U26" i="110"/>
  <c r="I27" i="106"/>
  <c r="M27" i="104"/>
  <c r="J4" i="16"/>
  <c r="M17" i="104"/>
  <c r="P4" i="104"/>
  <c r="R33" i="118"/>
  <c r="R26" i="118" s="1"/>
  <c r="R2" i="118" s="1"/>
  <c r="X27" i="105"/>
  <c r="P11" i="105"/>
  <c r="G27" i="104"/>
  <c r="S8" i="16"/>
  <c r="Q3" i="91"/>
  <c r="G26" i="85"/>
  <c r="I26" i="84"/>
  <c r="K26" i="83"/>
  <c r="X22" i="105"/>
  <c r="O22" i="16"/>
  <c r="R17" i="106"/>
  <c r="L11" i="104"/>
  <c r="S11" i="111"/>
  <c r="T17" i="105"/>
  <c r="S52" i="104"/>
  <c r="I26" i="195"/>
  <c r="E26" i="192"/>
  <c r="F21" i="102"/>
  <c r="F21" i="93" s="1"/>
  <c r="F21" i="11" s="1"/>
  <c r="F21" i="9" s="1"/>
  <c r="F21" i="7" s="1"/>
  <c r="G26" i="192"/>
  <c r="I3" i="190"/>
  <c r="G26" i="188"/>
  <c r="E26" i="18"/>
  <c r="N26" i="203"/>
  <c r="T3" i="113"/>
  <c r="G21" i="102"/>
  <c r="G21" i="93" s="1"/>
  <c r="G21" i="11" s="1"/>
  <c r="G21" i="9" s="1"/>
  <c r="G21" i="7" s="1"/>
  <c r="K54" i="102"/>
  <c r="K54" i="93" s="1"/>
  <c r="K54" i="11" s="1"/>
  <c r="K54" i="9" s="1"/>
  <c r="K54" i="7" s="1"/>
  <c r="P11" i="104"/>
  <c r="H26" i="17"/>
  <c r="T8" i="16"/>
  <c r="O26" i="197"/>
  <c r="U52" i="106"/>
  <c r="E3" i="114"/>
  <c r="G3" i="80"/>
  <c r="Q3" i="79"/>
  <c r="D26" i="163"/>
  <c r="F26" i="17"/>
  <c r="N3" i="108"/>
  <c r="N2" i="108" s="1"/>
  <c r="G26" i="84"/>
  <c r="G2" i="84" s="1"/>
  <c r="T16" i="102"/>
  <c r="V13" i="102"/>
  <c r="D17" i="16"/>
  <c r="K22" i="16"/>
  <c r="W3" i="165"/>
  <c r="V26" i="19"/>
  <c r="G3" i="18"/>
  <c r="L3" i="121"/>
  <c r="W21" i="102"/>
  <c r="C19" i="102"/>
  <c r="C19" i="93" s="1"/>
  <c r="C19" i="11" s="1"/>
  <c r="C19" i="9" s="1"/>
  <c r="C19" i="7" s="1"/>
  <c r="P27" i="104"/>
  <c r="H26" i="115"/>
  <c r="C27" i="106"/>
  <c r="I52" i="104"/>
  <c r="Q3" i="190"/>
  <c r="E4" i="16"/>
  <c r="J27" i="106"/>
  <c r="G51" i="93"/>
  <c r="G51" i="11" s="1"/>
  <c r="G51" i="9" s="1"/>
  <c r="G51" i="7" s="1"/>
  <c r="O17" i="105"/>
  <c r="K24" i="102"/>
  <c r="K24" i="93" s="1"/>
  <c r="K24" i="11" s="1"/>
  <c r="W27" i="106"/>
  <c r="K27" i="104"/>
  <c r="R27" i="16"/>
  <c r="L17" i="75"/>
  <c r="R26" i="189"/>
  <c r="F3" i="109"/>
  <c r="V4" i="104"/>
  <c r="V3" i="104" s="1"/>
  <c r="F14" i="102"/>
  <c r="P25" i="102"/>
  <c r="R16" i="102"/>
  <c r="W11" i="111"/>
  <c r="C8" i="104"/>
  <c r="G27" i="105"/>
  <c r="S23" i="102"/>
  <c r="S7" i="102"/>
  <c r="M3" i="85"/>
  <c r="M2" i="85" s="1"/>
  <c r="C3" i="78"/>
  <c r="F26" i="111"/>
  <c r="N11" i="104"/>
  <c r="V11" i="105"/>
  <c r="U11" i="111"/>
  <c r="N26" i="201"/>
  <c r="M26" i="81"/>
  <c r="C52" i="105"/>
  <c r="D8" i="75"/>
  <c r="S3" i="199"/>
  <c r="S2" i="199" s="1"/>
  <c r="I26" i="189"/>
  <c r="H26" i="190"/>
  <c r="I3" i="19"/>
  <c r="I2" i="19" s="1"/>
  <c r="O65" i="102"/>
  <c r="Q62" i="102"/>
  <c r="M26" i="78"/>
  <c r="S15" i="102"/>
  <c r="S15" i="93" s="1"/>
  <c r="S15" i="11" s="1"/>
  <c r="S15" i="9" s="1"/>
  <c r="S15" i="7" s="1"/>
  <c r="E26" i="171"/>
  <c r="O26" i="80"/>
  <c r="O2" i="80" s="1"/>
  <c r="T6" i="102"/>
  <c r="K22" i="104"/>
  <c r="C17" i="105"/>
  <c r="G4" i="105"/>
  <c r="G3" i="105" s="1"/>
  <c r="R3" i="198"/>
  <c r="W67" i="116"/>
  <c r="W67" i="93" s="1"/>
  <c r="W67" i="11" s="1"/>
  <c r="W67" i="9" s="1"/>
  <c r="W67" i="7" s="1"/>
  <c r="H3" i="195"/>
  <c r="D3" i="165"/>
  <c r="T26" i="165"/>
  <c r="K26" i="195"/>
  <c r="X26" i="19"/>
  <c r="N26" i="173"/>
  <c r="F26" i="109"/>
  <c r="L3" i="109"/>
  <c r="J3" i="186"/>
  <c r="L26" i="173"/>
  <c r="R26" i="109"/>
  <c r="L7" i="102"/>
  <c r="E4" i="111"/>
  <c r="M3" i="187"/>
  <c r="L27" i="106"/>
  <c r="X11" i="105"/>
  <c r="W27" i="111"/>
  <c r="Q17" i="104"/>
  <c r="C3" i="114"/>
  <c r="I3" i="82"/>
  <c r="U3" i="81"/>
  <c r="U2" i="81" s="1"/>
  <c r="W3" i="79"/>
  <c r="D52" i="106"/>
  <c r="X17" i="105"/>
  <c r="T4" i="105"/>
  <c r="I26" i="194"/>
  <c r="T11" i="105"/>
  <c r="Q26" i="163"/>
  <c r="S27" i="111"/>
  <c r="Q26" i="79"/>
  <c r="X24" i="102"/>
  <c r="X14" i="102"/>
  <c r="S17" i="111"/>
  <c r="Q8" i="106"/>
  <c r="Q10" i="102"/>
  <c r="Q22" i="75"/>
  <c r="L26" i="18"/>
  <c r="O26" i="186"/>
  <c r="G2" i="204"/>
  <c r="D3" i="115"/>
  <c r="N3" i="113"/>
  <c r="D3" i="88"/>
  <c r="D2" i="88" s="1"/>
  <c r="V3" i="87"/>
  <c r="O11" i="104"/>
  <c r="Q22" i="16"/>
  <c r="R11" i="106"/>
  <c r="P6" i="102"/>
  <c r="F26" i="171"/>
  <c r="J22" i="75"/>
  <c r="X26" i="198"/>
  <c r="N3" i="196"/>
  <c r="D64" i="102"/>
  <c r="X43" i="123"/>
  <c r="X43" i="93" s="1"/>
  <c r="X43" i="11" s="1"/>
  <c r="X43" i="9" s="1"/>
  <c r="X43" i="7" s="1"/>
  <c r="P26" i="80"/>
  <c r="J3" i="84"/>
  <c r="J2" i="84" s="1"/>
  <c r="D3" i="85"/>
  <c r="K51" i="102"/>
  <c r="K51" i="93" s="1"/>
  <c r="K51" i="11" s="1"/>
  <c r="K51" i="9" s="1"/>
  <c r="K51" i="7" s="1"/>
  <c r="O45" i="102"/>
  <c r="O45" i="93" s="1"/>
  <c r="O45" i="11" s="1"/>
  <c r="O45" i="9" s="1"/>
  <c r="O45" i="7" s="1"/>
  <c r="G32" i="102"/>
  <c r="X10" i="102"/>
  <c r="X11" i="16"/>
  <c r="X3" i="16" s="1"/>
  <c r="F3" i="17"/>
  <c r="O11" i="111"/>
  <c r="W11" i="105"/>
  <c r="I52" i="125"/>
  <c r="I52" i="75"/>
  <c r="O6" i="102"/>
  <c r="M17" i="111"/>
  <c r="T44" i="102"/>
  <c r="T44" i="93" s="1"/>
  <c r="T44" i="11" s="1"/>
  <c r="T44" i="9" s="1"/>
  <c r="T44" i="7" s="1"/>
  <c r="V41" i="102"/>
  <c r="V41" i="93" s="1"/>
  <c r="V41" i="11" s="1"/>
  <c r="V41" i="9" s="1"/>
  <c r="V41" i="7" s="1"/>
  <c r="D20" i="102"/>
  <c r="P51" i="116"/>
  <c r="P51" i="93" s="1"/>
  <c r="P51" i="11" s="1"/>
  <c r="P51" i="9" s="1"/>
  <c r="P51" i="7" s="1"/>
  <c r="W42" i="116"/>
  <c r="I4" i="106"/>
  <c r="O26" i="191"/>
  <c r="W15" i="102"/>
  <c r="C13" i="102"/>
  <c r="U17" i="105"/>
  <c r="V27" i="106"/>
  <c r="H17" i="106"/>
  <c r="Q11" i="104"/>
  <c r="O3" i="78"/>
  <c r="J3" i="195"/>
  <c r="G39" i="93"/>
  <c r="G39" i="11" s="1"/>
  <c r="G39" i="9" s="1"/>
  <c r="G39" i="7" s="1"/>
  <c r="J26" i="193"/>
  <c r="H3" i="165"/>
  <c r="M36" i="102"/>
  <c r="D39" i="93"/>
  <c r="D39" i="11" s="1"/>
  <c r="D39" i="9" s="1"/>
  <c r="D39" i="7" s="1"/>
  <c r="X27" i="16"/>
  <c r="O27" i="111"/>
  <c r="W27" i="105"/>
  <c r="C33" i="125"/>
  <c r="E26" i="112"/>
  <c r="U26" i="78"/>
  <c r="P4" i="106"/>
  <c r="P16" i="102"/>
  <c r="P16" i="93" s="1"/>
  <c r="P16" i="11" s="1"/>
  <c r="P16" i="9" s="1"/>
  <c r="P16" i="7" s="1"/>
  <c r="R13" i="102"/>
  <c r="G17" i="104"/>
  <c r="V17" i="16"/>
  <c r="D26" i="115"/>
  <c r="M3" i="186"/>
  <c r="M2" i="186" s="1"/>
  <c r="W4" i="16"/>
  <c r="M17" i="125"/>
  <c r="J26" i="195"/>
  <c r="G45" i="102"/>
  <c r="G45" i="93" s="1"/>
  <c r="G45" i="11" s="1"/>
  <c r="G45" i="9" s="1"/>
  <c r="G45" i="7" s="1"/>
  <c r="J69" i="93"/>
  <c r="J69" i="11" s="1"/>
  <c r="J69" i="9" s="1"/>
  <c r="J69" i="7" s="1"/>
  <c r="U4" i="111"/>
  <c r="U24" i="102"/>
  <c r="U24" i="93" s="1"/>
  <c r="U24" i="11" s="1"/>
  <c r="U24" i="9" s="1"/>
  <c r="U24" i="7" s="1"/>
  <c r="I6" i="102"/>
  <c r="M27" i="111"/>
  <c r="Q52" i="16"/>
  <c r="E27" i="125"/>
  <c r="M11" i="125"/>
  <c r="M3" i="125" s="1"/>
  <c r="S4" i="125"/>
  <c r="I3" i="198"/>
  <c r="M22" i="125"/>
  <c r="U26" i="203"/>
  <c r="I3" i="174"/>
  <c r="I2" i="174" s="1"/>
  <c r="R65" i="123"/>
  <c r="Q51" i="116"/>
  <c r="U40" i="102"/>
  <c r="U40" i="93" s="1"/>
  <c r="U40" i="11" s="1"/>
  <c r="U40" i="9" s="1"/>
  <c r="U40" i="7" s="1"/>
  <c r="K30" i="102"/>
  <c r="S19" i="102"/>
  <c r="X3" i="18"/>
  <c r="H26" i="113"/>
  <c r="E47" i="116"/>
  <c r="E47" i="93" s="1"/>
  <c r="E47" i="11" s="1"/>
  <c r="E47" i="9" s="1"/>
  <c r="E47" i="7" s="1"/>
  <c r="I42" i="102"/>
  <c r="I42" i="93" s="1"/>
  <c r="I42" i="11" s="1"/>
  <c r="I42" i="9" s="1"/>
  <c r="I42" i="7" s="1"/>
  <c r="P15" i="102"/>
  <c r="P15" i="93" s="1"/>
  <c r="P15" i="11" s="1"/>
  <c r="P15" i="9" s="1"/>
  <c r="P15" i="7" s="1"/>
  <c r="P27" i="16"/>
  <c r="K26" i="194"/>
  <c r="M26" i="110"/>
  <c r="M26" i="197"/>
  <c r="U27" i="105"/>
  <c r="G17" i="105"/>
  <c r="O16" i="102"/>
  <c r="O16" i="93" s="1"/>
  <c r="O16" i="11" s="1"/>
  <c r="O16" i="9" s="1"/>
  <c r="O16" i="7" s="1"/>
  <c r="Q13" i="102"/>
  <c r="Q13" i="93" s="1"/>
  <c r="Q13" i="11" s="1"/>
  <c r="Q13" i="9" s="1"/>
  <c r="Q13" i="7" s="1"/>
  <c r="K4" i="16"/>
  <c r="V52" i="75"/>
  <c r="U52" i="16"/>
  <c r="K17" i="16"/>
  <c r="O26" i="190"/>
  <c r="O2" i="190" s="1"/>
  <c r="K26" i="189"/>
  <c r="W3" i="18"/>
  <c r="K44" i="102"/>
  <c r="K44" i="93" s="1"/>
  <c r="K44" i="11" s="1"/>
  <c r="K44" i="9" s="1"/>
  <c r="K44" i="7" s="1"/>
  <c r="P47" i="123"/>
  <c r="R44" i="123"/>
  <c r="R44" i="93" s="1"/>
  <c r="R44" i="11" s="1"/>
  <c r="R44" i="9" s="1"/>
  <c r="R44" i="7" s="1"/>
  <c r="X19" i="123"/>
  <c r="V7" i="123"/>
  <c r="P3" i="85"/>
  <c r="P2" i="85" s="1"/>
  <c r="N26" i="188"/>
  <c r="M52" i="106"/>
  <c r="U17" i="106"/>
  <c r="W3" i="171"/>
  <c r="V25" i="102"/>
  <c r="V25" i="93" s="1"/>
  <c r="V25" i="11" s="1"/>
  <c r="V25" i="9" s="1"/>
  <c r="V25" i="7" s="1"/>
  <c r="M11" i="111"/>
  <c r="H13" i="102"/>
  <c r="H13" i="93" s="1"/>
  <c r="H13" i="11" s="1"/>
  <c r="H13" i="9" s="1"/>
  <c r="H13" i="7" s="1"/>
  <c r="W11" i="106"/>
  <c r="W3" i="106" s="1"/>
  <c r="K25" i="102"/>
  <c r="G3" i="110"/>
  <c r="G2" i="110" s="1"/>
  <c r="N52" i="16"/>
  <c r="H4" i="16"/>
  <c r="P4" i="75"/>
  <c r="G3" i="115"/>
  <c r="J3" i="193"/>
  <c r="O3" i="18"/>
  <c r="N26" i="18"/>
  <c r="R3" i="173"/>
  <c r="F26" i="115"/>
  <c r="F2" i="115" s="1"/>
  <c r="Q68" i="93"/>
  <c r="Q68" i="11" s="1"/>
  <c r="Q68" i="9" s="1"/>
  <c r="Q68" i="7" s="1"/>
  <c r="M72" i="102"/>
  <c r="O69" i="102"/>
  <c r="G69" i="102"/>
  <c r="K69" i="116"/>
  <c r="K69" i="93" s="1"/>
  <c r="K69" i="11" s="1"/>
  <c r="K69" i="9" s="1"/>
  <c r="K69" i="7" s="1"/>
  <c r="U71" i="116"/>
  <c r="U64" i="123"/>
  <c r="U61" i="123" s="1"/>
  <c r="W65" i="102"/>
  <c r="W65" i="93" s="1"/>
  <c r="W65" i="11" s="1"/>
  <c r="W65" i="9" s="1"/>
  <c r="W65" i="7" s="1"/>
  <c r="V61" i="104"/>
  <c r="L68" i="102"/>
  <c r="L68" i="93" s="1"/>
  <c r="L68" i="11" s="1"/>
  <c r="L68" i="9" s="1"/>
  <c r="L68" i="7" s="1"/>
  <c r="P62" i="102"/>
  <c r="I72" i="116"/>
  <c r="I72" i="93" s="1"/>
  <c r="I72" i="11" s="1"/>
  <c r="I72" i="9" s="1"/>
  <c r="I72" i="7" s="1"/>
  <c r="H66" i="116"/>
  <c r="P64" i="123"/>
  <c r="I63" i="102"/>
  <c r="I63" i="93" s="1"/>
  <c r="I63" i="11" s="1"/>
  <c r="I63" i="9" s="1"/>
  <c r="I63" i="7" s="1"/>
  <c r="Q70" i="102"/>
  <c r="Q70" i="93" s="1"/>
  <c r="Q70" i="11" s="1"/>
  <c r="Q70" i="9" s="1"/>
  <c r="Q70" i="7" s="1"/>
  <c r="F3" i="111"/>
  <c r="X26" i="115"/>
  <c r="U61" i="120"/>
  <c r="G26" i="17"/>
  <c r="M26" i="82"/>
  <c r="P26" i="201"/>
  <c r="W3" i="78"/>
  <c r="E72" i="102"/>
  <c r="X2" i="204"/>
  <c r="V40" i="93"/>
  <c r="V40" i="11" s="1"/>
  <c r="V40" i="9" s="1"/>
  <c r="V40" i="7" s="1"/>
  <c r="S26" i="188"/>
  <c r="E11" i="105"/>
  <c r="I52" i="103"/>
  <c r="P3" i="112"/>
  <c r="U26" i="80"/>
  <c r="R10" i="102"/>
  <c r="F8" i="16"/>
  <c r="T70" i="93"/>
  <c r="T70" i="11" s="1"/>
  <c r="T70" i="9" s="1"/>
  <c r="T70" i="7" s="1"/>
  <c r="C26" i="189"/>
  <c r="M26" i="19"/>
  <c r="M41" i="102"/>
  <c r="J26" i="113"/>
  <c r="L26" i="109"/>
  <c r="I66" i="102"/>
  <c r="K63" i="102"/>
  <c r="M48" i="102"/>
  <c r="M48" i="93" s="1"/>
  <c r="M48" i="11" s="1"/>
  <c r="M48" i="9" s="1"/>
  <c r="M48" i="7" s="1"/>
  <c r="Q42" i="102"/>
  <c r="Q42" i="93" s="1"/>
  <c r="Q42" i="11" s="1"/>
  <c r="Q42" i="9" s="1"/>
  <c r="Q42" i="7" s="1"/>
  <c r="S39" i="102"/>
  <c r="I29" i="102"/>
  <c r="I29" i="93" s="1"/>
  <c r="I29" i="11" s="1"/>
  <c r="I29" i="9" s="1"/>
  <c r="I29" i="7" s="1"/>
  <c r="O21" i="102"/>
  <c r="O21" i="93" s="1"/>
  <c r="O21" i="11" s="1"/>
  <c r="O21" i="9" s="1"/>
  <c r="O21" i="7" s="1"/>
  <c r="G68" i="116"/>
  <c r="U3" i="114"/>
  <c r="S26" i="87"/>
  <c r="L70" i="93"/>
  <c r="L70" i="11" s="1"/>
  <c r="L70" i="9" s="1"/>
  <c r="L70" i="7" s="1"/>
  <c r="J11" i="125"/>
  <c r="W26" i="187"/>
  <c r="W27" i="16"/>
  <c r="O3" i="186"/>
  <c r="G3" i="83"/>
  <c r="Q3" i="82"/>
  <c r="Q2" i="82" s="1"/>
  <c r="J52" i="16"/>
  <c r="C11" i="104"/>
  <c r="I27" i="111"/>
  <c r="I11" i="111"/>
  <c r="I69" i="116"/>
  <c r="I69" i="93" s="1"/>
  <c r="I69" i="11" s="1"/>
  <c r="I69" i="9" s="1"/>
  <c r="I69" i="7" s="1"/>
  <c r="C3" i="165"/>
  <c r="I3" i="196"/>
  <c r="J3" i="190"/>
  <c r="V26" i="183"/>
  <c r="V2" i="183" s="1"/>
  <c r="C3" i="82"/>
  <c r="C2" i="82" s="1"/>
  <c r="K70" i="93"/>
  <c r="K70" i="11" s="1"/>
  <c r="K70" i="9" s="1"/>
  <c r="K70" i="7" s="1"/>
  <c r="K33" i="125"/>
  <c r="Q26" i="88"/>
  <c r="X62" i="116"/>
  <c r="V3" i="111"/>
  <c r="S26" i="194"/>
  <c r="I3" i="194"/>
  <c r="Q3" i="83"/>
  <c r="T22" i="106"/>
  <c r="P3" i="108"/>
  <c r="R25" i="102"/>
  <c r="R15" i="102"/>
  <c r="V3" i="112"/>
  <c r="C8" i="75"/>
  <c r="J4" i="75"/>
  <c r="S69" i="116"/>
  <c r="S69" i="93" s="1"/>
  <c r="S69" i="11" s="1"/>
  <c r="S69" i="9" s="1"/>
  <c r="S69" i="7" s="1"/>
  <c r="N3" i="174"/>
  <c r="N2" i="174" s="1"/>
  <c r="X26" i="111"/>
  <c r="H26" i="187"/>
  <c r="P26" i="17"/>
  <c r="O26" i="89"/>
  <c r="V33" i="106"/>
  <c r="L8" i="16"/>
  <c r="S3" i="163"/>
  <c r="U26" i="86"/>
  <c r="W26" i="85"/>
  <c r="P62" i="116"/>
  <c r="H26" i="111"/>
  <c r="G26" i="197"/>
  <c r="K27" i="106"/>
  <c r="O26" i="187"/>
  <c r="C3" i="112"/>
  <c r="Q3" i="107"/>
  <c r="P2" i="119"/>
  <c r="N66" i="116"/>
  <c r="N26" i="191"/>
  <c r="L71" i="93"/>
  <c r="L71" i="11" s="1"/>
  <c r="L71" i="9" s="1"/>
  <c r="L71" i="7" s="1"/>
  <c r="O17" i="104"/>
  <c r="I3" i="192"/>
  <c r="K26" i="193"/>
  <c r="L26" i="189"/>
  <c r="H27" i="125"/>
  <c r="G33" i="120"/>
  <c r="G26" i="120" s="1"/>
  <c r="G2" i="120" s="1"/>
  <c r="K17" i="106"/>
  <c r="D27" i="104"/>
  <c r="L11" i="16"/>
  <c r="K26" i="110"/>
  <c r="U26" i="89"/>
  <c r="E52" i="75"/>
  <c r="J27" i="105"/>
  <c r="J11" i="105"/>
  <c r="J25" i="102"/>
  <c r="J10" i="102"/>
  <c r="N7" i="102"/>
  <c r="N7" i="93" s="1"/>
  <c r="N7" i="11" s="1"/>
  <c r="W52" i="106"/>
  <c r="W4" i="104"/>
  <c r="S52" i="105"/>
  <c r="K22" i="105"/>
  <c r="K6" i="102"/>
  <c r="K6" i="93" s="1"/>
  <c r="K6" i="11" s="1"/>
  <c r="D17" i="75"/>
  <c r="M72" i="116"/>
  <c r="C3" i="189"/>
  <c r="Q26" i="113"/>
  <c r="S26" i="109"/>
  <c r="R3" i="195"/>
  <c r="R2" i="195" s="1"/>
  <c r="W26" i="165"/>
  <c r="L26" i="165"/>
  <c r="C26" i="195"/>
  <c r="K3" i="193"/>
  <c r="T26" i="193"/>
  <c r="W26" i="192"/>
  <c r="C26" i="186"/>
  <c r="X26" i="190"/>
  <c r="J3" i="189"/>
  <c r="J2" i="189" s="1"/>
  <c r="X26" i="188"/>
  <c r="E26" i="19"/>
  <c r="K67" i="102"/>
  <c r="K67" i="93" s="1"/>
  <c r="K67" i="11" s="1"/>
  <c r="K67" i="9" s="1"/>
  <c r="K67" i="7" s="1"/>
  <c r="M64" i="102"/>
  <c r="O49" i="102"/>
  <c r="O49" i="93" s="1"/>
  <c r="O49" i="11" s="1"/>
  <c r="O49" i="9" s="1"/>
  <c r="O49" i="7" s="1"/>
  <c r="Q46" i="102"/>
  <c r="Q46" i="93" s="1"/>
  <c r="Q46" i="11" s="1"/>
  <c r="Q46" i="9" s="1"/>
  <c r="Q46" i="7" s="1"/>
  <c r="S43" i="102"/>
  <c r="S43" i="93" s="1"/>
  <c r="S43" i="11" s="1"/>
  <c r="S43" i="9" s="1"/>
  <c r="S43" i="7" s="1"/>
  <c r="W37" i="102"/>
  <c r="C35" i="102"/>
  <c r="C35" i="93" s="1"/>
  <c r="C35" i="11" s="1"/>
  <c r="C35" i="9" s="1"/>
  <c r="C35" i="7" s="1"/>
  <c r="P26" i="19"/>
  <c r="R3" i="115"/>
  <c r="R2" i="115" s="1"/>
  <c r="V3" i="113"/>
  <c r="V2" i="113" s="1"/>
  <c r="D26" i="109"/>
  <c r="R26" i="87"/>
  <c r="J26" i="78"/>
  <c r="P2" i="204"/>
  <c r="Q17" i="106"/>
  <c r="O3" i="112"/>
  <c r="M26" i="114"/>
  <c r="M2" i="114" s="1"/>
  <c r="Q26" i="110"/>
  <c r="T4" i="106"/>
  <c r="P24" i="102"/>
  <c r="P24" i="93" s="1"/>
  <c r="P24" i="11" s="1"/>
  <c r="J15" i="102"/>
  <c r="J27" i="16"/>
  <c r="J11" i="16"/>
  <c r="U8" i="104"/>
  <c r="E8" i="105"/>
  <c r="K16" i="102"/>
  <c r="W2" i="10"/>
  <c r="D11" i="75"/>
  <c r="C3" i="113"/>
  <c r="M3" i="109"/>
  <c r="T3" i="165"/>
  <c r="G26" i="165"/>
  <c r="R26" i="165"/>
  <c r="C26" i="193"/>
  <c r="V26" i="190"/>
  <c r="M26" i="190"/>
  <c r="J26" i="190"/>
  <c r="D26" i="189"/>
  <c r="F3" i="18"/>
  <c r="F2" i="18" s="1"/>
  <c r="Q26" i="19"/>
  <c r="N50" i="123"/>
  <c r="N50" i="93" s="1"/>
  <c r="N50" i="11" s="1"/>
  <c r="N50" i="9" s="1"/>
  <c r="N50" i="7" s="1"/>
  <c r="T41" i="123"/>
  <c r="T41" i="93" s="1"/>
  <c r="T41" i="11" s="1"/>
  <c r="T41" i="9" s="1"/>
  <c r="T41" i="7" s="1"/>
  <c r="V38" i="123"/>
  <c r="X35" i="123"/>
  <c r="X35" i="93" s="1"/>
  <c r="X35" i="11" s="1"/>
  <c r="X35" i="9" s="1"/>
  <c r="X35" i="7" s="1"/>
  <c r="X30" i="123"/>
  <c r="X24" i="123"/>
  <c r="X14" i="123"/>
  <c r="P3" i="121"/>
  <c r="U25" i="102"/>
  <c r="V3" i="198"/>
  <c r="D11" i="16"/>
  <c r="T26" i="114"/>
  <c r="C26" i="90"/>
  <c r="W3" i="90"/>
  <c r="O26" i="79"/>
  <c r="L17" i="16"/>
  <c r="R3" i="108"/>
  <c r="R2" i="108" s="1"/>
  <c r="C16" i="102"/>
  <c r="C16" i="93" s="1"/>
  <c r="C16" i="11" s="1"/>
  <c r="C16" i="9" s="1"/>
  <c r="C16" i="7" s="1"/>
  <c r="X17" i="75"/>
  <c r="V22" i="75"/>
  <c r="N26" i="198"/>
  <c r="G3" i="196"/>
  <c r="G2" i="196" s="1"/>
  <c r="M26" i="203"/>
  <c r="L3" i="165"/>
  <c r="J26" i="165"/>
  <c r="U41" i="116"/>
  <c r="W38" i="116"/>
  <c r="U3" i="196"/>
  <c r="U2" i="196" s="1"/>
  <c r="X3" i="192"/>
  <c r="X2" i="192" s="1"/>
  <c r="T72" i="102"/>
  <c r="T72" i="93" s="1"/>
  <c r="T72" i="11" s="1"/>
  <c r="T72" i="9" s="1"/>
  <c r="T72" i="7" s="1"/>
  <c r="V69" i="102"/>
  <c r="V69" i="93" s="1"/>
  <c r="V69" i="11" s="1"/>
  <c r="V69" i="9" s="1"/>
  <c r="V69" i="7" s="1"/>
  <c r="X66" i="102"/>
  <c r="F26" i="189"/>
  <c r="T26" i="18"/>
  <c r="L3" i="18"/>
  <c r="P3" i="173"/>
  <c r="L3" i="173"/>
  <c r="L26" i="203"/>
  <c r="V3" i="186"/>
  <c r="V2" i="186" s="1"/>
  <c r="H3" i="121"/>
  <c r="N3" i="115"/>
  <c r="N2" i="115" s="1"/>
  <c r="P26" i="121"/>
  <c r="R3" i="84"/>
  <c r="R2" i="84" s="1"/>
  <c r="X27" i="125"/>
  <c r="Q11" i="106"/>
  <c r="I61" i="125"/>
  <c r="T26" i="111"/>
  <c r="T26" i="17"/>
  <c r="X17" i="125"/>
  <c r="V26" i="108"/>
  <c r="I17" i="106"/>
  <c r="K27" i="105"/>
  <c r="E17" i="16"/>
  <c r="O26" i="108"/>
  <c r="Q26" i="107"/>
  <c r="K26" i="89"/>
  <c r="K2" i="89" s="1"/>
  <c r="D2" i="119"/>
  <c r="F11" i="106"/>
  <c r="P14" i="102"/>
  <c r="V52" i="16"/>
  <c r="S2" i="119"/>
  <c r="G52" i="106"/>
  <c r="M27" i="106"/>
  <c r="I8" i="106"/>
  <c r="I27" i="105"/>
  <c r="S17" i="105"/>
  <c r="I11" i="105"/>
  <c r="I15" i="102"/>
  <c r="I15" i="93" s="1"/>
  <c r="I15" i="11" s="1"/>
  <c r="I15" i="9" s="1"/>
  <c r="I15" i="7" s="1"/>
  <c r="U22" i="125"/>
  <c r="I3" i="85"/>
  <c r="K50" i="116"/>
  <c r="M47" i="116"/>
  <c r="O3" i="198"/>
  <c r="O2" i="198" s="1"/>
  <c r="W26" i="115"/>
  <c r="U26" i="192"/>
  <c r="W26" i="188"/>
  <c r="S26" i="18"/>
  <c r="P3" i="19"/>
  <c r="V3" i="19"/>
  <c r="D3" i="18"/>
  <c r="S3" i="203"/>
  <c r="S2" i="203" s="1"/>
  <c r="W2" i="204"/>
  <c r="H3" i="173"/>
  <c r="D26" i="203"/>
  <c r="R26" i="121"/>
  <c r="H3" i="107"/>
  <c r="N2" i="90"/>
  <c r="R3" i="85"/>
  <c r="R2" i="85" s="1"/>
  <c r="N3" i="82"/>
  <c r="N2" i="82" s="1"/>
  <c r="X2" i="81"/>
  <c r="J3" i="199"/>
  <c r="J2" i="199" s="1"/>
  <c r="K19" i="102"/>
  <c r="C71" i="102"/>
  <c r="C71" i="93" s="1"/>
  <c r="M20" i="102"/>
  <c r="M20" i="93" s="1"/>
  <c r="M20" i="11" s="1"/>
  <c r="M20" i="9" s="1"/>
  <c r="M20" i="7" s="1"/>
  <c r="W16" i="102"/>
  <c r="W16" i="93" s="1"/>
  <c r="W16" i="11" s="1"/>
  <c r="W16" i="9" s="1"/>
  <c r="W16" i="7" s="1"/>
  <c r="C14" i="102"/>
  <c r="C14" i="93" s="1"/>
  <c r="C14" i="11" s="1"/>
  <c r="C14" i="9" s="1"/>
  <c r="C14" i="7" s="1"/>
  <c r="T26" i="197"/>
  <c r="G26" i="194"/>
  <c r="U26" i="201"/>
  <c r="I26" i="90"/>
  <c r="M26" i="88"/>
  <c r="Q72" i="116"/>
  <c r="Q72" i="93" s="1"/>
  <c r="Q72" i="11" s="1"/>
  <c r="Q72" i="9" s="1"/>
  <c r="Q72" i="7" s="1"/>
  <c r="N26" i="165"/>
  <c r="J51" i="102"/>
  <c r="L48" i="102"/>
  <c r="L48" i="93" s="1"/>
  <c r="L48" i="11" s="1"/>
  <c r="L48" i="9" s="1"/>
  <c r="L48" i="7" s="1"/>
  <c r="N45" i="102"/>
  <c r="N45" i="93" s="1"/>
  <c r="N45" i="11" s="1"/>
  <c r="N45" i="9" s="1"/>
  <c r="N45" i="7" s="1"/>
  <c r="P42" i="102"/>
  <c r="P42" i="93" s="1"/>
  <c r="P42" i="11" s="1"/>
  <c r="P42" i="9" s="1"/>
  <c r="P42" i="7" s="1"/>
  <c r="R39" i="102"/>
  <c r="T36" i="102"/>
  <c r="U49" i="102"/>
  <c r="U49" i="93" s="1"/>
  <c r="U49" i="11" s="1"/>
  <c r="U49" i="9" s="1"/>
  <c r="U49" i="7" s="1"/>
  <c r="G38" i="102"/>
  <c r="G38" i="93" s="1"/>
  <c r="G38" i="11" s="1"/>
  <c r="G38" i="9" s="1"/>
  <c r="G38" i="7" s="1"/>
  <c r="I30" i="102"/>
  <c r="L20" i="102"/>
  <c r="L20" i="93" s="1"/>
  <c r="L20" i="11" s="1"/>
  <c r="L20" i="9" s="1"/>
  <c r="L20" i="7" s="1"/>
  <c r="C20" i="102"/>
  <c r="C20" i="93" s="1"/>
  <c r="C20" i="11" s="1"/>
  <c r="C20" i="9" s="1"/>
  <c r="C20" i="7" s="1"/>
  <c r="D26" i="18"/>
  <c r="K27" i="103"/>
  <c r="H3" i="203"/>
  <c r="I26" i="203"/>
  <c r="O2" i="204"/>
  <c r="T21" i="123"/>
  <c r="X3" i="174"/>
  <c r="X2" i="174" s="1"/>
  <c r="L50" i="123"/>
  <c r="L50" i="93" s="1"/>
  <c r="L50" i="11" s="1"/>
  <c r="L50" i="9" s="1"/>
  <c r="L50" i="7" s="1"/>
  <c r="W10" i="123"/>
  <c r="F63" i="123"/>
  <c r="F63" i="93" s="1"/>
  <c r="F63" i="11" s="1"/>
  <c r="F63" i="9" s="1"/>
  <c r="F63" i="7" s="1"/>
  <c r="H26" i="183"/>
  <c r="T3" i="183"/>
  <c r="J26" i="121"/>
  <c r="H3" i="113"/>
  <c r="R3" i="109"/>
  <c r="R3" i="107"/>
  <c r="R2" i="107" s="1"/>
  <c r="D2" i="110"/>
  <c r="M64" i="123"/>
  <c r="T35" i="93"/>
  <c r="T35" i="11" s="1"/>
  <c r="T35" i="9" s="1"/>
  <c r="T35" i="7" s="1"/>
  <c r="S67" i="102"/>
  <c r="S67" i="93" s="1"/>
  <c r="S67" i="11" s="1"/>
  <c r="S67" i="9" s="1"/>
  <c r="S67" i="7" s="1"/>
  <c r="U64" i="102"/>
  <c r="W49" i="102"/>
  <c r="W49" i="93" s="1"/>
  <c r="W49" i="11" s="1"/>
  <c r="W49" i="9" s="1"/>
  <c r="W49" i="7" s="1"/>
  <c r="C47" i="102"/>
  <c r="C47" i="93" s="1"/>
  <c r="C47" i="11" s="1"/>
  <c r="C47" i="9" s="1"/>
  <c r="C47" i="7" s="1"/>
  <c r="E44" i="102"/>
  <c r="E44" i="93" s="1"/>
  <c r="E44" i="11" s="1"/>
  <c r="E44" i="9" s="1"/>
  <c r="E44" i="7" s="1"/>
  <c r="G41" i="102"/>
  <c r="I38" i="102"/>
  <c r="I38" i="93" s="1"/>
  <c r="I38" i="11" s="1"/>
  <c r="I38" i="9" s="1"/>
  <c r="I38" i="7" s="1"/>
  <c r="K35" i="102"/>
  <c r="K35" i="93" s="1"/>
  <c r="K35" i="11" s="1"/>
  <c r="K35" i="9" s="1"/>
  <c r="K35" i="7" s="1"/>
  <c r="S30" i="102"/>
  <c r="S30" i="93" s="1"/>
  <c r="S30" i="11" s="1"/>
  <c r="S30" i="9" s="1"/>
  <c r="S30" i="7" s="1"/>
  <c r="E20" i="102"/>
  <c r="E20" i="93" s="1"/>
  <c r="E20" i="11" s="1"/>
  <c r="E20" i="9" s="1"/>
  <c r="E20" i="7" s="1"/>
  <c r="X3" i="165"/>
  <c r="G67" i="116"/>
  <c r="G67" i="93" s="1"/>
  <c r="G67" i="11" s="1"/>
  <c r="G67" i="9" s="1"/>
  <c r="G67" i="7" s="1"/>
  <c r="K40" i="116"/>
  <c r="D3" i="108"/>
  <c r="F26" i="188"/>
  <c r="M26" i="90"/>
  <c r="H15" i="102"/>
  <c r="H15" i="93" s="1"/>
  <c r="H15" i="11" s="1"/>
  <c r="H15" i="9" s="1"/>
  <c r="H15" i="7" s="1"/>
  <c r="H11" i="16"/>
  <c r="R27" i="125"/>
  <c r="K11" i="106"/>
  <c r="I17" i="104"/>
  <c r="F52" i="75"/>
  <c r="V11" i="106"/>
  <c r="O61" i="106"/>
  <c r="K61" i="105"/>
  <c r="G3" i="165"/>
  <c r="F26" i="192"/>
  <c r="N3" i="192"/>
  <c r="G50" i="102"/>
  <c r="I47" i="102"/>
  <c r="I47" i="93" s="1"/>
  <c r="I47" i="11" s="1"/>
  <c r="I47" i="9" s="1"/>
  <c r="I47" i="7" s="1"/>
  <c r="O38" i="102"/>
  <c r="O38" i="93" s="1"/>
  <c r="O38" i="11" s="1"/>
  <c r="O38" i="9" s="1"/>
  <c r="O38" i="7" s="1"/>
  <c r="Q35" i="102"/>
  <c r="Q35" i="93" s="1"/>
  <c r="Q35" i="11" s="1"/>
  <c r="Q35" i="9" s="1"/>
  <c r="Q35" i="7" s="1"/>
  <c r="N3" i="190"/>
  <c r="N2" i="190" s="1"/>
  <c r="I62" i="102"/>
  <c r="M65" i="102"/>
  <c r="M65" i="93" s="1"/>
  <c r="M65" i="11" s="1"/>
  <c r="M65" i="9" s="1"/>
  <c r="M65" i="7" s="1"/>
  <c r="I3" i="18"/>
  <c r="R26" i="113"/>
  <c r="T26" i="109"/>
  <c r="T3" i="78"/>
  <c r="T2" i="78" s="1"/>
  <c r="L8" i="105"/>
  <c r="D61" i="125"/>
  <c r="I22" i="104"/>
  <c r="I3" i="189"/>
  <c r="L10" i="102"/>
  <c r="L10" i="93" s="1"/>
  <c r="L10" i="11" s="1"/>
  <c r="L10" i="9" s="1"/>
  <c r="L10" i="7" s="1"/>
  <c r="C10" i="102"/>
  <c r="F4" i="75"/>
  <c r="L11" i="75"/>
  <c r="H17" i="75"/>
  <c r="X25" i="102"/>
  <c r="X25" i="93" s="1"/>
  <c r="X25" i="11" s="1"/>
  <c r="X25" i="9" s="1"/>
  <c r="X25" i="7" s="1"/>
  <c r="J3" i="194"/>
  <c r="Q33" i="111"/>
  <c r="T15" i="102"/>
  <c r="T15" i="93" s="1"/>
  <c r="T15" i="11" s="1"/>
  <c r="T15" i="9" s="1"/>
  <c r="T15" i="7" s="1"/>
  <c r="D6" i="102"/>
  <c r="H26" i="198"/>
  <c r="I3" i="109"/>
  <c r="F61" i="104"/>
  <c r="P3" i="125"/>
  <c r="E3" i="108"/>
  <c r="T11" i="104"/>
  <c r="I16" i="102"/>
  <c r="O11" i="16"/>
  <c r="O3" i="16" s="1"/>
  <c r="M61" i="105"/>
  <c r="C8" i="105"/>
  <c r="P8" i="106"/>
  <c r="F4" i="16"/>
  <c r="W3" i="84"/>
  <c r="F52" i="106"/>
  <c r="R33" i="104"/>
  <c r="R52" i="105"/>
  <c r="D52" i="16"/>
  <c r="X3" i="201"/>
  <c r="T61" i="125"/>
  <c r="I52" i="105"/>
  <c r="C7" i="102"/>
  <c r="R11" i="125"/>
  <c r="I33" i="111"/>
  <c r="Q22" i="111"/>
  <c r="O27" i="104"/>
  <c r="U4" i="104"/>
  <c r="W11" i="16"/>
  <c r="C26" i="107"/>
  <c r="I3" i="110"/>
  <c r="K26" i="91"/>
  <c r="I3" i="79"/>
  <c r="P33" i="104"/>
  <c r="R17" i="125"/>
  <c r="H3" i="108"/>
  <c r="Q33" i="106"/>
  <c r="M26" i="185"/>
  <c r="G7" i="102"/>
  <c r="M17" i="16"/>
  <c r="T22" i="16"/>
  <c r="Q27" i="104"/>
  <c r="S22" i="105"/>
  <c r="I4" i="125"/>
  <c r="Q26" i="198"/>
  <c r="I26" i="109"/>
  <c r="X51" i="116"/>
  <c r="K3" i="165"/>
  <c r="O70" i="102"/>
  <c r="P3" i="203"/>
  <c r="Q26" i="203"/>
  <c r="C26" i="203"/>
  <c r="P26" i="183"/>
  <c r="P3" i="113"/>
  <c r="P2" i="113" s="1"/>
  <c r="H3" i="87"/>
  <c r="R33" i="16"/>
  <c r="Q61" i="106"/>
  <c r="M17" i="106"/>
  <c r="Q4" i="106"/>
  <c r="M26" i="188"/>
  <c r="M24" i="102"/>
  <c r="O27" i="16"/>
  <c r="G11" i="16"/>
  <c r="U4" i="16"/>
  <c r="O3" i="107"/>
  <c r="X2" i="119"/>
  <c r="V66" i="116"/>
  <c r="V66" i="93" s="1"/>
  <c r="V66" i="11" s="1"/>
  <c r="V66" i="9" s="1"/>
  <c r="V66" i="7" s="1"/>
  <c r="F25" i="102"/>
  <c r="N3" i="114"/>
  <c r="Q27" i="106"/>
  <c r="M15" i="102"/>
  <c r="H27" i="106"/>
  <c r="N33" i="104"/>
  <c r="N26" i="104" s="1"/>
  <c r="L15" i="102"/>
  <c r="L15" i="93" s="1"/>
  <c r="L15" i="11" s="1"/>
  <c r="L15" i="9" s="1"/>
  <c r="L15" i="7" s="1"/>
  <c r="C15" i="102"/>
  <c r="C15" i="93" s="1"/>
  <c r="C15" i="11" s="1"/>
  <c r="C15" i="9" s="1"/>
  <c r="C15" i="7" s="1"/>
  <c r="H61" i="104"/>
  <c r="N8" i="16"/>
  <c r="M33" i="125"/>
  <c r="H22" i="75"/>
  <c r="S3" i="188"/>
  <c r="N3" i="188"/>
  <c r="H3" i="174"/>
  <c r="H2" i="174" s="1"/>
  <c r="O3" i="183"/>
  <c r="C3" i="183"/>
  <c r="C2" i="183" s="1"/>
  <c r="D3" i="91"/>
  <c r="R52" i="75"/>
  <c r="I33" i="120"/>
  <c r="I26" i="120" s="1"/>
  <c r="I2" i="120" s="1"/>
  <c r="G66" i="116"/>
  <c r="E61" i="111"/>
  <c r="Q17" i="111"/>
  <c r="U3" i="197"/>
  <c r="U61" i="104"/>
  <c r="W11" i="104"/>
  <c r="G3" i="190"/>
  <c r="E26" i="188"/>
  <c r="E24" i="102"/>
  <c r="K3" i="112"/>
  <c r="O3" i="108"/>
  <c r="G3" i="186"/>
  <c r="G2" i="186" s="1"/>
  <c r="O3" i="91"/>
  <c r="C3" i="86"/>
  <c r="P33" i="16"/>
  <c r="K3" i="189"/>
  <c r="U26" i="187"/>
  <c r="S33" i="8"/>
  <c r="S26" i="8" s="1"/>
  <c r="S2" i="8" s="1"/>
  <c r="I33" i="125"/>
  <c r="I26" i="125" s="1"/>
  <c r="W11" i="125"/>
  <c r="C11" i="105"/>
  <c r="Q14" i="102"/>
  <c r="Q14" i="93" s="1"/>
  <c r="Q14" i="11" s="1"/>
  <c r="Q14" i="9" s="1"/>
  <c r="Q14" i="7" s="1"/>
  <c r="C3" i="88"/>
  <c r="C26" i="78"/>
  <c r="C2" i="78" s="1"/>
  <c r="U27" i="106"/>
  <c r="C27" i="125"/>
  <c r="K11" i="125"/>
  <c r="K3" i="125" s="1"/>
  <c r="M3" i="79"/>
  <c r="E51" i="116"/>
  <c r="G48" i="116"/>
  <c r="J3" i="196"/>
  <c r="T26" i="189"/>
  <c r="V26" i="112"/>
  <c r="S27" i="106"/>
  <c r="M22" i="106"/>
  <c r="E17" i="106"/>
  <c r="I12" i="102"/>
  <c r="Q33" i="16"/>
  <c r="G27" i="16"/>
  <c r="I17" i="16"/>
  <c r="M4" i="16"/>
  <c r="G3" i="108"/>
  <c r="G2" i="108" s="1"/>
  <c r="E26" i="110"/>
  <c r="E2" i="78"/>
  <c r="V26" i="191"/>
  <c r="T61" i="105"/>
  <c r="F27" i="105"/>
  <c r="X52" i="75"/>
  <c r="S17" i="106"/>
  <c r="U11" i="105"/>
  <c r="V61" i="106"/>
  <c r="D27" i="105"/>
  <c r="T11" i="16"/>
  <c r="M37" i="116"/>
  <c r="S26" i="197"/>
  <c r="C25" i="102"/>
  <c r="C25" i="93" s="1"/>
  <c r="C25" i="11" s="1"/>
  <c r="C25" i="9" s="1"/>
  <c r="C25" i="7" s="1"/>
  <c r="W17" i="125"/>
  <c r="P17" i="106"/>
  <c r="T17" i="104"/>
  <c r="D17" i="105"/>
  <c r="D16" i="102"/>
  <c r="F13" i="102"/>
  <c r="F13" i="93" s="1"/>
  <c r="F13" i="11" s="1"/>
  <c r="F13" i="9" s="1"/>
  <c r="F13" i="7" s="1"/>
  <c r="C4" i="106"/>
  <c r="C3" i="106" s="1"/>
  <c r="S6" i="102"/>
  <c r="C11" i="125"/>
  <c r="Q3" i="85"/>
  <c r="V4" i="75"/>
  <c r="S50" i="116"/>
  <c r="U47" i="116"/>
  <c r="W3" i="198"/>
  <c r="W2" i="198" s="1"/>
  <c r="Q3" i="195"/>
  <c r="Q2" i="195" s="1"/>
  <c r="X26" i="196"/>
  <c r="R67" i="102"/>
  <c r="R67" i="93" s="1"/>
  <c r="R67" i="11" s="1"/>
  <c r="R67" i="9" s="1"/>
  <c r="R67" i="7" s="1"/>
  <c r="F41" i="102"/>
  <c r="F41" i="93" s="1"/>
  <c r="F41" i="11" s="1"/>
  <c r="F41" i="9" s="1"/>
  <c r="F41" i="7" s="1"/>
  <c r="V26" i="189"/>
  <c r="F26" i="19"/>
  <c r="O37" i="102"/>
  <c r="G3" i="19"/>
  <c r="T2" i="204"/>
  <c r="J65" i="123"/>
  <c r="J65" i="93" s="1"/>
  <c r="J65" i="11" s="1"/>
  <c r="J65" i="9" s="1"/>
  <c r="J65" i="7" s="1"/>
  <c r="J3" i="183"/>
  <c r="N3" i="107"/>
  <c r="X3" i="121"/>
  <c r="H3" i="86"/>
  <c r="H2" i="86" s="1"/>
  <c r="M2" i="17"/>
  <c r="I2" i="107"/>
  <c r="E3" i="88"/>
  <c r="K3" i="82"/>
  <c r="E3" i="81"/>
  <c r="V8" i="106"/>
  <c r="O26" i="201"/>
  <c r="D25" i="102"/>
  <c r="D25" i="93" s="1"/>
  <c r="D25" i="11" s="1"/>
  <c r="D25" i="9" s="1"/>
  <c r="D25" i="7" s="1"/>
  <c r="D26" i="17"/>
  <c r="J8" i="125"/>
  <c r="J3" i="125" s="1"/>
  <c r="S27" i="105"/>
  <c r="E17" i="105"/>
  <c r="U11" i="106"/>
  <c r="U3" i="106" s="1"/>
  <c r="G4" i="104"/>
  <c r="U13" i="102"/>
  <c r="U13" i="93" s="1"/>
  <c r="U13" i="11" s="1"/>
  <c r="U13" i="9" s="1"/>
  <c r="U13" i="7" s="1"/>
  <c r="J11" i="75"/>
  <c r="D27" i="75"/>
  <c r="I3" i="195"/>
  <c r="I2" i="195" s="1"/>
  <c r="I26" i="196"/>
  <c r="J3" i="19"/>
  <c r="T3" i="18"/>
  <c r="J3" i="174"/>
  <c r="J2" i="174" s="1"/>
  <c r="T26" i="203"/>
  <c r="F3" i="110"/>
  <c r="F2" i="110" s="1"/>
  <c r="V3" i="115"/>
  <c r="V2" i="115" s="1"/>
  <c r="E22" i="106"/>
  <c r="S11" i="106"/>
  <c r="S3" i="190"/>
  <c r="E3" i="17"/>
  <c r="I11" i="125"/>
  <c r="I26" i="108"/>
  <c r="K26" i="107"/>
  <c r="K3" i="85"/>
  <c r="K2" i="85" s="1"/>
  <c r="U26" i="82"/>
  <c r="I3" i="78"/>
  <c r="X52" i="105"/>
  <c r="F11" i="105"/>
  <c r="F3" i="105" s="1"/>
  <c r="V10" i="102"/>
  <c r="V10" i="93" s="1"/>
  <c r="V10" i="11" s="1"/>
  <c r="V10" i="9" s="1"/>
  <c r="V10" i="7" s="1"/>
  <c r="T3" i="112"/>
  <c r="T2" i="112" s="1"/>
  <c r="W51" i="93"/>
  <c r="C61" i="111"/>
  <c r="W22" i="16"/>
  <c r="O27" i="125"/>
  <c r="J61" i="104"/>
  <c r="T27" i="104"/>
  <c r="D11" i="105"/>
  <c r="D3" i="105" s="1"/>
  <c r="J3" i="112"/>
  <c r="L2" i="119"/>
  <c r="T17" i="16"/>
  <c r="S16" i="102"/>
  <c r="S16" i="93" s="1"/>
  <c r="S16" i="11" s="1"/>
  <c r="S16" i="9" s="1"/>
  <c r="S16" i="7" s="1"/>
  <c r="C3" i="84"/>
  <c r="R4" i="75"/>
  <c r="V26" i="165"/>
  <c r="F49" i="102"/>
  <c r="F49" i="93" s="1"/>
  <c r="F49" i="11" s="1"/>
  <c r="F49" i="9" s="1"/>
  <c r="F49" i="7" s="1"/>
  <c r="H46" i="102"/>
  <c r="J43" i="102"/>
  <c r="J43" i="93" s="1"/>
  <c r="J43" i="11" s="1"/>
  <c r="J43" i="9" s="1"/>
  <c r="J43" i="7" s="1"/>
  <c r="L40" i="102"/>
  <c r="L40" i="93" s="1"/>
  <c r="L40" i="11" s="1"/>
  <c r="L40" i="9" s="1"/>
  <c r="L40" i="7" s="1"/>
  <c r="N32" i="102"/>
  <c r="N32" i="93" s="1"/>
  <c r="N32" i="11" s="1"/>
  <c r="N32" i="9" s="1"/>
  <c r="N32" i="7" s="1"/>
  <c r="N21" i="102"/>
  <c r="N21" i="93" s="1"/>
  <c r="N21" i="11" s="1"/>
  <c r="N21" i="9" s="1"/>
  <c r="N21" i="7" s="1"/>
  <c r="M51" i="123"/>
  <c r="O48" i="123"/>
  <c r="Q45" i="123"/>
  <c r="Q45" i="93" s="1"/>
  <c r="Q45" i="11" s="1"/>
  <c r="Q45" i="9" s="1"/>
  <c r="Q45" i="7" s="1"/>
  <c r="S42" i="123"/>
  <c r="S42" i="93" s="1"/>
  <c r="S42" i="11" s="1"/>
  <c r="S42" i="9" s="1"/>
  <c r="S42" i="7" s="1"/>
  <c r="U39" i="123"/>
  <c r="U39" i="93" s="1"/>
  <c r="U39" i="11" s="1"/>
  <c r="U39" i="9" s="1"/>
  <c r="U39" i="7" s="1"/>
  <c r="W36" i="123"/>
  <c r="W36" i="93" s="1"/>
  <c r="W36" i="11" s="1"/>
  <c r="W36" i="9" s="1"/>
  <c r="W36" i="7" s="1"/>
  <c r="W31" i="123"/>
  <c r="W31" i="93" s="1"/>
  <c r="W31" i="11" s="1"/>
  <c r="W31" i="9" s="1"/>
  <c r="W31" i="7" s="1"/>
  <c r="C29" i="123"/>
  <c r="C29" i="93" s="1"/>
  <c r="C29" i="11" s="1"/>
  <c r="C29" i="9" s="1"/>
  <c r="C29" i="7" s="1"/>
  <c r="I21" i="123"/>
  <c r="I16" i="123"/>
  <c r="K13" i="123"/>
  <c r="X26" i="183"/>
  <c r="E64" i="123"/>
  <c r="T26" i="186"/>
  <c r="T2" i="186" s="1"/>
  <c r="V3" i="174"/>
  <c r="V2" i="174" s="1"/>
  <c r="O69" i="116"/>
  <c r="C72" i="102"/>
  <c r="C72" i="93" s="1"/>
  <c r="C72" i="11" s="1"/>
  <c r="C72" i="9" s="1"/>
  <c r="C72" i="7" s="1"/>
  <c r="E69" i="102"/>
  <c r="E69" i="93" s="1"/>
  <c r="E69" i="11" s="1"/>
  <c r="E69" i="9" s="1"/>
  <c r="E69" i="7" s="1"/>
  <c r="G66" i="102"/>
  <c r="I51" i="102"/>
  <c r="I51" i="93" s="1"/>
  <c r="I51" i="11" s="1"/>
  <c r="I51" i="9" s="1"/>
  <c r="I51" i="7" s="1"/>
  <c r="K48" i="102"/>
  <c r="K48" i="93" s="1"/>
  <c r="K48" i="11" s="1"/>
  <c r="K48" i="9" s="1"/>
  <c r="K48" i="7" s="1"/>
  <c r="M45" i="102"/>
  <c r="M45" i="93" s="1"/>
  <c r="M45" i="11" s="1"/>
  <c r="M45" i="9" s="1"/>
  <c r="M45" i="7" s="1"/>
  <c r="O42" i="102"/>
  <c r="O42" i="93" s="1"/>
  <c r="O42" i="11" s="1"/>
  <c r="O42" i="9" s="1"/>
  <c r="O42" i="7" s="1"/>
  <c r="Q39" i="102"/>
  <c r="S36" i="102"/>
  <c r="S36" i="93" s="1"/>
  <c r="S36" i="11" s="1"/>
  <c r="S36" i="9" s="1"/>
  <c r="S36" i="7" s="1"/>
  <c r="S31" i="102"/>
  <c r="S31" i="93" s="1"/>
  <c r="S31" i="11" s="1"/>
  <c r="S31" i="9" s="1"/>
  <c r="S31" i="7" s="1"/>
  <c r="S20" i="102"/>
  <c r="S20" i="93" s="1"/>
  <c r="S20" i="11" s="1"/>
  <c r="S20" i="9" s="1"/>
  <c r="S20" i="7" s="1"/>
  <c r="H70" i="102"/>
  <c r="H70" i="93" s="1"/>
  <c r="H70" i="11" s="1"/>
  <c r="H70" i="9" s="1"/>
  <c r="H70" i="7" s="1"/>
  <c r="J67" i="102"/>
  <c r="L64" i="102"/>
  <c r="N49" i="102"/>
  <c r="N49" i="93" s="1"/>
  <c r="N49" i="11" s="1"/>
  <c r="N49" i="9" s="1"/>
  <c r="N49" i="7" s="1"/>
  <c r="T40" i="102"/>
  <c r="T40" i="93" s="1"/>
  <c r="T40" i="11" s="1"/>
  <c r="T40" i="9" s="1"/>
  <c r="T40" i="7" s="1"/>
  <c r="V37" i="102"/>
  <c r="V32" i="102"/>
  <c r="V32" i="93" s="1"/>
  <c r="V32" i="11" s="1"/>
  <c r="V32" i="9" s="1"/>
  <c r="V32" i="7" s="1"/>
  <c r="V21" i="102"/>
  <c r="V21" i="93" s="1"/>
  <c r="V21" i="11" s="1"/>
  <c r="V21" i="9" s="1"/>
  <c r="V21" i="7" s="1"/>
  <c r="T48" i="102"/>
  <c r="T48" i="93" s="1"/>
  <c r="T48" i="11" s="1"/>
  <c r="T48" i="9" s="1"/>
  <c r="T48" i="7" s="1"/>
  <c r="V45" i="102"/>
  <c r="S2" i="204"/>
  <c r="F2" i="204"/>
  <c r="T49" i="123"/>
  <c r="V46" i="123"/>
  <c r="V46" i="93" s="1"/>
  <c r="V46" i="11" s="1"/>
  <c r="V46" i="9" s="1"/>
  <c r="V46" i="7" s="1"/>
  <c r="D41" i="123"/>
  <c r="D41" i="93" s="1"/>
  <c r="D41" i="11" s="1"/>
  <c r="D41" i="9" s="1"/>
  <c r="D41" i="7" s="1"/>
  <c r="F38" i="123"/>
  <c r="F38" i="93" s="1"/>
  <c r="F38" i="11" s="1"/>
  <c r="F38" i="9" s="1"/>
  <c r="F38" i="7" s="1"/>
  <c r="H35" i="123"/>
  <c r="H35" i="93" s="1"/>
  <c r="H35" i="11" s="1"/>
  <c r="H35" i="9" s="1"/>
  <c r="H35" i="7" s="1"/>
  <c r="H24" i="123"/>
  <c r="H14" i="123"/>
  <c r="H14" i="93" s="1"/>
  <c r="H14" i="11" s="1"/>
  <c r="H14" i="9" s="1"/>
  <c r="H14" i="7" s="1"/>
  <c r="F7" i="123"/>
  <c r="F7" i="93" s="1"/>
  <c r="F7" i="11" s="1"/>
  <c r="F7" i="9" s="1"/>
  <c r="F7" i="7" s="1"/>
  <c r="R3" i="110"/>
  <c r="O3" i="121"/>
  <c r="O2" i="121" s="1"/>
  <c r="N26" i="189"/>
  <c r="X3" i="19"/>
  <c r="X2" i="19" s="1"/>
  <c r="T2" i="110"/>
  <c r="W26" i="195"/>
  <c r="J26" i="186"/>
  <c r="J2" i="186" s="1"/>
  <c r="E68" i="116"/>
  <c r="P2" i="199"/>
  <c r="P3" i="87"/>
  <c r="L3" i="91"/>
  <c r="E68" i="102"/>
  <c r="G65" i="102"/>
  <c r="I50" i="102"/>
  <c r="K47" i="102"/>
  <c r="M44" i="102"/>
  <c r="M44" i="93" s="1"/>
  <c r="M44" i="11" s="1"/>
  <c r="M44" i="9" s="1"/>
  <c r="M44" i="7" s="1"/>
  <c r="O41" i="102"/>
  <c r="O41" i="93" s="1"/>
  <c r="O41" i="11" s="1"/>
  <c r="O41" i="9" s="1"/>
  <c r="O41" i="7" s="1"/>
  <c r="Q38" i="102"/>
  <c r="Q38" i="93" s="1"/>
  <c r="Q38" i="11" s="1"/>
  <c r="Q38" i="9" s="1"/>
  <c r="Q38" i="7" s="1"/>
  <c r="S35" i="102"/>
  <c r="E31" i="102"/>
  <c r="E31" i="93" s="1"/>
  <c r="E31" i="11" s="1"/>
  <c r="E31" i="9" s="1"/>
  <c r="E31" i="7" s="1"/>
  <c r="O67" i="116"/>
  <c r="O67" i="93" s="1"/>
  <c r="O67" i="11" s="1"/>
  <c r="O67" i="9" s="1"/>
  <c r="O67" i="7" s="1"/>
  <c r="S40" i="116"/>
  <c r="E67" i="116"/>
  <c r="E67" i="93" s="1"/>
  <c r="E67" i="11" s="1"/>
  <c r="E67" i="9" s="1"/>
  <c r="E67" i="7" s="1"/>
  <c r="O48" i="116"/>
  <c r="X2" i="89"/>
  <c r="J2" i="158"/>
  <c r="V44" i="93"/>
  <c r="V44" i="11" s="1"/>
  <c r="V44" i="9" s="1"/>
  <c r="V44" i="7" s="1"/>
  <c r="J2" i="155"/>
  <c r="R2" i="166"/>
  <c r="R3" i="194"/>
  <c r="F3" i="191"/>
  <c r="N3" i="187"/>
  <c r="N2" i="187" s="1"/>
  <c r="Q52" i="111"/>
  <c r="I33" i="104"/>
  <c r="U26" i="90"/>
  <c r="X2" i="120"/>
  <c r="C61" i="120"/>
  <c r="G2" i="155"/>
  <c r="Q7" i="102"/>
  <c r="Q7" i="93" s="1"/>
  <c r="Q7" i="11" s="1"/>
  <c r="Q7" i="9" s="1"/>
  <c r="Q7" i="7" s="1"/>
  <c r="T2" i="115"/>
  <c r="K3" i="183"/>
  <c r="K2" i="183" s="1"/>
  <c r="D26" i="173"/>
  <c r="J2" i="119"/>
  <c r="E2" i="151"/>
  <c r="H2" i="119"/>
  <c r="N40" i="93"/>
  <c r="N40" i="11" s="1"/>
  <c r="N40" i="9" s="1"/>
  <c r="N40" i="7" s="1"/>
  <c r="N44" i="93"/>
  <c r="N44" i="11" s="1"/>
  <c r="N44" i="9" s="1"/>
  <c r="N44" i="7" s="1"/>
  <c r="J61" i="106"/>
  <c r="H27" i="16"/>
  <c r="N4" i="16"/>
  <c r="S2" i="168"/>
  <c r="I61" i="106"/>
  <c r="W25" i="102"/>
  <c r="X2" i="158"/>
  <c r="N11" i="105"/>
  <c r="N3" i="105" s="1"/>
  <c r="H16" i="102"/>
  <c r="H16" i="93" s="1"/>
  <c r="H16" i="11" s="1"/>
  <c r="H16" i="9" s="1"/>
  <c r="H16" i="7" s="1"/>
  <c r="J13" i="102"/>
  <c r="J13" i="93" s="1"/>
  <c r="J13" i="11" s="1"/>
  <c r="J13" i="9" s="1"/>
  <c r="J13" i="7" s="1"/>
  <c r="E27" i="105"/>
  <c r="V2" i="160"/>
  <c r="E3" i="85"/>
  <c r="E2" i="85" s="1"/>
  <c r="P2" i="120"/>
  <c r="G22" i="106"/>
  <c r="H2" i="156"/>
  <c r="H2" i="168"/>
  <c r="C70" i="116"/>
  <c r="C70" i="93" s="1"/>
  <c r="C70" i="11" s="1"/>
  <c r="C70" i="9" s="1"/>
  <c r="C70" i="7" s="1"/>
  <c r="C2" i="193"/>
  <c r="R3" i="19"/>
  <c r="C67" i="102"/>
  <c r="C67" i="93" s="1"/>
  <c r="C67" i="11" s="1"/>
  <c r="C67" i="9" s="1"/>
  <c r="C67" i="7" s="1"/>
  <c r="E64" i="102"/>
  <c r="G49" i="102"/>
  <c r="G49" i="93" s="1"/>
  <c r="G49" i="11" s="1"/>
  <c r="G49" i="9" s="1"/>
  <c r="G49" i="7" s="1"/>
  <c r="I46" i="102"/>
  <c r="I46" i="93" s="1"/>
  <c r="I46" i="11" s="1"/>
  <c r="I46" i="9" s="1"/>
  <c r="I46" i="7" s="1"/>
  <c r="K43" i="102"/>
  <c r="M40" i="102"/>
  <c r="W32" i="102"/>
  <c r="W32" i="93" s="1"/>
  <c r="W32" i="11" s="1"/>
  <c r="W32" i="9" s="1"/>
  <c r="W32" i="7" s="1"/>
  <c r="C30" i="102"/>
  <c r="J2" i="204"/>
  <c r="J3" i="173"/>
  <c r="J2" i="115"/>
  <c r="I2" i="155"/>
  <c r="U54" i="93"/>
  <c r="U54" i="11" s="1"/>
  <c r="U54" i="9" s="1"/>
  <c r="U54" i="7" s="1"/>
  <c r="R29" i="93"/>
  <c r="R29" i="11" s="1"/>
  <c r="R29" i="9" s="1"/>
  <c r="R29" i="7" s="1"/>
  <c r="R17" i="75"/>
  <c r="S8" i="75"/>
  <c r="P41" i="93"/>
  <c r="P41" i="11" s="1"/>
  <c r="P41" i="9" s="1"/>
  <c r="P41" i="7" s="1"/>
  <c r="R38" i="93"/>
  <c r="R38" i="11" s="1"/>
  <c r="R38" i="9" s="1"/>
  <c r="R38" i="7" s="1"/>
  <c r="P26" i="197"/>
  <c r="N61" i="105"/>
  <c r="N61" i="75"/>
  <c r="I33" i="118"/>
  <c r="I26" i="118" s="1"/>
  <c r="I2" i="118" s="1"/>
  <c r="M4" i="111"/>
  <c r="M3" i="111" s="1"/>
  <c r="U2" i="151"/>
  <c r="P2" i="158"/>
  <c r="H43" i="93"/>
  <c r="H43" i="11" s="1"/>
  <c r="H43" i="9" s="1"/>
  <c r="H43" i="7" s="1"/>
  <c r="L37" i="93"/>
  <c r="L37" i="11" s="1"/>
  <c r="L37" i="9" s="1"/>
  <c r="L37" i="7" s="1"/>
  <c r="L61" i="105"/>
  <c r="L4" i="105"/>
  <c r="P32" i="93"/>
  <c r="P32" i="11" s="1"/>
  <c r="P32" i="9" s="1"/>
  <c r="P32" i="7" s="1"/>
  <c r="N25" i="102"/>
  <c r="N25" i="93" s="1"/>
  <c r="N25" i="11" s="1"/>
  <c r="N25" i="9" s="1"/>
  <c r="N25" i="7" s="1"/>
  <c r="Q3" i="189"/>
  <c r="Q2" i="189" s="1"/>
  <c r="E4" i="106"/>
  <c r="Q4" i="104"/>
  <c r="P27" i="75"/>
  <c r="R2" i="120"/>
  <c r="F26" i="163"/>
  <c r="H3" i="185"/>
  <c r="H2" i="185" s="1"/>
  <c r="N2" i="151"/>
  <c r="N2" i="160"/>
  <c r="T2" i="79"/>
  <c r="M61" i="120"/>
  <c r="I2" i="166"/>
  <c r="D33" i="106"/>
  <c r="D26" i="106" s="1"/>
  <c r="N27" i="106"/>
  <c r="T33" i="105"/>
  <c r="U2" i="160"/>
  <c r="R2" i="158"/>
  <c r="V17" i="106"/>
  <c r="V3" i="105"/>
  <c r="F61" i="75"/>
  <c r="E52" i="106"/>
  <c r="M33" i="106"/>
  <c r="W72" i="93"/>
  <c r="W72" i="11" s="1"/>
  <c r="W72" i="9" s="1"/>
  <c r="W72" i="7" s="1"/>
  <c r="M2" i="151"/>
  <c r="Q3" i="78"/>
  <c r="H4" i="106"/>
  <c r="V27" i="105"/>
  <c r="H6" i="102"/>
  <c r="H6" i="93" s="1"/>
  <c r="H6" i="11" s="1"/>
  <c r="H6" i="9" s="1"/>
  <c r="H6" i="7" s="1"/>
  <c r="M2" i="168"/>
  <c r="I2" i="158"/>
  <c r="J2" i="166"/>
  <c r="J33" i="16"/>
  <c r="X61" i="106"/>
  <c r="H11" i="106"/>
  <c r="J2" i="120"/>
  <c r="N3" i="197"/>
  <c r="H26" i="191"/>
  <c r="P26" i="187"/>
  <c r="P31" i="93"/>
  <c r="P31" i="11" s="1"/>
  <c r="P31" i="9" s="1"/>
  <c r="P31" i="7" s="1"/>
  <c r="F2" i="160"/>
  <c r="R26" i="201"/>
  <c r="I2" i="119"/>
  <c r="S26" i="91"/>
  <c r="H33" i="104"/>
  <c r="V17" i="105"/>
  <c r="L11" i="105"/>
  <c r="F17" i="16"/>
  <c r="K26" i="78"/>
  <c r="L61" i="75"/>
  <c r="U20" i="93"/>
  <c r="U20" i="11" s="1"/>
  <c r="U20" i="9" s="1"/>
  <c r="U20" i="7" s="1"/>
  <c r="E26" i="17"/>
  <c r="S4" i="16"/>
  <c r="F2" i="155"/>
  <c r="L26" i="115"/>
  <c r="K10" i="102"/>
  <c r="K10" i="93" s="1"/>
  <c r="K10" i="11" s="1"/>
  <c r="K10" i="9" s="1"/>
  <c r="K10" i="7" s="1"/>
  <c r="I2" i="151"/>
  <c r="S26" i="110"/>
  <c r="E26" i="81"/>
  <c r="E52" i="16"/>
  <c r="K3" i="84"/>
  <c r="J27" i="75"/>
  <c r="O2" i="115"/>
  <c r="R2" i="169"/>
  <c r="L2" i="204"/>
  <c r="K2" i="204"/>
  <c r="F2" i="174"/>
  <c r="X3" i="183"/>
  <c r="D3" i="121"/>
  <c r="P3" i="81"/>
  <c r="P2" i="81" s="1"/>
  <c r="H2" i="199"/>
  <c r="T2" i="199"/>
  <c r="I70" i="102"/>
  <c r="W2" i="158"/>
  <c r="O2" i="155"/>
  <c r="V33" i="105"/>
  <c r="L27" i="105"/>
  <c r="H22" i="125"/>
  <c r="U37" i="116"/>
  <c r="S27" i="104"/>
  <c r="G26" i="80"/>
  <c r="S37" i="116"/>
  <c r="S37" i="93" s="1"/>
  <c r="S37" i="11" s="1"/>
  <c r="S37" i="9" s="1"/>
  <c r="S37" i="7" s="1"/>
  <c r="C22" i="104"/>
  <c r="U8" i="105"/>
  <c r="V17" i="75"/>
  <c r="T2" i="159"/>
  <c r="M2" i="170"/>
  <c r="S3" i="165"/>
  <c r="K3" i="199"/>
  <c r="K2" i="199" s="1"/>
  <c r="G26" i="19"/>
  <c r="D2" i="204"/>
  <c r="X3" i="203"/>
  <c r="L2" i="153"/>
  <c r="C2" i="153"/>
  <c r="K26" i="203"/>
  <c r="K2" i="203" s="1"/>
  <c r="X2" i="202"/>
  <c r="O26" i="173"/>
  <c r="V2" i="87"/>
  <c r="R3" i="80"/>
  <c r="R2" i="80" s="1"/>
  <c r="L2" i="199"/>
  <c r="T2" i="160"/>
  <c r="H11" i="125"/>
  <c r="H3" i="125" s="1"/>
  <c r="L3" i="112"/>
  <c r="G2" i="119"/>
  <c r="E38" i="93"/>
  <c r="E38" i="11" s="1"/>
  <c r="E38" i="9" s="1"/>
  <c r="E38" i="7" s="1"/>
  <c r="K26" i="163"/>
  <c r="G2" i="198"/>
  <c r="G27" i="125"/>
  <c r="V33" i="16"/>
  <c r="W2" i="168"/>
  <c r="S25" i="102"/>
  <c r="S25" i="93" s="1"/>
  <c r="S25" i="11" s="1"/>
  <c r="S25" i="9" s="1"/>
  <c r="S25" i="7" s="1"/>
  <c r="K15" i="102"/>
  <c r="K15" i="93" s="1"/>
  <c r="K15" i="11" s="1"/>
  <c r="K15" i="9" s="1"/>
  <c r="K15" i="7" s="1"/>
  <c r="I26" i="79"/>
  <c r="L6" i="102"/>
  <c r="L6" i="93" s="1"/>
  <c r="L6" i="11" s="1"/>
  <c r="L6" i="9" s="1"/>
  <c r="L6" i="7" s="1"/>
  <c r="G24" i="102"/>
  <c r="E7" i="102"/>
  <c r="E7" i="93" s="1"/>
  <c r="E7" i="11" s="1"/>
  <c r="E7" i="9" s="1"/>
  <c r="E7" i="7" s="1"/>
  <c r="E3" i="83"/>
  <c r="L2" i="159"/>
  <c r="E2" i="170"/>
  <c r="U3" i="195"/>
  <c r="M3" i="196"/>
  <c r="M2" i="196" s="1"/>
  <c r="L72" i="102"/>
  <c r="L72" i="93" s="1"/>
  <c r="L72" i="11" s="1"/>
  <c r="L72" i="9" s="1"/>
  <c r="L72" i="7" s="1"/>
  <c r="N69" i="102"/>
  <c r="P66" i="102"/>
  <c r="R63" i="102"/>
  <c r="R63" i="93" s="1"/>
  <c r="R63" i="11" s="1"/>
  <c r="R63" i="9" s="1"/>
  <c r="R63" i="7" s="1"/>
  <c r="R51" i="102"/>
  <c r="X42" i="102"/>
  <c r="X42" i="93" s="1"/>
  <c r="X42" i="11" s="1"/>
  <c r="X42" i="9" s="1"/>
  <c r="X42" i="7" s="1"/>
  <c r="D40" i="102"/>
  <c r="F37" i="102"/>
  <c r="F37" i="93" s="1"/>
  <c r="F37" i="11" s="1"/>
  <c r="F37" i="9" s="1"/>
  <c r="F37" i="7" s="1"/>
  <c r="F32" i="102"/>
  <c r="F32" i="93" s="1"/>
  <c r="F32" i="11" s="1"/>
  <c r="F32" i="9" s="1"/>
  <c r="F32" i="7" s="1"/>
  <c r="H29" i="102"/>
  <c r="H29" i="93" s="1"/>
  <c r="H29" i="11" s="1"/>
  <c r="H29" i="9" s="1"/>
  <c r="H29" i="7" s="1"/>
  <c r="V26" i="18"/>
  <c r="T2" i="154"/>
  <c r="D2" i="153"/>
  <c r="Q2" i="153"/>
  <c r="P2" i="202"/>
  <c r="H30" i="123"/>
  <c r="H19" i="123"/>
  <c r="H19" i="93" s="1"/>
  <c r="H19" i="11" s="1"/>
  <c r="H19" i="9" s="1"/>
  <c r="H19" i="7" s="1"/>
  <c r="D3" i="173"/>
  <c r="S2" i="202"/>
  <c r="R2" i="202"/>
  <c r="N2" i="186"/>
  <c r="N2" i="86"/>
  <c r="D2" i="199"/>
  <c r="R2" i="160"/>
  <c r="O2" i="168"/>
  <c r="O27" i="106"/>
  <c r="G11" i="106"/>
  <c r="S11" i="104"/>
  <c r="S3" i="104" s="1"/>
  <c r="I61" i="105"/>
  <c r="J27" i="104"/>
  <c r="H4" i="105"/>
  <c r="H3" i="105" s="1"/>
  <c r="R61" i="103"/>
  <c r="S17" i="104"/>
  <c r="G14" i="102"/>
  <c r="G14" i="93" s="1"/>
  <c r="G14" i="11" s="1"/>
  <c r="G14" i="9" s="1"/>
  <c r="G14" i="7" s="1"/>
  <c r="F61" i="16"/>
  <c r="V27" i="75"/>
  <c r="P22" i="75"/>
  <c r="D4" i="75"/>
  <c r="D2" i="159"/>
  <c r="Q2" i="159"/>
  <c r="P26" i="198"/>
  <c r="V3" i="195"/>
  <c r="O3" i="165"/>
  <c r="N26" i="192"/>
  <c r="H3" i="192"/>
  <c r="H2" i="192" s="1"/>
  <c r="V3" i="192"/>
  <c r="V2" i="192" s="1"/>
  <c r="E26" i="186"/>
  <c r="V3" i="190"/>
  <c r="H2" i="19"/>
  <c r="C2" i="154"/>
  <c r="I2" i="153"/>
  <c r="E2" i="161"/>
  <c r="H2" i="202"/>
  <c r="V2" i="202"/>
  <c r="D3" i="174"/>
  <c r="D2" i="174" s="1"/>
  <c r="K2" i="202"/>
  <c r="Q2" i="174"/>
  <c r="J2" i="202"/>
  <c r="K26" i="121"/>
  <c r="X3" i="113"/>
  <c r="X2" i="113" s="1"/>
  <c r="D26" i="91"/>
  <c r="D2" i="91" s="1"/>
  <c r="L2" i="79"/>
  <c r="T2" i="202"/>
  <c r="U2" i="204"/>
  <c r="Q2" i="202"/>
  <c r="T19" i="93"/>
  <c r="T19" i="11" s="1"/>
  <c r="T19" i="9" s="1"/>
  <c r="T19" i="7" s="1"/>
  <c r="L2" i="160"/>
  <c r="M66" i="116"/>
  <c r="M66" i="93" s="1"/>
  <c r="M66" i="11" s="1"/>
  <c r="M66" i="9" s="1"/>
  <c r="M66" i="7" s="1"/>
  <c r="C61" i="104"/>
  <c r="K2" i="151"/>
  <c r="C2" i="160"/>
  <c r="V2" i="155"/>
  <c r="P13" i="102"/>
  <c r="P13" i="93" s="1"/>
  <c r="P13" i="11" s="1"/>
  <c r="P13" i="9" s="1"/>
  <c r="P13" i="7" s="1"/>
  <c r="N52" i="75"/>
  <c r="G33" i="125"/>
  <c r="H4" i="75"/>
  <c r="J3" i="198"/>
  <c r="V3" i="188"/>
  <c r="V2" i="188" s="1"/>
  <c r="J2" i="170"/>
  <c r="Q2" i="199"/>
  <c r="D2" i="154"/>
  <c r="L3" i="203"/>
  <c r="P3" i="174"/>
  <c r="P2" i="174" s="1"/>
  <c r="N2" i="202"/>
  <c r="U2" i="202"/>
  <c r="C2" i="202"/>
  <c r="L2" i="110"/>
  <c r="D2" i="87"/>
  <c r="X2" i="85"/>
  <c r="D3" i="79"/>
  <c r="D2" i="79" s="1"/>
  <c r="H2" i="204"/>
  <c r="L2" i="202"/>
  <c r="M2" i="204"/>
  <c r="I2" i="202"/>
  <c r="N2" i="119"/>
  <c r="H7" i="102"/>
  <c r="H7" i="93" s="1"/>
  <c r="H7" i="11" s="1"/>
  <c r="H7" i="9" s="1"/>
  <c r="H7" i="7" s="1"/>
  <c r="N17" i="16"/>
  <c r="J2" i="151"/>
  <c r="J2" i="160"/>
  <c r="H2" i="112"/>
  <c r="C27" i="104"/>
  <c r="O3" i="90"/>
  <c r="G17" i="106"/>
  <c r="M51" i="116"/>
  <c r="K3" i="113"/>
  <c r="U3" i="109"/>
  <c r="X2" i="168"/>
  <c r="Q26" i="165"/>
  <c r="I2" i="199"/>
  <c r="R3" i="196"/>
  <c r="R2" i="193"/>
  <c r="D3" i="203"/>
  <c r="Q2" i="204"/>
  <c r="L67" i="123"/>
  <c r="L67" i="93" s="1"/>
  <c r="L67" i="11" s="1"/>
  <c r="L67" i="9" s="1"/>
  <c r="L67" i="7" s="1"/>
  <c r="N64" i="123"/>
  <c r="W2" i="202"/>
  <c r="F2" i="202"/>
  <c r="M2" i="202"/>
  <c r="V2" i="204"/>
  <c r="Q26" i="183"/>
  <c r="H2" i="113"/>
  <c r="U3" i="121"/>
  <c r="U2" i="121" s="1"/>
  <c r="D2" i="202"/>
  <c r="E2" i="204"/>
  <c r="E25" i="102"/>
  <c r="E25" i="93" s="1"/>
  <c r="E25" i="11" s="1"/>
  <c r="E25" i="9" s="1"/>
  <c r="E25" i="7" s="1"/>
  <c r="V6" i="102"/>
  <c r="V6" i="93" s="1"/>
  <c r="V6" i="11" s="1"/>
  <c r="V6" i="9" s="1"/>
  <c r="V6" i="7" s="1"/>
  <c r="Q61" i="120"/>
  <c r="M2" i="119"/>
  <c r="C26" i="197"/>
  <c r="C27" i="16"/>
  <c r="Q2" i="151"/>
  <c r="C26" i="86"/>
  <c r="H2" i="160"/>
  <c r="J26" i="114"/>
  <c r="L26" i="108"/>
  <c r="P2" i="168"/>
  <c r="N26" i="19"/>
  <c r="N2" i="19" s="1"/>
  <c r="X26" i="18"/>
  <c r="X2" i="18" s="1"/>
  <c r="E3" i="203"/>
  <c r="R2" i="204"/>
  <c r="I2" i="204"/>
  <c r="T2" i="161"/>
  <c r="O2" i="202"/>
  <c r="N2" i="204"/>
  <c r="R3" i="183"/>
  <c r="V3" i="107"/>
  <c r="J2" i="109"/>
  <c r="W3" i="183"/>
  <c r="M2" i="121"/>
  <c r="V3" i="90"/>
  <c r="V2" i="90" s="1"/>
  <c r="H3" i="85"/>
  <c r="H2" i="85" s="1"/>
  <c r="X2" i="199"/>
  <c r="N26" i="163"/>
  <c r="S45" i="116"/>
  <c r="G26" i="195"/>
  <c r="C26" i="190"/>
  <c r="X26" i="197"/>
  <c r="V3" i="197"/>
  <c r="F71" i="93"/>
  <c r="F71" i="11" s="1"/>
  <c r="F71" i="9" s="1"/>
  <c r="F71" i="7" s="1"/>
  <c r="S61" i="125"/>
  <c r="O3" i="83"/>
  <c r="S3" i="193"/>
  <c r="X26" i="17"/>
  <c r="C3" i="81"/>
  <c r="M3" i="80"/>
  <c r="X26" i="201"/>
  <c r="P70" i="102"/>
  <c r="P70" i="93" s="1"/>
  <c r="P70" i="11" s="1"/>
  <c r="P70" i="9" s="1"/>
  <c r="P70" i="7" s="1"/>
  <c r="T64" i="102"/>
  <c r="T64" i="93" s="1"/>
  <c r="T64" i="11" s="1"/>
  <c r="T64" i="9" s="1"/>
  <c r="T64" i="7" s="1"/>
  <c r="V49" i="102"/>
  <c r="V49" i="93" s="1"/>
  <c r="V49" i="11" s="1"/>
  <c r="V49" i="9" s="1"/>
  <c r="V49" i="7" s="1"/>
  <c r="X46" i="102"/>
  <c r="X46" i="93" s="1"/>
  <c r="X46" i="11" s="1"/>
  <c r="X46" i="9" s="1"/>
  <c r="X46" i="7" s="1"/>
  <c r="D44" i="102"/>
  <c r="D44" i="93" s="1"/>
  <c r="D44" i="11" s="1"/>
  <c r="D44" i="9" s="1"/>
  <c r="D44" i="7" s="1"/>
  <c r="H38" i="102"/>
  <c r="H38" i="93" s="1"/>
  <c r="H38" i="11" s="1"/>
  <c r="H38" i="9" s="1"/>
  <c r="H38" i="7" s="1"/>
  <c r="J35" i="102"/>
  <c r="J35" i="93" s="1"/>
  <c r="J35" i="11" s="1"/>
  <c r="J35" i="9" s="1"/>
  <c r="J35" i="7" s="1"/>
  <c r="J30" i="102"/>
  <c r="J30" i="93" s="1"/>
  <c r="J30" i="11" s="1"/>
  <c r="J30" i="9" s="1"/>
  <c r="J30" i="7" s="1"/>
  <c r="J19" i="102"/>
  <c r="J19" i="93" s="1"/>
  <c r="J19" i="11" s="1"/>
  <c r="J19" i="9" s="1"/>
  <c r="J19" i="7" s="1"/>
  <c r="W3" i="201"/>
  <c r="W2" i="201" s="1"/>
  <c r="G26" i="199"/>
  <c r="Q26" i="196"/>
  <c r="T71" i="93"/>
  <c r="T71" i="11" s="1"/>
  <c r="T71" i="9" s="1"/>
  <c r="T71" i="7" s="1"/>
  <c r="S26" i="163"/>
  <c r="L26" i="192"/>
  <c r="R26" i="186"/>
  <c r="F3" i="189"/>
  <c r="P26" i="83"/>
  <c r="U72" i="102"/>
  <c r="W69" i="102"/>
  <c r="X66" i="116"/>
  <c r="K39" i="93"/>
  <c r="K39" i="11" s="1"/>
  <c r="K39" i="9" s="1"/>
  <c r="K39" i="7" s="1"/>
  <c r="M3" i="191"/>
  <c r="M2" i="191" s="1"/>
  <c r="G26" i="185"/>
  <c r="R26" i="163"/>
  <c r="L62" i="123"/>
  <c r="P36" i="93"/>
  <c r="P36" i="11" s="1"/>
  <c r="P36" i="9" s="1"/>
  <c r="P36" i="7" s="1"/>
  <c r="P3" i="195"/>
  <c r="R3" i="174"/>
  <c r="R2" i="174" s="1"/>
  <c r="U3" i="79"/>
  <c r="J75" i="149"/>
  <c r="C51" i="116"/>
  <c r="L3" i="85"/>
  <c r="S54" i="102"/>
  <c r="S54" i="93" s="1"/>
  <c r="S54" i="11" s="1"/>
  <c r="S54" i="9" s="1"/>
  <c r="S54" i="7" s="1"/>
  <c r="U76" i="149"/>
  <c r="X3" i="115"/>
  <c r="J3" i="82"/>
  <c r="X3" i="79"/>
  <c r="R76" i="149"/>
  <c r="R3" i="121"/>
  <c r="L26" i="113"/>
  <c r="L2" i="113" s="1"/>
  <c r="N26" i="107"/>
  <c r="F3" i="108"/>
  <c r="F2" i="108" s="1"/>
  <c r="D76" i="149"/>
  <c r="C44" i="102"/>
  <c r="C44" i="93" s="1"/>
  <c r="C44" i="11" s="1"/>
  <c r="C44" i="9" s="1"/>
  <c r="C44" i="7" s="1"/>
  <c r="M37" i="102"/>
  <c r="O29" i="102"/>
  <c r="V65" i="102"/>
  <c r="L31" i="102"/>
  <c r="L31" i="93" s="1"/>
  <c r="L31" i="11" s="1"/>
  <c r="L31" i="9" s="1"/>
  <c r="L31" i="7" s="1"/>
  <c r="W62" i="102"/>
  <c r="W62" i="93" s="1"/>
  <c r="W62" i="11" s="1"/>
  <c r="W62" i="9" s="1"/>
  <c r="W62" i="7" s="1"/>
  <c r="E45" i="102"/>
  <c r="E45" i="93" s="1"/>
  <c r="E45" i="11" s="1"/>
  <c r="E45" i="9" s="1"/>
  <c r="E45" i="7" s="1"/>
  <c r="H64" i="123"/>
  <c r="H3" i="183"/>
  <c r="N26" i="109"/>
  <c r="N2" i="109" s="1"/>
  <c r="K41" i="93"/>
  <c r="K41" i="11" s="1"/>
  <c r="K41" i="9" s="1"/>
  <c r="K41" i="7" s="1"/>
  <c r="W29" i="102"/>
  <c r="W29" i="93" s="1"/>
  <c r="W29" i="11" s="1"/>
  <c r="W29" i="9" s="1"/>
  <c r="W29" i="7" s="1"/>
  <c r="K72" i="102"/>
  <c r="J54" i="102"/>
  <c r="J54" i="93" s="1"/>
  <c r="J54" i="11" s="1"/>
  <c r="J71" i="102"/>
  <c r="J71" i="93" s="1"/>
  <c r="J71" i="11" s="1"/>
  <c r="J71" i="9" s="1"/>
  <c r="J71" i="7" s="1"/>
  <c r="N65" i="102"/>
  <c r="N65" i="93" s="1"/>
  <c r="N65" i="11" s="1"/>
  <c r="N65" i="9" s="1"/>
  <c r="N65" i="7" s="1"/>
  <c r="P50" i="102"/>
  <c r="P50" i="93" s="1"/>
  <c r="P50" i="11" s="1"/>
  <c r="P50" i="9" s="1"/>
  <c r="P50" i="7" s="1"/>
  <c r="R47" i="102"/>
  <c r="R47" i="93" s="1"/>
  <c r="R47" i="11" s="1"/>
  <c r="R47" i="9" s="1"/>
  <c r="R47" i="7" s="1"/>
  <c r="X38" i="102"/>
  <c r="X38" i="93" s="1"/>
  <c r="X38" i="11" s="1"/>
  <c r="X38" i="9" s="1"/>
  <c r="X38" i="7" s="1"/>
  <c r="D36" i="102"/>
  <c r="D36" i="93" s="1"/>
  <c r="D36" i="11" s="1"/>
  <c r="D36" i="9" s="1"/>
  <c r="D36" i="7" s="1"/>
  <c r="D31" i="102"/>
  <c r="D31" i="93" s="1"/>
  <c r="D31" i="11" s="1"/>
  <c r="D31" i="9" s="1"/>
  <c r="D31" i="7" s="1"/>
  <c r="I54" i="102"/>
  <c r="I54" i="93" s="1"/>
  <c r="I54" i="11" s="1"/>
  <c r="I54" i="9" s="1"/>
  <c r="I54" i="7" s="1"/>
  <c r="I71" i="102"/>
  <c r="I71" i="93" s="1"/>
  <c r="I71" i="11" s="1"/>
  <c r="I71" i="9" s="1"/>
  <c r="I71" i="7" s="1"/>
  <c r="K68" i="102"/>
  <c r="O62" i="102"/>
  <c r="O50" i="102"/>
  <c r="O50" i="93" s="1"/>
  <c r="O50" i="11" s="1"/>
  <c r="O50" i="9" s="1"/>
  <c r="O50" i="7" s="1"/>
  <c r="Q47" i="102"/>
  <c r="Q47" i="93" s="1"/>
  <c r="Q47" i="11" s="1"/>
  <c r="Q47" i="9" s="1"/>
  <c r="Q47" i="7" s="1"/>
  <c r="S44" i="102"/>
  <c r="S44" i="93" s="1"/>
  <c r="S44" i="11" s="1"/>
  <c r="S44" i="9" s="1"/>
  <c r="S44" i="7" s="1"/>
  <c r="U41" i="102"/>
  <c r="W38" i="102"/>
  <c r="C36" i="102"/>
  <c r="C36" i="93" s="1"/>
  <c r="C36" i="11" s="1"/>
  <c r="C36" i="9" s="1"/>
  <c r="C36" i="7" s="1"/>
  <c r="C31" i="102"/>
  <c r="E87" i="149"/>
  <c r="U26" i="173"/>
  <c r="G87" i="149"/>
  <c r="V3" i="191"/>
  <c r="V2" i="191" s="1"/>
  <c r="W26" i="114"/>
  <c r="K3" i="81"/>
  <c r="I49" i="116"/>
  <c r="I49" i="93" s="1"/>
  <c r="I49" i="11" s="1"/>
  <c r="I49" i="9" s="1"/>
  <c r="I49" i="7" s="1"/>
  <c r="K46" i="116"/>
  <c r="K46" i="93" s="1"/>
  <c r="K46" i="11" s="1"/>
  <c r="K46" i="9" s="1"/>
  <c r="K46" i="7" s="1"/>
  <c r="L26" i="194"/>
  <c r="L69" i="93"/>
  <c r="L69" i="11" s="1"/>
  <c r="L69" i="9" s="1"/>
  <c r="L69" i="7" s="1"/>
  <c r="N3" i="111"/>
  <c r="J26" i="185"/>
  <c r="I26" i="185"/>
  <c r="C3" i="110"/>
  <c r="N26" i="197"/>
  <c r="G16" i="93"/>
  <c r="G16" i="11" s="1"/>
  <c r="G16" i="9" s="1"/>
  <c r="G16" i="7" s="1"/>
  <c r="I13" i="93"/>
  <c r="I13" i="11" s="1"/>
  <c r="I13" i="9" s="1"/>
  <c r="I13" i="7" s="1"/>
  <c r="T36" i="123"/>
  <c r="G26" i="171"/>
  <c r="O3" i="113"/>
  <c r="Q67" i="102"/>
  <c r="Q67" i="93" s="1"/>
  <c r="Q67" i="11" s="1"/>
  <c r="Q67" i="9" s="1"/>
  <c r="Q67" i="7" s="1"/>
  <c r="S64" i="102"/>
  <c r="W46" i="102"/>
  <c r="E41" i="102"/>
  <c r="E41" i="93" s="1"/>
  <c r="E41" i="11" s="1"/>
  <c r="E41" i="9" s="1"/>
  <c r="E41" i="7" s="1"/>
  <c r="I35" i="102"/>
  <c r="I35" i="93" s="1"/>
  <c r="I35" i="11" s="1"/>
  <c r="I35" i="9" s="1"/>
  <c r="I35" i="7" s="1"/>
  <c r="I19" i="102"/>
  <c r="I19" i="93" s="1"/>
  <c r="I19" i="11" s="1"/>
  <c r="T3" i="203"/>
  <c r="I65" i="93"/>
  <c r="I65" i="11" s="1"/>
  <c r="I65" i="9" s="1"/>
  <c r="I65" i="7" s="1"/>
  <c r="V26" i="193"/>
  <c r="U32" i="102"/>
  <c r="H26" i="188"/>
  <c r="C3" i="203"/>
  <c r="C3" i="173"/>
  <c r="C2" i="173" s="1"/>
  <c r="H26" i="110"/>
  <c r="H2" i="110" s="1"/>
  <c r="D26" i="107"/>
  <c r="D3" i="163"/>
  <c r="F54" i="93"/>
  <c r="F54" i="11" s="1"/>
  <c r="F54" i="9" s="1"/>
  <c r="F54" i="7" s="1"/>
  <c r="H68" i="93"/>
  <c r="H68" i="11" s="1"/>
  <c r="H68" i="9" s="1"/>
  <c r="H68" i="7" s="1"/>
  <c r="J45" i="93"/>
  <c r="J45" i="11" s="1"/>
  <c r="J45" i="9" s="1"/>
  <c r="J45" i="7" s="1"/>
  <c r="P3" i="171"/>
  <c r="U9" i="102"/>
  <c r="M3" i="89"/>
  <c r="X33" i="118"/>
  <c r="X26" i="118" s="1"/>
  <c r="X2" i="118" s="1"/>
  <c r="U27" i="111"/>
  <c r="K33" i="106"/>
  <c r="U26" i="191"/>
  <c r="K3" i="115"/>
  <c r="K2" i="115" s="1"/>
  <c r="N16" i="102"/>
  <c r="N16" i="93" s="1"/>
  <c r="N16" i="11" s="1"/>
  <c r="N16" i="9" s="1"/>
  <c r="N16" i="7" s="1"/>
  <c r="P7" i="102"/>
  <c r="N33" i="16"/>
  <c r="P26" i="111"/>
  <c r="X26" i="191"/>
  <c r="N3" i="17"/>
  <c r="W33" i="104"/>
  <c r="E3" i="188"/>
  <c r="F16" i="102"/>
  <c r="F16" i="93" s="1"/>
  <c r="F16" i="11" s="1"/>
  <c r="F16" i="9" s="1"/>
  <c r="F16" i="7" s="1"/>
  <c r="S26" i="82"/>
  <c r="D3" i="114"/>
  <c r="D2" i="114" s="1"/>
  <c r="I64" i="93"/>
  <c r="S61" i="104"/>
  <c r="W17" i="104"/>
  <c r="S39" i="93"/>
  <c r="S39" i="11" s="1"/>
  <c r="S39" i="9" s="1"/>
  <c r="S39" i="7" s="1"/>
  <c r="I7" i="102"/>
  <c r="I7" i="93" s="1"/>
  <c r="I7" i="11" s="1"/>
  <c r="I7" i="9" s="1"/>
  <c r="I7" i="7" s="1"/>
  <c r="W27" i="125"/>
  <c r="F27" i="125"/>
  <c r="M33" i="111"/>
  <c r="U17" i="111"/>
  <c r="M33" i="104"/>
  <c r="U17" i="104"/>
  <c r="K11" i="104"/>
  <c r="U33" i="105"/>
  <c r="S11" i="105"/>
  <c r="C26" i="110"/>
  <c r="S26" i="90"/>
  <c r="S2" i="90" s="1"/>
  <c r="R11" i="104"/>
  <c r="T3" i="188"/>
  <c r="T2" i="188" s="1"/>
  <c r="V8" i="16"/>
  <c r="K61" i="106"/>
  <c r="I27" i="104"/>
  <c r="O61" i="105"/>
  <c r="C33" i="105"/>
  <c r="M7" i="102"/>
  <c r="M7" i="93" s="1"/>
  <c r="M7" i="11" s="1"/>
  <c r="M7" i="9" s="1"/>
  <c r="M7" i="7" s="1"/>
  <c r="D33" i="75"/>
  <c r="T11" i="75"/>
  <c r="I22" i="75"/>
  <c r="Q61" i="16"/>
  <c r="X61" i="16"/>
  <c r="C3" i="115"/>
  <c r="C2" i="115" s="1"/>
  <c r="D26" i="195"/>
  <c r="Q66" i="102"/>
  <c r="S63" i="102"/>
  <c r="S51" i="102"/>
  <c r="U48" i="102"/>
  <c r="U48" i="93" s="1"/>
  <c r="U48" i="11" s="1"/>
  <c r="U48" i="9" s="1"/>
  <c r="U48" i="7" s="1"/>
  <c r="W45" i="102"/>
  <c r="W45" i="93" s="1"/>
  <c r="W45" i="11" s="1"/>
  <c r="W45" i="9" s="1"/>
  <c r="W45" i="7" s="1"/>
  <c r="C43" i="102"/>
  <c r="C43" i="93" s="1"/>
  <c r="C43" i="11" s="1"/>
  <c r="C43" i="9" s="1"/>
  <c r="C43" i="7" s="1"/>
  <c r="E40" i="102"/>
  <c r="E40" i="93" s="1"/>
  <c r="E40" i="11" s="1"/>
  <c r="E40" i="9" s="1"/>
  <c r="E40" i="7" s="1"/>
  <c r="G37" i="102"/>
  <c r="O32" i="102"/>
  <c r="O32" i="93" s="1"/>
  <c r="O32" i="11" s="1"/>
  <c r="O32" i="9" s="1"/>
  <c r="O32" i="7" s="1"/>
  <c r="Q29" i="102"/>
  <c r="Q29" i="93" s="1"/>
  <c r="Q29" i="11" s="1"/>
  <c r="Q29" i="9" s="1"/>
  <c r="Q29" i="7" s="1"/>
  <c r="N3" i="183"/>
  <c r="H26" i="88"/>
  <c r="N3" i="91"/>
  <c r="R3" i="89"/>
  <c r="P26" i="79"/>
  <c r="P52" i="75"/>
  <c r="D61" i="75"/>
  <c r="W43" i="93"/>
  <c r="W43" i="11" s="1"/>
  <c r="W43" i="9" s="1"/>
  <c r="W43" i="7" s="1"/>
  <c r="S61" i="111"/>
  <c r="O33" i="111"/>
  <c r="G61" i="106"/>
  <c r="N33" i="118"/>
  <c r="N26" i="118" s="1"/>
  <c r="N2" i="118" s="1"/>
  <c r="R61" i="105"/>
  <c r="F33" i="105"/>
  <c r="D15" i="102"/>
  <c r="D15" i="93" s="1"/>
  <c r="D15" i="11" s="1"/>
  <c r="D15" i="9" s="1"/>
  <c r="D15" i="7" s="1"/>
  <c r="V26" i="201"/>
  <c r="J61" i="75"/>
  <c r="M4" i="106"/>
  <c r="W61" i="8"/>
  <c r="C4" i="125"/>
  <c r="E3" i="107"/>
  <c r="K26" i="90"/>
  <c r="M17" i="75"/>
  <c r="O4" i="111"/>
  <c r="O3" i="111" s="1"/>
  <c r="O14" i="102"/>
  <c r="Q4" i="125"/>
  <c r="I26" i="113"/>
  <c r="K26" i="109"/>
  <c r="S26" i="196"/>
  <c r="O66" i="102"/>
  <c r="Q63" i="102"/>
  <c r="Q51" i="102"/>
  <c r="S26" i="193"/>
  <c r="F3" i="19"/>
  <c r="G26" i="203"/>
  <c r="X3" i="173"/>
  <c r="S3" i="174"/>
  <c r="S2" i="174" s="1"/>
  <c r="J3" i="89"/>
  <c r="N3" i="85"/>
  <c r="H26" i="79"/>
  <c r="F68" i="93"/>
  <c r="F68" i="11" s="1"/>
  <c r="F68" i="9" s="1"/>
  <c r="F68" i="7" s="1"/>
  <c r="H26" i="108"/>
  <c r="G33" i="104"/>
  <c r="E11" i="104"/>
  <c r="E3" i="104" s="1"/>
  <c r="Q17" i="125"/>
  <c r="L26" i="111"/>
  <c r="X26" i="194"/>
  <c r="J24" i="102"/>
  <c r="J24" i="93" s="1"/>
  <c r="J24" i="11" s="1"/>
  <c r="J24" i="9" s="1"/>
  <c r="J24" i="7" s="1"/>
  <c r="T27" i="16"/>
  <c r="F11" i="125"/>
  <c r="F3" i="125" s="1"/>
  <c r="U61" i="106"/>
  <c r="C27" i="105"/>
  <c r="M26" i="171"/>
  <c r="I26" i="82"/>
  <c r="I2" i="82" s="1"/>
  <c r="G3" i="82"/>
  <c r="L61" i="106"/>
  <c r="P61" i="105"/>
  <c r="D33" i="105"/>
  <c r="D33" i="16"/>
  <c r="D26" i="16" s="1"/>
  <c r="D52" i="125"/>
  <c r="D27" i="125"/>
  <c r="D26" i="125" s="1"/>
  <c r="X3" i="114"/>
  <c r="O22" i="106"/>
  <c r="C22" i="105"/>
  <c r="C26" i="198"/>
  <c r="P3" i="198"/>
  <c r="K3" i="188"/>
  <c r="K2" i="188" s="1"/>
  <c r="C26" i="109"/>
  <c r="E3" i="196"/>
  <c r="P26" i="192"/>
  <c r="P2" i="192" s="1"/>
  <c r="S26" i="189"/>
  <c r="F26" i="203"/>
  <c r="T3" i="121"/>
  <c r="P3" i="109"/>
  <c r="D26" i="90"/>
  <c r="T3" i="86"/>
  <c r="V3" i="82"/>
  <c r="V2" i="82" s="1"/>
  <c r="R26" i="194"/>
  <c r="X33" i="105"/>
  <c r="N27" i="105"/>
  <c r="P26" i="185"/>
  <c r="L14" i="102"/>
  <c r="L14" i="93" s="1"/>
  <c r="L14" i="11" s="1"/>
  <c r="L14" i="9" s="1"/>
  <c r="L14" i="7" s="1"/>
  <c r="X33" i="16"/>
  <c r="X26" i="16" s="1"/>
  <c r="N26" i="17"/>
  <c r="J33" i="125"/>
  <c r="H52" i="75"/>
  <c r="K61" i="111"/>
  <c r="G33" i="111"/>
  <c r="W33" i="105"/>
  <c r="W26" i="105" s="1"/>
  <c r="C24" i="102"/>
  <c r="C24" i="93" s="1"/>
  <c r="C24" i="11" s="1"/>
  <c r="C24" i="9" s="1"/>
  <c r="C24" i="7" s="1"/>
  <c r="S14" i="102"/>
  <c r="S14" i="93" s="1"/>
  <c r="S14" i="11" s="1"/>
  <c r="S14" i="9" s="1"/>
  <c r="S14" i="7" s="1"/>
  <c r="I8" i="16"/>
  <c r="L26" i="197"/>
  <c r="F61" i="106"/>
  <c r="P27" i="106"/>
  <c r="J14" i="102"/>
  <c r="J14" i="93" s="1"/>
  <c r="J14" i="11" s="1"/>
  <c r="J14" i="9" s="1"/>
  <c r="J14" i="7" s="1"/>
  <c r="I40" i="93"/>
  <c r="I40" i="11" s="1"/>
  <c r="I40" i="9" s="1"/>
  <c r="I40" i="7" s="1"/>
  <c r="I24" i="102"/>
  <c r="I24" i="93" s="1"/>
  <c r="I24" i="11" s="1"/>
  <c r="I24" i="9" s="1"/>
  <c r="I24" i="7" s="1"/>
  <c r="Q26" i="112"/>
  <c r="I26" i="91"/>
  <c r="I2" i="91" s="1"/>
  <c r="K3" i="80"/>
  <c r="L16" i="102"/>
  <c r="L16" i="93" s="1"/>
  <c r="L16" i="11" s="1"/>
  <c r="L16" i="9" s="1"/>
  <c r="L16" i="7" s="1"/>
  <c r="N13" i="102"/>
  <c r="N13" i="93" s="1"/>
  <c r="N13" i="11" s="1"/>
  <c r="N13" i="9" s="1"/>
  <c r="N13" i="7" s="1"/>
  <c r="P3" i="114"/>
  <c r="P2" i="114" s="1"/>
  <c r="G4" i="111"/>
  <c r="K33" i="16"/>
  <c r="E3" i="79"/>
  <c r="G3" i="78"/>
  <c r="R26" i="77"/>
  <c r="L27" i="75"/>
  <c r="H11" i="75"/>
  <c r="V33" i="75"/>
  <c r="P33" i="75"/>
  <c r="F27" i="75"/>
  <c r="N11" i="75"/>
  <c r="T4" i="75"/>
  <c r="J61" i="16"/>
  <c r="I61" i="16"/>
  <c r="N3" i="198"/>
  <c r="T3" i="195"/>
  <c r="W3" i="115"/>
  <c r="W2" i="115" s="1"/>
  <c r="W26" i="113"/>
  <c r="Q3" i="165"/>
  <c r="D26" i="165"/>
  <c r="I26" i="165"/>
  <c r="V3" i="196"/>
  <c r="V2" i="196" s="1"/>
  <c r="D26" i="193"/>
  <c r="J26" i="173"/>
  <c r="T3" i="173"/>
  <c r="T2" i="173" s="1"/>
  <c r="V3" i="109"/>
  <c r="H3" i="109"/>
  <c r="T3" i="88"/>
  <c r="T2" i="88" s="1"/>
  <c r="D61" i="104"/>
  <c r="K61" i="120"/>
  <c r="K14" i="102"/>
  <c r="K14" i="93" s="1"/>
  <c r="K14" i="11" s="1"/>
  <c r="K14" i="9" s="1"/>
  <c r="K14" i="7" s="1"/>
  <c r="C33" i="8"/>
  <c r="C26" i="8" s="1"/>
  <c r="C2" i="8" s="1"/>
  <c r="Q33" i="125"/>
  <c r="Q26" i="125" s="1"/>
  <c r="I17" i="125"/>
  <c r="L26" i="191"/>
  <c r="I61" i="111"/>
  <c r="M61" i="106"/>
  <c r="O11" i="106"/>
  <c r="I4" i="104"/>
  <c r="Q61" i="105"/>
  <c r="Q4" i="105"/>
  <c r="W13" i="102"/>
  <c r="W13" i="93" s="1"/>
  <c r="W13" i="11" s="1"/>
  <c r="W13" i="9" s="1"/>
  <c r="W13" i="7" s="1"/>
  <c r="O33" i="125"/>
  <c r="W26" i="91"/>
  <c r="U3" i="87"/>
  <c r="H3" i="114"/>
  <c r="O61" i="104"/>
  <c r="C33" i="104"/>
  <c r="C17" i="104"/>
  <c r="S33" i="105"/>
  <c r="T17" i="75"/>
  <c r="X8" i="75"/>
  <c r="Q3" i="196"/>
  <c r="F3" i="198"/>
  <c r="F2" i="198" s="1"/>
  <c r="U3" i="174"/>
  <c r="N26" i="196"/>
  <c r="N2" i="196" s="1"/>
  <c r="F3" i="190"/>
  <c r="R3" i="189"/>
  <c r="X26" i="186"/>
  <c r="U26" i="19"/>
  <c r="P3" i="18"/>
  <c r="V3" i="173"/>
  <c r="T3" i="174"/>
  <c r="T2" i="174" s="1"/>
  <c r="D3" i="113"/>
  <c r="F26" i="183"/>
  <c r="F2" i="183" s="1"/>
  <c r="L26" i="112"/>
  <c r="J26" i="79"/>
  <c r="L3" i="83"/>
  <c r="L2" i="83" s="1"/>
  <c r="R8" i="125"/>
  <c r="D4" i="125"/>
  <c r="C41" i="93"/>
  <c r="C41" i="11" s="1"/>
  <c r="C41" i="9" s="1"/>
  <c r="C41" i="7" s="1"/>
  <c r="S10" i="102"/>
  <c r="S10" i="93" s="1"/>
  <c r="S10" i="11" s="1"/>
  <c r="D4" i="106"/>
  <c r="D11" i="125"/>
  <c r="H61" i="75"/>
  <c r="K27" i="125"/>
  <c r="S11" i="125"/>
  <c r="T8" i="75"/>
  <c r="P17" i="75"/>
  <c r="L4" i="75"/>
  <c r="Q69" i="116"/>
  <c r="E26" i="109"/>
  <c r="E2" i="109" s="1"/>
  <c r="W3" i="113"/>
  <c r="O3" i="109"/>
  <c r="I68" i="116"/>
  <c r="I68" i="93" s="1"/>
  <c r="I68" i="11" s="1"/>
  <c r="I68" i="9" s="1"/>
  <c r="I68" i="7" s="1"/>
  <c r="J3" i="165"/>
  <c r="P3" i="196"/>
  <c r="Q3" i="192"/>
  <c r="L3" i="174"/>
  <c r="L2" i="174" s="1"/>
  <c r="V26" i="173"/>
  <c r="E3" i="183"/>
  <c r="H26" i="121"/>
  <c r="H26" i="87"/>
  <c r="V3" i="86"/>
  <c r="V2" i="86" s="1"/>
  <c r="L3" i="78"/>
  <c r="L2" i="78" s="1"/>
  <c r="C26" i="192"/>
  <c r="R3" i="165"/>
  <c r="T3" i="198"/>
  <c r="H26" i="80"/>
  <c r="J3" i="79"/>
  <c r="D3" i="183"/>
  <c r="X26" i="88"/>
  <c r="P26" i="112"/>
  <c r="D26" i="81"/>
  <c r="X26" i="79"/>
  <c r="H3" i="186"/>
  <c r="H2" i="186" s="1"/>
  <c r="P3" i="90"/>
  <c r="P2" i="90" s="1"/>
  <c r="N3" i="80"/>
  <c r="F26" i="80"/>
  <c r="V3" i="193"/>
  <c r="H26" i="203"/>
  <c r="H2" i="203" s="1"/>
  <c r="D26" i="89"/>
  <c r="D2" i="89" s="1"/>
  <c r="P3" i="79"/>
  <c r="M13" i="103"/>
  <c r="M13" i="102" s="1"/>
  <c r="M13" i="93" s="1"/>
  <c r="M13" i="11" s="1"/>
  <c r="M13" i="9" s="1"/>
  <c r="M13" i="7" s="1"/>
  <c r="N3" i="193"/>
  <c r="F26" i="88"/>
  <c r="F2" i="88" s="1"/>
  <c r="D26" i="82"/>
  <c r="D3" i="81"/>
  <c r="R3" i="78"/>
  <c r="X26" i="87"/>
  <c r="R26" i="79"/>
  <c r="G32" i="93"/>
  <c r="G32" i="11" s="1"/>
  <c r="G32" i="9" s="1"/>
  <c r="G32" i="7" s="1"/>
  <c r="D3" i="107"/>
  <c r="E26" i="199"/>
  <c r="E2" i="199" s="1"/>
  <c r="R66" i="123"/>
  <c r="T63" i="123"/>
  <c r="T63" i="93" s="1"/>
  <c r="T63" i="11" s="1"/>
  <c r="T63" i="9" s="1"/>
  <c r="T63" i="7" s="1"/>
  <c r="E51" i="123"/>
  <c r="G48" i="123"/>
  <c r="I45" i="123"/>
  <c r="K42" i="123"/>
  <c r="K42" i="93" s="1"/>
  <c r="K42" i="11" s="1"/>
  <c r="K42" i="9" s="1"/>
  <c r="K42" i="7" s="1"/>
  <c r="M39" i="123"/>
  <c r="M39" i="93" s="1"/>
  <c r="M39" i="11" s="1"/>
  <c r="M39" i="9" s="1"/>
  <c r="M39" i="7" s="1"/>
  <c r="O36" i="123"/>
  <c r="O36" i="93" s="1"/>
  <c r="O36" i="11" s="1"/>
  <c r="O36" i="9" s="1"/>
  <c r="O36" i="7" s="1"/>
  <c r="O31" i="123"/>
  <c r="O31" i="93" s="1"/>
  <c r="O31" i="11" s="1"/>
  <c r="O31" i="9" s="1"/>
  <c r="O31" i="7" s="1"/>
  <c r="W25" i="123"/>
  <c r="W20" i="123"/>
  <c r="W20" i="93" s="1"/>
  <c r="W20" i="11" s="1"/>
  <c r="W20" i="9" s="1"/>
  <c r="W20" i="7" s="1"/>
  <c r="W15" i="123"/>
  <c r="W15" i="93" s="1"/>
  <c r="W15" i="11" s="1"/>
  <c r="W15" i="9" s="1"/>
  <c r="W15" i="7" s="1"/>
  <c r="C13" i="123"/>
  <c r="I6" i="123"/>
  <c r="I6" i="93" s="1"/>
  <c r="I6" i="11" s="1"/>
  <c r="I6" i="9" s="1"/>
  <c r="I6" i="7" s="1"/>
  <c r="T62" i="123"/>
  <c r="N63" i="123"/>
  <c r="N63" i="93" s="1"/>
  <c r="N63" i="11" s="1"/>
  <c r="N63" i="9" s="1"/>
  <c r="N63" i="7" s="1"/>
  <c r="D3" i="109"/>
  <c r="X26" i="114"/>
  <c r="J26" i="107"/>
  <c r="J2" i="107" s="1"/>
  <c r="T3" i="91"/>
  <c r="T2" i="91" s="1"/>
  <c r="N26" i="85"/>
  <c r="X26" i="80"/>
  <c r="M23" i="103"/>
  <c r="M22" i="103" s="1"/>
  <c r="D3" i="188"/>
  <c r="K3" i="109"/>
  <c r="K2" i="109" s="1"/>
  <c r="E3" i="189"/>
  <c r="P3" i="190"/>
  <c r="P2" i="190" s="1"/>
  <c r="F3" i="113"/>
  <c r="X3" i="86"/>
  <c r="X2" i="86" s="1"/>
  <c r="F3" i="82"/>
  <c r="F2" i="82" s="1"/>
  <c r="R3" i="199"/>
  <c r="V30" i="93"/>
  <c r="V30" i="11" s="1"/>
  <c r="V30" i="9" s="1"/>
  <c r="V30" i="7" s="1"/>
  <c r="I26" i="198"/>
  <c r="Q3" i="188"/>
  <c r="Q2" i="188" s="1"/>
  <c r="Q26" i="115"/>
  <c r="C3" i="109"/>
  <c r="I26" i="186"/>
  <c r="P3" i="107"/>
  <c r="N3" i="84"/>
  <c r="T26" i="81"/>
  <c r="I3" i="188"/>
  <c r="C26" i="165"/>
  <c r="C2" i="165" s="1"/>
  <c r="U3" i="193"/>
  <c r="E26" i="189"/>
  <c r="R3" i="203"/>
  <c r="T26" i="121"/>
  <c r="V26" i="91"/>
  <c r="X3" i="90"/>
  <c r="X2" i="90" s="1"/>
  <c r="F3" i="86"/>
  <c r="F2" i="86" s="1"/>
  <c r="P3" i="83"/>
  <c r="R26" i="82"/>
  <c r="V26" i="80"/>
  <c r="D3" i="78"/>
  <c r="W3" i="19"/>
  <c r="R26" i="183"/>
  <c r="V3" i="110"/>
  <c r="V2" i="110" s="1"/>
  <c r="J3" i="110"/>
  <c r="L26" i="91"/>
  <c r="L26" i="89"/>
  <c r="L2" i="89" s="1"/>
  <c r="X3" i="87"/>
  <c r="R3" i="82"/>
  <c r="R26" i="78"/>
  <c r="M25" i="93"/>
  <c r="M25" i="11" s="1"/>
  <c r="M25" i="9" s="1"/>
  <c r="M25" i="7" s="1"/>
  <c r="R26" i="198"/>
  <c r="R2" i="198" s="1"/>
  <c r="E26" i="165"/>
  <c r="D26" i="186"/>
  <c r="K3" i="19"/>
  <c r="K3" i="173"/>
  <c r="L3" i="183"/>
  <c r="V3" i="121"/>
  <c r="S3" i="183"/>
  <c r="J26" i="90"/>
  <c r="N26" i="88"/>
  <c r="N2" i="88" s="1"/>
  <c r="R26" i="83"/>
  <c r="T26" i="82"/>
  <c r="T3" i="81"/>
  <c r="U14" i="93"/>
  <c r="U14" i="11" s="1"/>
  <c r="U14" i="9" s="1"/>
  <c r="U14" i="7" s="1"/>
  <c r="G3" i="199"/>
  <c r="O26" i="195"/>
  <c r="R54" i="102"/>
  <c r="R54" i="93" s="1"/>
  <c r="R54" i="11" s="1"/>
  <c r="R54" i="9" s="1"/>
  <c r="R54" i="7" s="1"/>
  <c r="R71" i="102"/>
  <c r="T68" i="102"/>
  <c r="T68" i="93" s="1"/>
  <c r="T68" i="11" s="1"/>
  <c r="T68" i="9" s="1"/>
  <c r="T68" i="7" s="1"/>
  <c r="X62" i="102"/>
  <c r="X50" i="102"/>
  <c r="D48" i="102"/>
  <c r="D48" i="93" s="1"/>
  <c r="D48" i="11" s="1"/>
  <c r="D48" i="9" s="1"/>
  <c r="D48" i="7" s="1"/>
  <c r="F45" i="102"/>
  <c r="F45" i="93" s="1"/>
  <c r="F45" i="11" s="1"/>
  <c r="F45" i="9" s="1"/>
  <c r="F45" i="7" s="1"/>
  <c r="H42" i="102"/>
  <c r="J39" i="102"/>
  <c r="J39" i="93" s="1"/>
  <c r="J39" i="11" s="1"/>
  <c r="J39" i="9" s="1"/>
  <c r="J39" i="7" s="1"/>
  <c r="L36" i="102"/>
  <c r="L36" i="93" s="1"/>
  <c r="L36" i="11" s="1"/>
  <c r="L36" i="9" s="1"/>
  <c r="L36" i="7" s="1"/>
  <c r="Q54" i="102"/>
  <c r="Q54" i="93" s="1"/>
  <c r="Q54" i="11" s="1"/>
  <c r="Q71" i="102"/>
  <c r="Q71" i="93" s="1"/>
  <c r="Q71" i="11" s="1"/>
  <c r="Q71" i="9" s="1"/>
  <c r="Q71" i="7" s="1"/>
  <c r="S68" i="102"/>
  <c r="U65" i="102"/>
  <c r="U65" i="93" s="1"/>
  <c r="U65" i="11" s="1"/>
  <c r="U65" i="9" s="1"/>
  <c r="U65" i="7" s="1"/>
  <c r="W50" i="102"/>
  <c r="W50" i="93" s="1"/>
  <c r="W50" i="11" s="1"/>
  <c r="W50" i="9" s="1"/>
  <c r="W50" i="7" s="1"/>
  <c r="C48" i="102"/>
  <c r="G42" i="102"/>
  <c r="G42" i="93" s="1"/>
  <c r="G42" i="11" s="1"/>
  <c r="G42" i="9" s="1"/>
  <c r="G42" i="7" s="1"/>
  <c r="I39" i="102"/>
  <c r="I39" i="93" s="1"/>
  <c r="I39" i="11" s="1"/>
  <c r="I39" i="9" s="1"/>
  <c r="I39" i="7" s="1"/>
  <c r="K36" i="102"/>
  <c r="K36" i="93" s="1"/>
  <c r="K36" i="11" s="1"/>
  <c r="K36" i="9" s="1"/>
  <c r="K36" i="7" s="1"/>
  <c r="K31" i="102"/>
  <c r="C3" i="19"/>
  <c r="W26" i="203"/>
  <c r="K26" i="196"/>
  <c r="U26" i="195"/>
  <c r="G3" i="195"/>
  <c r="F26" i="193"/>
  <c r="M69" i="102"/>
  <c r="M69" i="93" s="1"/>
  <c r="M69" i="11" s="1"/>
  <c r="M69" i="9" s="1"/>
  <c r="M69" i="7" s="1"/>
  <c r="D26" i="190"/>
  <c r="X64" i="123"/>
  <c r="D62" i="123"/>
  <c r="X3" i="88"/>
  <c r="D3" i="82"/>
  <c r="R16" i="93"/>
  <c r="R16" i="11" s="1"/>
  <c r="R16" i="9" s="1"/>
  <c r="R16" i="7" s="1"/>
  <c r="T13" i="93"/>
  <c r="T13" i="11" s="1"/>
  <c r="T13" i="9" s="1"/>
  <c r="T13" i="7" s="1"/>
  <c r="I26" i="115"/>
  <c r="K26" i="165"/>
  <c r="X3" i="195"/>
  <c r="X3" i="189"/>
  <c r="M3" i="19"/>
  <c r="P3" i="88"/>
  <c r="L3" i="86"/>
  <c r="J3" i="83"/>
  <c r="F3" i="81"/>
  <c r="X3" i="80"/>
  <c r="V3" i="199"/>
  <c r="V2" i="199" s="1"/>
  <c r="L42" i="93"/>
  <c r="L42" i="11" s="1"/>
  <c r="L42" i="9" s="1"/>
  <c r="L42" i="7" s="1"/>
  <c r="E72" i="116"/>
  <c r="L3" i="198"/>
  <c r="G26" i="189"/>
  <c r="L26" i="19"/>
  <c r="T67" i="123"/>
  <c r="T67" i="93" s="1"/>
  <c r="T67" i="11" s="1"/>
  <c r="T67" i="9" s="1"/>
  <c r="T67" i="7" s="1"/>
  <c r="V64" i="123"/>
  <c r="V64" i="93" s="1"/>
  <c r="V64" i="11" s="1"/>
  <c r="V64" i="9" s="1"/>
  <c r="V64" i="7" s="1"/>
  <c r="G65" i="123"/>
  <c r="I62" i="123"/>
  <c r="L26" i="183"/>
  <c r="X3" i="78"/>
  <c r="R3" i="112"/>
  <c r="J26" i="91"/>
  <c r="F3" i="186"/>
  <c r="F2" i="186" s="1"/>
  <c r="X3" i="110"/>
  <c r="D3" i="112"/>
  <c r="K45" i="116"/>
  <c r="K45" i="93" s="1"/>
  <c r="K45" i="11" s="1"/>
  <c r="K45" i="9" s="1"/>
  <c r="K45" i="7" s="1"/>
  <c r="E3" i="165"/>
  <c r="D3" i="192"/>
  <c r="C3" i="192"/>
  <c r="N3" i="189"/>
  <c r="Q3" i="121"/>
  <c r="X3" i="193"/>
  <c r="V3" i="114"/>
  <c r="C45" i="116"/>
  <c r="C45" i="93" s="1"/>
  <c r="C45" i="11" s="1"/>
  <c r="C45" i="9" s="1"/>
  <c r="C45" i="7" s="1"/>
  <c r="M26" i="199"/>
  <c r="M2" i="199" s="1"/>
  <c r="P26" i="165"/>
  <c r="P2" i="165" s="1"/>
  <c r="N3" i="165"/>
  <c r="H3" i="196"/>
  <c r="C37" i="116"/>
  <c r="C37" i="93" s="1"/>
  <c r="C37" i="11" s="1"/>
  <c r="C37" i="9" s="1"/>
  <c r="C37" i="7" s="1"/>
  <c r="J3" i="188"/>
  <c r="R19" i="102"/>
  <c r="R19" i="93" s="1"/>
  <c r="R19" i="11" s="1"/>
  <c r="R19" i="9" s="1"/>
  <c r="R19" i="7" s="1"/>
  <c r="S72" i="102"/>
  <c r="S72" i="93" s="1"/>
  <c r="S72" i="11" s="1"/>
  <c r="S72" i="9" s="1"/>
  <c r="S72" i="7" s="1"/>
  <c r="U69" i="102"/>
  <c r="U69" i="93" s="1"/>
  <c r="U69" i="11" s="1"/>
  <c r="U69" i="9" s="1"/>
  <c r="U69" i="7" s="1"/>
  <c r="W66" i="102"/>
  <c r="C64" i="102"/>
  <c r="C64" i="93" s="1"/>
  <c r="C64" i="11" s="1"/>
  <c r="C64" i="9" s="1"/>
  <c r="C64" i="7" s="1"/>
  <c r="E49" i="102"/>
  <c r="E49" i="93" s="1"/>
  <c r="E49" i="11" s="1"/>
  <c r="E49" i="9" s="1"/>
  <c r="E49" i="7" s="1"/>
  <c r="G46" i="102"/>
  <c r="G46" i="93" s="1"/>
  <c r="G46" i="11" s="1"/>
  <c r="G46" i="9" s="1"/>
  <c r="G46" i="7" s="1"/>
  <c r="I43" i="102"/>
  <c r="I43" i="93" s="1"/>
  <c r="I43" i="11" s="1"/>
  <c r="I43" i="9" s="1"/>
  <c r="I43" i="7" s="1"/>
  <c r="K40" i="102"/>
  <c r="M32" i="102"/>
  <c r="M21" i="102"/>
  <c r="M21" i="93" s="1"/>
  <c r="M21" i="11" s="1"/>
  <c r="M21" i="9" s="1"/>
  <c r="M21" i="7" s="1"/>
  <c r="W3" i="189"/>
  <c r="Q26" i="18"/>
  <c r="L3" i="19"/>
  <c r="F3" i="85"/>
  <c r="X3" i="84"/>
  <c r="U33" i="120"/>
  <c r="U26" i="120" s="1"/>
  <c r="J38" i="93"/>
  <c r="J38" i="11" s="1"/>
  <c r="J38" i="9" s="1"/>
  <c r="J38" i="7" s="1"/>
  <c r="O13" i="102"/>
  <c r="O13" i="93" s="1"/>
  <c r="O13" i="11" s="1"/>
  <c r="O13" i="9" s="1"/>
  <c r="O13" i="7" s="1"/>
  <c r="J33" i="105"/>
  <c r="J26" i="105" s="1"/>
  <c r="E3" i="191"/>
  <c r="O3" i="171"/>
  <c r="Q3" i="112"/>
  <c r="I3" i="90"/>
  <c r="W3" i="87"/>
  <c r="G3" i="79"/>
  <c r="E26" i="185"/>
  <c r="E33" i="16"/>
  <c r="K8" i="75"/>
  <c r="X3" i="125"/>
  <c r="J33" i="118"/>
  <c r="J26" i="118" s="1"/>
  <c r="J2" i="118" s="1"/>
  <c r="V54" i="93"/>
  <c r="V54" i="11" s="1"/>
  <c r="V54" i="9" s="1"/>
  <c r="V54" i="7" s="1"/>
  <c r="H72" i="93"/>
  <c r="H72" i="11" s="1"/>
  <c r="H72" i="9" s="1"/>
  <c r="H72" i="7" s="1"/>
  <c r="M16" i="102"/>
  <c r="M16" i="93" s="1"/>
  <c r="M16" i="11" s="1"/>
  <c r="M16" i="9" s="1"/>
  <c r="M16" i="7" s="1"/>
  <c r="H62" i="116"/>
  <c r="T27" i="106"/>
  <c r="F17" i="106"/>
  <c r="D8" i="104"/>
  <c r="V61" i="105"/>
  <c r="N39" i="93"/>
  <c r="N39" i="11" s="1"/>
  <c r="N39" i="9" s="1"/>
  <c r="N39" i="7" s="1"/>
  <c r="V33" i="8"/>
  <c r="V26" i="8" s="1"/>
  <c r="V2" i="8" s="1"/>
  <c r="P66" i="116"/>
  <c r="R22" i="105"/>
  <c r="L7" i="93"/>
  <c r="L7" i="11" s="1"/>
  <c r="L7" i="9" s="1"/>
  <c r="L7" i="7" s="1"/>
  <c r="O11" i="105"/>
  <c r="Q3" i="110"/>
  <c r="P33" i="105"/>
  <c r="P26" i="105" s="1"/>
  <c r="F33" i="16"/>
  <c r="S26" i="77"/>
  <c r="O61" i="120"/>
  <c r="O62" i="116"/>
  <c r="O3" i="199"/>
  <c r="J44" i="93"/>
  <c r="J44" i="11" s="1"/>
  <c r="J44" i="9" s="1"/>
  <c r="J44" i="7" s="1"/>
  <c r="R68" i="93"/>
  <c r="R68" i="11" s="1"/>
  <c r="R68" i="9" s="1"/>
  <c r="R68" i="7" s="1"/>
  <c r="D11" i="104"/>
  <c r="R14" i="102"/>
  <c r="R14" i="93" s="1"/>
  <c r="R14" i="11" s="1"/>
  <c r="R14" i="9" s="1"/>
  <c r="R14" i="7" s="1"/>
  <c r="D89" i="149"/>
  <c r="F33" i="8"/>
  <c r="F26" i="8" s="1"/>
  <c r="F2" i="8" s="1"/>
  <c r="C3" i="190"/>
  <c r="M71" i="93"/>
  <c r="M71" i="11" s="1"/>
  <c r="M71" i="9" s="1"/>
  <c r="M71" i="7" s="1"/>
  <c r="Q65" i="93"/>
  <c r="Q65" i="11" s="1"/>
  <c r="Q65" i="9" s="1"/>
  <c r="Q65" i="7" s="1"/>
  <c r="W3" i="186"/>
  <c r="W2" i="186" s="1"/>
  <c r="T26" i="163"/>
  <c r="N10" i="102"/>
  <c r="N10" i="93" s="1"/>
  <c r="N10" i="11" s="1"/>
  <c r="N10" i="9" s="1"/>
  <c r="N10" i="7" s="1"/>
  <c r="J40" i="93"/>
  <c r="J40" i="11" s="1"/>
  <c r="J40" i="9" s="1"/>
  <c r="J40" i="7" s="1"/>
  <c r="C61" i="118"/>
  <c r="N11" i="106"/>
  <c r="U82" i="149"/>
  <c r="G75" i="149"/>
  <c r="F3" i="195"/>
  <c r="H61" i="118"/>
  <c r="P26" i="191"/>
  <c r="M27" i="105"/>
  <c r="F44" i="93"/>
  <c r="F44" i="11" s="1"/>
  <c r="F44" i="9" s="1"/>
  <c r="F44" i="7" s="1"/>
  <c r="V26" i="163"/>
  <c r="N3" i="191"/>
  <c r="R17" i="105"/>
  <c r="X20" i="93"/>
  <c r="X20" i="11" s="1"/>
  <c r="X20" i="9" s="1"/>
  <c r="X20" i="7" s="1"/>
  <c r="M4" i="104"/>
  <c r="W3" i="190"/>
  <c r="W2" i="190" s="1"/>
  <c r="E71" i="93"/>
  <c r="E71" i="11" s="1"/>
  <c r="E71" i="9" s="1"/>
  <c r="E71" i="7" s="1"/>
  <c r="W3" i="91"/>
  <c r="E26" i="90"/>
  <c r="S3" i="89"/>
  <c r="I3" i="88"/>
  <c r="H33" i="16"/>
  <c r="I64" i="11"/>
  <c r="I64" i="9" s="1"/>
  <c r="S61" i="105"/>
  <c r="M11" i="105"/>
  <c r="M3" i="105" s="1"/>
  <c r="F26" i="185"/>
  <c r="X7" i="102"/>
  <c r="X7" i="93" s="1"/>
  <c r="X7" i="11" s="1"/>
  <c r="X7" i="9" s="1"/>
  <c r="X7" i="7" s="1"/>
  <c r="E33" i="105"/>
  <c r="E26" i="105" s="1"/>
  <c r="M17" i="105"/>
  <c r="V26" i="198"/>
  <c r="W69" i="116"/>
  <c r="I26" i="171"/>
  <c r="U3" i="108"/>
  <c r="G3" i="91"/>
  <c r="Q3" i="90"/>
  <c r="N61" i="118"/>
  <c r="N8" i="106"/>
  <c r="T61" i="104"/>
  <c r="R70" i="93"/>
  <c r="R70" i="11" s="1"/>
  <c r="R70" i="9" s="1"/>
  <c r="R70" i="7" s="1"/>
  <c r="T24" i="102"/>
  <c r="T24" i="93" s="1"/>
  <c r="T24" i="11" s="1"/>
  <c r="T24" i="9" s="1"/>
  <c r="T24" i="7" s="1"/>
  <c r="N15" i="102"/>
  <c r="N15" i="93" s="1"/>
  <c r="N15" i="11" s="1"/>
  <c r="N15" i="9" s="1"/>
  <c r="N15" i="7" s="1"/>
  <c r="X26" i="171"/>
  <c r="G43" i="93"/>
  <c r="G43" i="11" s="1"/>
  <c r="G43" i="9" s="1"/>
  <c r="G43" i="7" s="1"/>
  <c r="U26" i="197"/>
  <c r="U3" i="188"/>
  <c r="U2" i="188" s="1"/>
  <c r="Q52" i="103"/>
  <c r="C63" i="93"/>
  <c r="C63" i="11" s="1"/>
  <c r="C63" i="9" s="1"/>
  <c r="C63" i="7" s="1"/>
  <c r="N61" i="106"/>
  <c r="X27" i="106"/>
  <c r="P11" i="106"/>
  <c r="R61" i="75"/>
  <c r="K37" i="93"/>
  <c r="K37" i="11" s="1"/>
  <c r="K37" i="9" s="1"/>
  <c r="K37" i="7" s="1"/>
  <c r="C11" i="16"/>
  <c r="C26" i="112"/>
  <c r="U26" i="108"/>
  <c r="Q26" i="91"/>
  <c r="Q2" i="91" s="1"/>
  <c r="H33" i="106"/>
  <c r="N23" i="123"/>
  <c r="V33" i="125"/>
  <c r="T33" i="75"/>
  <c r="L61" i="16"/>
  <c r="N33" i="75"/>
  <c r="S61" i="16"/>
  <c r="H3" i="198"/>
  <c r="D3" i="198"/>
  <c r="F3" i="192"/>
  <c r="T3" i="190"/>
  <c r="O3" i="189"/>
  <c r="G26" i="113"/>
  <c r="T26" i="90"/>
  <c r="N26" i="89"/>
  <c r="E3" i="121"/>
  <c r="E2" i="121" s="1"/>
  <c r="S71" i="93"/>
  <c r="S71" i="11" s="1"/>
  <c r="S71" i="9" s="1"/>
  <c r="S71" i="7" s="1"/>
  <c r="D26" i="197"/>
  <c r="L27" i="104"/>
  <c r="H33" i="125"/>
  <c r="H26" i="125" s="1"/>
  <c r="T3" i="108"/>
  <c r="I26" i="112"/>
  <c r="G3" i="90"/>
  <c r="C26" i="89"/>
  <c r="I3" i="89"/>
  <c r="I2" i="89" s="1"/>
  <c r="W26" i="87"/>
  <c r="W3" i="86"/>
  <c r="S26" i="85"/>
  <c r="S2" i="85" s="1"/>
  <c r="C26" i="81"/>
  <c r="M26" i="80"/>
  <c r="S3" i="80"/>
  <c r="O24" i="103"/>
  <c r="O22" i="103" s="1"/>
  <c r="Q15" i="103"/>
  <c r="Q15" i="102" s="1"/>
  <c r="N17" i="75"/>
  <c r="L26" i="198"/>
  <c r="C3" i="188"/>
  <c r="U3" i="115"/>
  <c r="D3" i="196"/>
  <c r="G26" i="18"/>
  <c r="R3" i="91"/>
  <c r="J27" i="125"/>
  <c r="U26" i="163"/>
  <c r="E3" i="197"/>
  <c r="Q6" i="102"/>
  <c r="G3" i="171"/>
  <c r="K3" i="90"/>
  <c r="G3" i="87"/>
  <c r="S3" i="78"/>
  <c r="O26" i="77"/>
  <c r="S61" i="120"/>
  <c r="U66" i="116"/>
  <c r="U66" i="93" s="1"/>
  <c r="U66" i="11" s="1"/>
  <c r="U66" i="9" s="1"/>
  <c r="U66" i="7" s="1"/>
  <c r="C26" i="163"/>
  <c r="G33" i="105"/>
  <c r="L25" i="102"/>
  <c r="L25" i="93" s="1"/>
  <c r="L25" i="11" s="1"/>
  <c r="L25" i="9" s="1"/>
  <c r="L25" i="7" s="1"/>
  <c r="V26" i="171"/>
  <c r="U50" i="93"/>
  <c r="U50" i="11" s="1"/>
  <c r="U50" i="9" s="1"/>
  <c r="U50" i="7" s="1"/>
  <c r="S61" i="118"/>
  <c r="E33" i="118"/>
  <c r="E26" i="118" s="1"/>
  <c r="E2" i="118" s="1"/>
  <c r="C26" i="191"/>
  <c r="M26" i="201"/>
  <c r="W3" i="112"/>
  <c r="W2" i="112" s="1"/>
  <c r="U26" i="114"/>
  <c r="E26" i="88"/>
  <c r="K3" i="88"/>
  <c r="O26" i="87"/>
  <c r="Q26" i="86"/>
  <c r="O3" i="86"/>
  <c r="G26" i="83"/>
  <c r="E26" i="80"/>
  <c r="K26" i="77"/>
  <c r="U22" i="75"/>
  <c r="X61" i="104"/>
  <c r="L33" i="104"/>
  <c r="L17" i="104"/>
  <c r="R27" i="105"/>
  <c r="R11" i="105"/>
  <c r="X61" i="75"/>
  <c r="C33" i="120"/>
  <c r="C26" i="120" s="1"/>
  <c r="W33" i="8"/>
  <c r="W26" i="8" s="1"/>
  <c r="W2" i="8" s="1"/>
  <c r="E8" i="75"/>
  <c r="M61" i="16"/>
  <c r="J33" i="75"/>
  <c r="X11" i="75"/>
  <c r="D26" i="198"/>
  <c r="M68" i="116"/>
  <c r="M68" i="93" s="1"/>
  <c r="M68" i="11" s="1"/>
  <c r="M68" i="9" s="1"/>
  <c r="M68" i="7" s="1"/>
  <c r="Q3" i="198"/>
  <c r="G69" i="116"/>
  <c r="K26" i="113"/>
  <c r="R3" i="90"/>
  <c r="T26" i="19"/>
  <c r="J3" i="91"/>
  <c r="V61" i="75"/>
  <c r="G11" i="104"/>
  <c r="G3" i="104" s="1"/>
  <c r="O27" i="105"/>
  <c r="U4" i="105"/>
  <c r="Q26" i="185"/>
  <c r="G3" i="107"/>
  <c r="S3" i="110"/>
  <c r="C26" i="91"/>
  <c r="W26" i="89"/>
  <c r="W26" i="86"/>
  <c r="U3" i="85"/>
  <c r="W3" i="83"/>
  <c r="S3" i="81"/>
  <c r="T33" i="106"/>
  <c r="H33" i="105"/>
  <c r="H26" i="105" s="1"/>
  <c r="H26" i="201"/>
  <c r="E27" i="104"/>
  <c r="I52" i="16"/>
  <c r="C4" i="16"/>
  <c r="V33" i="118"/>
  <c r="V26" i="118" s="1"/>
  <c r="V2" i="118" s="1"/>
  <c r="J17" i="106"/>
  <c r="D10" i="102"/>
  <c r="D10" i="93" s="1"/>
  <c r="D10" i="11" s="1"/>
  <c r="M3" i="198"/>
  <c r="M2" i="198" s="1"/>
  <c r="I33" i="106"/>
  <c r="Q61" i="104"/>
  <c r="E33" i="104"/>
  <c r="E3" i="186"/>
  <c r="C26" i="85"/>
  <c r="G26" i="79"/>
  <c r="X33" i="106"/>
  <c r="F33" i="125"/>
  <c r="W61" i="120"/>
  <c r="I27" i="16"/>
  <c r="M4" i="75"/>
  <c r="U72" i="116"/>
  <c r="U72" i="93" s="1"/>
  <c r="U72" i="11" s="1"/>
  <c r="U72" i="9" s="1"/>
  <c r="U72" i="7" s="1"/>
  <c r="U68" i="116"/>
  <c r="U68" i="93" s="1"/>
  <c r="U68" i="11" s="1"/>
  <c r="U68" i="9" s="1"/>
  <c r="U68" i="7" s="1"/>
  <c r="C26" i="113"/>
  <c r="J3" i="90"/>
  <c r="I26" i="121"/>
  <c r="I2" i="121" s="1"/>
  <c r="U3" i="80"/>
  <c r="G26" i="77"/>
  <c r="J26" i="194"/>
  <c r="J50" i="93"/>
  <c r="J50" i="11" s="1"/>
  <c r="J50" i="9" s="1"/>
  <c r="J50" i="7" s="1"/>
  <c r="J17" i="125"/>
  <c r="T61" i="75"/>
  <c r="W33" i="120"/>
  <c r="W26" i="120" s="1"/>
  <c r="W2" i="120" s="1"/>
  <c r="G33" i="118"/>
  <c r="G26" i="118" s="1"/>
  <c r="G2" i="118" s="1"/>
  <c r="I11" i="106"/>
  <c r="O26" i="185"/>
  <c r="G6" i="93"/>
  <c r="G6" i="11" s="1"/>
  <c r="G6" i="9" s="1"/>
  <c r="G6" i="7" s="1"/>
  <c r="L41" i="93"/>
  <c r="L41" i="11" s="1"/>
  <c r="L41" i="9" s="1"/>
  <c r="L41" i="7" s="1"/>
  <c r="H26" i="194"/>
  <c r="D26" i="191"/>
  <c r="T26" i="187"/>
  <c r="R24" i="102"/>
  <c r="R24" i="93" s="1"/>
  <c r="R24" i="11" s="1"/>
  <c r="R24" i="9" s="1"/>
  <c r="R24" i="7" s="1"/>
  <c r="X33" i="125"/>
  <c r="E33" i="120"/>
  <c r="E26" i="120" s="1"/>
  <c r="E2" i="120" s="1"/>
  <c r="K26" i="17"/>
  <c r="W26" i="108"/>
  <c r="M22" i="75"/>
  <c r="X4" i="105"/>
  <c r="O3" i="77"/>
  <c r="I8" i="75"/>
  <c r="X27" i="75"/>
  <c r="P11" i="75"/>
  <c r="N27" i="75"/>
  <c r="S26" i="198"/>
  <c r="E3" i="113"/>
  <c r="W3" i="109"/>
  <c r="U26" i="199"/>
  <c r="U2" i="199" s="1"/>
  <c r="W3" i="199"/>
  <c r="X26" i="165"/>
  <c r="W3" i="193"/>
  <c r="G26" i="183"/>
  <c r="L26" i="196"/>
  <c r="P26" i="195"/>
  <c r="D3" i="193"/>
  <c r="J26" i="192"/>
  <c r="W3" i="192"/>
  <c r="L3" i="190"/>
  <c r="K26" i="19"/>
  <c r="H26" i="18"/>
  <c r="H2" i="18" s="1"/>
  <c r="X70" i="102"/>
  <c r="X70" i="93" s="1"/>
  <c r="X70" i="11" s="1"/>
  <c r="X70" i="9" s="1"/>
  <c r="X70" i="7" s="1"/>
  <c r="D68" i="102"/>
  <c r="D68" i="93" s="1"/>
  <c r="D68" i="11" s="1"/>
  <c r="D68" i="9" s="1"/>
  <c r="D68" i="7" s="1"/>
  <c r="F65" i="102"/>
  <c r="F65" i="93" s="1"/>
  <c r="F65" i="11" s="1"/>
  <c r="F65" i="9" s="1"/>
  <c r="F65" i="7" s="1"/>
  <c r="H62" i="102"/>
  <c r="H50" i="102"/>
  <c r="J47" i="102"/>
  <c r="J47" i="93" s="1"/>
  <c r="J47" i="11" s="1"/>
  <c r="J47" i="9" s="1"/>
  <c r="J47" i="7" s="1"/>
  <c r="L44" i="102"/>
  <c r="L44" i="93" s="1"/>
  <c r="L44" i="11" s="1"/>
  <c r="L44" i="9" s="1"/>
  <c r="L44" i="7" s="1"/>
  <c r="N41" i="102"/>
  <c r="N41" i="93" s="1"/>
  <c r="N41" i="11" s="1"/>
  <c r="N41" i="9" s="1"/>
  <c r="N41" i="7" s="1"/>
  <c r="P38" i="102"/>
  <c r="P38" i="93" s="1"/>
  <c r="P38" i="11" s="1"/>
  <c r="P38" i="9" s="1"/>
  <c r="P38" i="7" s="1"/>
  <c r="R35" i="102"/>
  <c r="R35" i="93" s="1"/>
  <c r="R35" i="11" s="1"/>
  <c r="R35" i="9" s="1"/>
  <c r="R35" i="7" s="1"/>
  <c r="R30" i="102"/>
  <c r="R30" i="93" s="1"/>
  <c r="R30" i="11" s="1"/>
  <c r="R30" i="9" s="1"/>
  <c r="R30" i="7" s="1"/>
  <c r="W70" i="102"/>
  <c r="C68" i="102"/>
  <c r="C68" i="93" s="1"/>
  <c r="C68" i="11" s="1"/>
  <c r="C68" i="9" s="1"/>
  <c r="C68" i="7" s="1"/>
  <c r="E65" i="102"/>
  <c r="E65" i="93" s="1"/>
  <c r="E65" i="11" s="1"/>
  <c r="E65" i="9" s="1"/>
  <c r="E65" i="7" s="1"/>
  <c r="G62" i="102"/>
  <c r="G62" i="93" s="1"/>
  <c r="G62" i="11" s="1"/>
  <c r="G62" i="9" s="1"/>
  <c r="G62" i="7" s="1"/>
  <c r="Q30" i="102"/>
  <c r="Q30" i="93" s="1"/>
  <c r="Q30" i="11" s="1"/>
  <c r="Q30" i="9" s="1"/>
  <c r="Q30" i="7" s="1"/>
  <c r="J3" i="203"/>
  <c r="G3" i="173"/>
  <c r="I3" i="173"/>
  <c r="N3" i="121"/>
  <c r="X3" i="186"/>
  <c r="L26" i="90"/>
  <c r="F26" i="89"/>
  <c r="P26" i="88"/>
  <c r="T26" i="89"/>
  <c r="T2" i="89" s="1"/>
  <c r="F3" i="87"/>
  <c r="F3" i="90"/>
  <c r="P3" i="89"/>
  <c r="P2" i="89" s="1"/>
  <c r="H3" i="88"/>
  <c r="R3" i="87"/>
  <c r="D3" i="86"/>
  <c r="P3" i="80"/>
  <c r="C3" i="199"/>
  <c r="D26" i="196"/>
  <c r="H26" i="195"/>
  <c r="R26" i="196"/>
  <c r="V26" i="195"/>
  <c r="F3" i="196"/>
  <c r="S3" i="196"/>
  <c r="O3" i="192"/>
  <c r="T3" i="192"/>
  <c r="S3" i="192"/>
  <c r="E3" i="190"/>
  <c r="C26" i="19"/>
  <c r="Q3" i="18"/>
  <c r="H65" i="123"/>
  <c r="H65" i="93" s="1"/>
  <c r="H65" i="11" s="1"/>
  <c r="H65" i="9" s="1"/>
  <c r="H65" i="7" s="1"/>
  <c r="J62" i="123"/>
  <c r="X26" i="173"/>
  <c r="F3" i="121"/>
  <c r="P3" i="186"/>
  <c r="P2" i="186" s="1"/>
  <c r="H26" i="91"/>
  <c r="H2" i="91" s="1"/>
  <c r="R26" i="90"/>
  <c r="V26" i="88"/>
  <c r="H3" i="89"/>
  <c r="H2" i="89" s="1"/>
  <c r="J3" i="87"/>
  <c r="V3" i="84"/>
  <c r="N3" i="81"/>
  <c r="L26" i="85"/>
  <c r="H3" i="80"/>
  <c r="R3" i="79"/>
  <c r="V3" i="78"/>
  <c r="V2" i="78" s="1"/>
  <c r="T26" i="195"/>
  <c r="K3" i="196"/>
  <c r="W26" i="193"/>
  <c r="K3" i="192"/>
  <c r="P3" i="189"/>
  <c r="U3" i="18"/>
  <c r="P3" i="110"/>
  <c r="N26" i="112"/>
  <c r="J3" i="88"/>
  <c r="J2" i="88" s="1"/>
  <c r="T3" i="87"/>
  <c r="N26" i="84"/>
  <c r="V3" i="85"/>
  <c r="H3" i="81"/>
  <c r="H2" i="81" s="1"/>
  <c r="M26" i="165"/>
  <c r="P26" i="196"/>
  <c r="C3" i="196"/>
  <c r="W3" i="195"/>
  <c r="V3" i="189"/>
  <c r="H3" i="190"/>
  <c r="T3" i="189"/>
  <c r="X3" i="188"/>
  <c r="D72" i="102"/>
  <c r="F69" i="102"/>
  <c r="H66" i="102"/>
  <c r="J63" i="102"/>
  <c r="J63" i="93" s="1"/>
  <c r="J63" i="11" s="1"/>
  <c r="J63" i="9" s="1"/>
  <c r="J63" i="7" s="1"/>
  <c r="T31" i="102"/>
  <c r="T31" i="93" s="1"/>
  <c r="T31" i="11" s="1"/>
  <c r="T31" i="9" s="1"/>
  <c r="T31" i="7" s="1"/>
  <c r="T20" i="102"/>
  <c r="T20" i="93" s="1"/>
  <c r="T20" i="11" s="1"/>
  <c r="T20" i="9" s="1"/>
  <c r="T20" i="7" s="1"/>
  <c r="M26" i="189"/>
  <c r="Q19" i="102"/>
  <c r="Q19" i="93" s="1"/>
  <c r="Q19" i="11" s="1"/>
  <c r="Q19" i="9" s="1"/>
  <c r="Q19" i="7" s="1"/>
  <c r="H3" i="189"/>
  <c r="M3" i="18"/>
  <c r="E3" i="173"/>
  <c r="E2" i="173" s="1"/>
  <c r="W3" i="203"/>
  <c r="V63" i="123"/>
  <c r="V63" i="93" s="1"/>
  <c r="V63" i="11" s="1"/>
  <c r="V63" i="9" s="1"/>
  <c r="V63" i="7" s="1"/>
  <c r="T32" i="123"/>
  <c r="T32" i="93" s="1"/>
  <c r="T32" i="11" s="1"/>
  <c r="T32" i="9" s="1"/>
  <c r="T32" i="7" s="1"/>
  <c r="V29" i="123"/>
  <c r="V29" i="93" s="1"/>
  <c r="V29" i="11" s="1"/>
  <c r="V29" i="9" s="1"/>
  <c r="V29" i="7" s="1"/>
  <c r="F3" i="107"/>
  <c r="L3" i="186"/>
  <c r="J66" i="123"/>
  <c r="L63" i="123"/>
  <c r="L63" i="93" s="1"/>
  <c r="L63" i="11" s="1"/>
  <c r="L63" i="9" s="1"/>
  <c r="L63" i="7" s="1"/>
  <c r="L26" i="121"/>
  <c r="X3" i="109"/>
  <c r="F26" i="112"/>
  <c r="H26" i="114"/>
  <c r="R3" i="186"/>
  <c r="S63" i="123"/>
  <c r="S50" i="123"/>
  <c r="U47" i="123"/>
  <c r="W44" i="123"/>
  <c r="C42" i="123"/>
  <c r="C42" i="93" s="1"/>
  <c r="C42" i="11" s="1"/>
  <c r="C42" i="9" s="1"/>
  <c r="C42" i="7" s="1"/>
  <c r="E39" i="123"/>
  <c r="E39" i="93" s="1"/>
  <c r="E39" i="11" s="1"/>
  <c r="E39" i="9" s="1"/>
  <c r="E39" i="7" s="1"/>
  <c r="G36" i="123"/>
  <c r="G36" i="93" s="1"/>
  <c r="G36" i="11" s="1"/>
  <c r="G36" i="9" s="1"/>
  <c r="G36" i="7" s="1"/>
  <c r="G31" i="123"/>
  <c r="G31" i="93" s="1"/>
  <c r="G31" i="11" s="1"/>
  <c r="G31" i="9" s="1"/>
  <c r="G31" i="7" s="1"/>
  <c r="O25" i="123"/>
  <c r="O20" i="123"/>
  <c r="O20" i="93" s="1"/>
  <c r="O20" i="11" s="1"/>
  <c r="O20" i="9" s="1"/>
  <c r="O20" i="7" s="1"/>
  <c r="O15" i="123"/>
  <c r="O15" i="93" s="1"/>
  <c r="O15" i="11" s="1"/>
  <c r="O15" i="9" s="1"/>
  <c r="O15" i="7" s="1"/>
  <c r="K3" i="121"/>
  <c r="I3" i="115"/>
  <c r="L3" i="115"/>
  <c r="P26" i="109"/>
  <c r="T3" i="90"/>
  <c r="F26" i="84"/>
  <c r="L3" i="84"/>
  <c r="L2" i="84" s="1"/>
  <c r="N3" i="83"/>
  <c r="P3" i="82"/>
  <c r="J3" i="80"/>
  <c r="J2" i="80" s="1"/>
  <c r="F3" i="78"/>
  <c r="F2" i="78" s="1"/>
  <c r="U3" i="165"/>
  <c r="W3" i="196"/>
  <c r="H26" i="196"/>
  <c r="D26" i="192"/>
  <c r="E26" i="193"/>
  <c r="I26" i="192"/>
  <c r="I2" i="192" s="1"/>
  <c r="P3" i="193"/>
  <c r="P2" i="193" s="1"/>
  <c r="F3" i="188"/>
  <c r="G26" i="190"/>
  <c r="T3" i="19"/>
  <c r="J3" i="18"/>
  <c r="S3" i="19"/>
  <c r="F3" i="203"/>
  <c r="H51" i="123"/>
  <c r="H51" i="93" s="1"/>
  <c r="H51" i="11" s="1"/>
  <c r="H51" i="9" s="1"/>
  <c r="H51" i="7" s="1"/>
  <c r="J48" i="123"/>
  <c r="J48" i="93" s="1"/>
  <c r="J48" i="11" s="1"/>
  <c r="J48" i="9" s="1"/>
  <c r="J48" i="7" s="1"/>
  <c r="L45" i="123"/>
  <c r="L45" i="93" s="1"/>
  <c r="L45" i="11" s="1"/>
  <c r="L45" i="9" s="1"/>
  <c r="L45" i="7" s="1"/>
  <c r="N42" i="123"/>
  <c r="N42" i="93" s="1"/>
  <c r="N42" i="11" s="1"/>
  <c r="N42" i="9" s="1"/>
  <c r="N42" i="7" s="1"/>
  <c r="P39" i="123"/>
  <c r="P39" i="93" s="1"/>
  <c r="P39" i="11" s="1"/>
  <c r="P39" i="9" s="1"/>
  <c r="P39" i="7" s="1"/>
  <c r="R36" i="123"/>
  <c r="R36" i="93" s="1"/>
  <c r="R36" i="11" s="1"/>
  <c r="R36" i="9" s="1"/>
  <c r="R36" i="7" s="1"/>
  <c r="R31" i="123"/>
  <c r="R31" i="93" s="1"/>
  <c r="R31" i="11" s="1"/>
  <c r="R25" i="123"/>
  <c r="R20" i="123"/>
  <c r="R20" i="93" s="1"/>
  <c r="R20" i="11" s="1"/>
  <c r="R20" i="9" s="1"/>
  <c r="R20" i="7" s="1"/>
  <c r="R15" i="123"/>
  <c r="R10" i="123"/>
  <c r="Q4" i="124"/>
  <c r="O3" i="203"/>
  <c r="W3" i="173"/>
  <c r="P3" i="115"/>
  <c r="X26" i="110"/>
  <c r="G3" i="183"/>
  <c r="W3" i="121"/>
  <c r="Q3" i="183"/>
  <c r="C3" i="121"/>
  <c r="R26" i="173"/>
  <c r="R3" i="86"/>
  <c r="L3" i="90"/>
  <c r="V3" i="89"/>
  <c r="T3" i="82"/>
  <c r="N3" i="199"/>
  <c r="S48" i="102"/>
  <c r="U45" i="102"/>
  <c r="U45" i="93" s="1"/>
  <c r="U45" i="11" s="1"/>
  <c r="U45" i="9" s="1"/>
  <c r="U45" i="7" s="1"/>
  <c r="W42" i="102"/>
  <c r="C40" i="102"/>
  <c r="C40" i="93" s="1"/>
  <c r="C40" i="11" s="1"/>
  <c r="C40" i="9" s="1"/>
  <c r="C40" i="7" s="1"/>
  <c r="E37" i="102"/>
  <c r="E32" i="102"/>
  <c r="E32" i="93" s="1"/>
  <c r="E32" i="11" s="1"/>
  <c r="G29" i="102"/>
  <c r="G29" i="93" s="1"/>
  <c r="G29" i="11" s="1"/>
  <c r="G29" i="9" s="1"/>
  <c r="G29" i="7" s="1"/>
  <c r="E21" i="102"/>
  <c r="O3" i="196"/>
  <c r="L3" i="196"/>
  <c r="F19" i="93"/>
  <c r="F19" i="11" s="1"/>
  <c r="F19" i="9" s="1"/>
  <c r="F19" i="7" s="1"/>
  <c r="G70" i="102"/>
  <c r="G70" i="93" s="1"/>
  <c r="G70" i="11" s="1"/>
  <c r="G70" i="9" s="1"/>
  <c r="G70" i="7" s="1"/>
  <c r="I67" i="102"/>
  <c r="I67" i="93" s="1"/>
  <c r="I67" i="11" s="1"/>
  <c r="I67" i="9" s="1"/>
  <c r="I67" i="7" s="1"/>
  <c r="K64" i="102"/>
  <c r="K64" i="93" s="1"/>
  <c r="K64" i="11" s="1"/>
  <c r="K64" i="9" s="1"/>
  <c r="K64" i="7" s="1"/>
  <c r="M49" i="102"/>
  <c r="M49" i="93" s="1"/>
  <c r="M49" i="11" s="1"/>
  <c r="M49" i="9" s="1"/>
  <c r="M49" i="7" s="1"/>
  <c r="O46" i="102"/>
  <c r="O46" i="93" s="1"/>
  <c r="O46" i="11" s="1"/>
  <c r="O46" i="9" s="1"/>
  <c r="O46" i="7" s="1"/>
  <c r="Q43" i="102"/>
  <c r="Q43" i="93" s="1"/>
  <c r="Q43" i="11" s="1"/>
  <c r="Q43" i="9" s="1"/>
  <c r="Q43" i="7" s="1"/>
  <c r="S40" i="102"/>
  <c r="S40" i="93" s="1"/>
  <c r="S40" i="11" s="1"/>
  <c r="S40" i="9" s="1"/>
  <c r="S40" i="7" s="1"/>
  <c r="U37" i="102"/>
  <c r="U37" i="93" s="1"/>
  <c r="U37" i="11" s="1"/>
  <c r="U37" i="9" s="1"/>
  <c r="U37" i="7" s="1"/>
  <c r="U21" i="102"/>
  <c r="H3" i="193"/>
  <c r="G3" i="193"/>
  <c r="Q26" i="192"/>
  <c r="M3" i="192"/>
  <c r="V50" i="123"/>
  <c r="V50" i="93" s="1"/>
  <c r="V50" i="11" s="1"/>
  <c r="V50" i="9" s="1"/>
  <c r="V50" i="7" s="1"/>
  <c r="X47" i="123"/>
  <c r="X47" i="93" s="1"/>
  <c r="X47" i="11" s="1"/>
  <c r="X47" i="9" s="1"/>
  <c r="X47" i="7" s="1"/>
  <c r="D45" i="123"/>
  <c r="D45" i="93" s="1"/>
  <c r="D45" i="11" s="1"/>
  <c r="D45" i="9" s="1"/>
  <c r="D45" i="7" s="1"/>
  <c r="F42" i="123"/>
  <c r="F42" i="93" s="1"/>
  <c r="F42" i="11" s="1"/>
  <c r="F42" i="9" s="1"/>
  <c r="F42" i="7" s="1"/>
  <c r="H39" i="123"/>
  <c r="H39" i="93" s="1"/>
  <c r="H39" i="11" s="1"/>
  <c r="H39" i="9" s="1"/>
  <c r="H39" i="7" s="1"/>
  <c r="J36" i="123"/>
  <c r="J36" i="93" s="1"/>
  <c r="J36" i="11" s="1"/>
  <c r="J36" i="9" s="1"/>
  <c r="J36" i="7" s="1"/>
  <c r="J31" i="123"/>
  <c r="J31" i="93" s="1"/>
  <c r="J31" i="11" s="1"/>
  <c r="J31" i="9" s="1"/>
  <c r="J31" i="7" s="1"/>
  <c r="J25" i="123"/>
  <c r="J20" i="123"/>
  <c r="J20" i="93" s="1"/>
  <c r="J20" i="11" s="1"/>
  <c r="J20" i="9" s="1"/>
  <c r="J20" i="7" s="1"/>
  <c r="J15" i="123"/>
  <c r="J10" i="123"/>
  <c r="J10" i="93" s="1"/>
  <c r="J10" i="11" s="1"/>
  <c r="J10" i="9" s="1"/>
  <c r="J10" i="7" s="1"/>
  <c r="N22" i="124"/>
  <c r="M26" i="173"/>
  <c r="G3" i="203"/>
  <c r="O3" i="173"/>
  <c r="J3" i="121"/>
  <c r="D26" i="113"/>
  <c r="X26" i="112"/>
  <c r="F26" i="107"/>
  <c r="I3" i="183"/>
  <c r="O26" i="113"/>
  <c r="Q26" i="109"/>
  <c r="L3" i="88"/>
  <c r="L2" i="88" s="1"/>
  <c r="J3" i="86"/>
  <c r="D3" i="90"/>
  <c r="N3" i="89"/>
  <c r="H3" i="84"/>
  <c r="L3" i="80"/>
  <c r="L2" i="80" s="1"/>
  <c r="N3" i="79"/>
  <c r="N2" i="79" s="1"/>
  <c r="V26" i="84"/>
  <c r="P3" i="84"/>
  <c r="P2" i="84" s="1"/>
  <c r="L3" i="82"/>
  <c r="V3" i="81"/>
  <c r="V2" i="81" s="1"/>
  <c r="Q25" i="103"/>
  <c r="Q25" i="102" s="1"/>
  <c r="Q25" i="93" s="1"/>
  <c r="Q25" i="11" s="1"/>
  <c r="Q25" i="9" s="1"/>
  <c r="Q25" i="7" s="1"/>
  <c r="F3" i="199"/>
  <c r="R74" i="149"/>
  <c r="T76" i="149"/>
  <c r="D75" i="149"/>
  <c r="U61" i="111"/>
  <c r="G3" i="125"/>
  <c r="D67" i="93"/>
  <c r="D67" i="11" s="1"/>
  <c r="D67" i="9" s="1"/>
  <c r="D67" i="7" s="1"/>
  <c r="N26" i="114"/>
  <c r="O33" i="118"/>
  <c r="O26" i="118" s="1"/>
  <c r="O2" i="118" s="1"/>
  <c r="F17" i="104"/>
  <c r="K4" i="106"/>
  <c r="K3" i="106" s="1"/>
  <c r="R3" i="83"/>
  <c r="I4" i="185"/>
  <c r="I3" i="185" s="1"/>
  <c r="I5" i="103"/>
  <c r="I4" i="103" s="1"/>
  <c r="T69" i="93"/>
  <c r="T69" i="11" s="1"/>
  <c r="T69" i="9" s="1"/>
  <c r="T69" i="7" s="1"/>
  <c r="L64" i="93"/>
  <c r="L64" i="11" s="1"/>
  <c r="L64" i="9" s="1"/>
  <c r="L64" i="7" s="1"/>
  <c r="H26" i="197"/>
  <c r="F22" i="106"/>
  <c r="N61" i="104"/>
  <c r="F3" i="187"/>
  <c r="N54" i="93"/>
  <c r="N54" i="11" s="1"/>
  <c r="N54" i="9" s="1"/>
  <c r="N54" i="7" s="1"/>
  <c r="V71" i="93"/>
  <c r="V71" i="11" s="1"/>
  <c r="V71" i="9" s="1"/>
  <c r="V71" i="7" s="1"/>
  <c r="X68" i="93"/>
  <c r="X68" i="11" s="1"/>
  <c r="X68" i="9" s="1"/>
  <c r="X68" i="7" s="1"/>
  <c r="X3" i="185"/>
  <c r="E61" i="120"/>
  <c r="W61" i="118"/>
  <c r="K3" i="163"/>
  <c r="U33" i="106"/>
  <c r="U26" i="106" s="1"/>
  <c r="M61" i="104"/>
  <c r="W27" i="104"/>
  <c r="E61" i="105"/>
  <c r="Q17" i="105"/>
  <c r="G72" i="93"/>
  <c r="G72" i="11" s="1"/>
  <c r="G72" i="9" s="1"/>
  <c r="G72" i="7" s="1"/>
  <c r="M63" i="93"/>
  <c r="M63" i="11" s="1"/>
  <c r="M63" i="9" s="1"/>
  <c r="M63" i="7" s="1"/>
  <c r="M30" i="93"/>
  <c r="M30" i="11" s="1"/>
  <c r="M30" i="9" s="1"/>
  <c r="M30" i="7" s="1"/>
  <c r="I21" i="93"/>
  <c r="I21" i="11" s="1"/>
  <c r="I21" i="9" s="1"/>
  <c r="I21" i="7" s="1"/>
  <c r="W26" i="17"/>
  <c r="G26" i="114"/>
  <c r="S3" i="114"/>
  <c r="E3" i="80"/>
  <c r="L75" i="149"/>
  <c r="P33" i="118"/>
  <c r="P26" i="118" s="1"/>
  <c r="P2" i="118" s="1"/>
  <c r="V26" i="197"/>
  <c r="X33" i="104"/>
  <c r="X26" i="104" s="1"/>
  <c r="N72" i="93"/>
  <c r="N72" i="11" s="1"/>
  <c r="N72" i="9" s="1"/>
  <c r="N72" i="7" s="1"/>
  <c r="F48" i="93"/>
  <c r="F48" i="11" s="1"/>
  <c r="F48" i="9" s="1"/>
  <c r="F48" i="7" s="1"/>
  <c r="H45" i="93"/>
  <c r="H45" i="11" s="1"/>
  <c r="H45" i="9" s="1"/>
  <c r="H45" i="7" s="1"/>
  <c r="J42" i="93"/>
  <c r="J42" i="11" s="1"/>
  <c r="J42" i="9" s="1"/>
  <c r="J42" i="7" s="1"/>
  <c r="L39" i="93"/>
  <c r="L39" i="11" s="1"/>
  <c r="L39" i="9" s="1"/>
  <c r="L39" i="7" s="1"/>
  <c r="N36" i="93"/>
  <c r="N36" i="11" s="1"/>
  <c r="N36" i="9" s="1"/>
  <c r="N36" i="7" s="1"/>
  <c r="L30" i="93"/>
  <c r="L30" i="11" s="1"/>
  <c r="L30" i="9" s="1"/>
  <c r="L30" i="7" s="1"/>
  <c r="N20" i="93"/>
  <c r="N20" i="11" s="1"/>
  <c r="N20" i="9" s="1"/>
  <c r="N20" i="7" s="1"/>
  <c r="F26" i="114"/>
  <c r="O33" i="120"/>
  <c r="O26" i="120" s="1"/>
  <c r="O2" i="120" s="1"/>
  <c r="S33" i="106"/>
  <c r="S3" i="189"/>
  <c r="C61" i="105"/>
  <c r="M31" i="93"/>
  <c r="M31" i="11" s="1"/>
  <c r="M31" i="9" s="1"/>
  <c r="M31" i="7" s="1"/>
  <c r="M15" i="93"/>
  <c r="M15" i="11" s="1"/>
  <c r="W6" i="93"/>
  <c r="W6" i="11" s="1"/>
  <c r="W6" i="9" s="1"/>
  <c r="W6" i="7" s="1"/>
  <c r="P26" i="194"/>
  <c r="N33" i="105"/>
  <c r="N26" i="185"/>
  <c r="N6" i="102"/>
  <c r="N6" i="93" s="1"/>
  <c r="N6" i="11" s="1"/>
  <c r="N6" i="9" s="1"/>
  <c r="N6" i="7" s="1"/>
  <c r="V11" i="125"/>
  <c r="V3" i="125" s="1"/>
  <c r="U16" i="102"/>
  <c r="U16" i="93" s="1"/>
  <c r="U16" i="11" s="1"/>
  <c r="U16" i="9" s="1"/>
  <c r="U16" i="7" s="1"/>
  <c r="W7" i="102"/>
  <c r="W7" i="93" s="1"/>
  <c r="W7" i="11" s="1"/>
  <c r="W7" i="9" s="1"/>
  <c r="W7" i="7" s="1"/>
  <c r="U33" i="16"/>
  <c r="O26" i="91"/>
  <c r="M3" i="87"/>
  <c r="T11" i="125"/>
  <c r="M3" i="91"/>
  <c r="O4" i="75"/>
  <c r="C61" i="16"/>
  <c r="M3" i="174"/>
  <c r="L3" i="189"/>
  <c r="R26" i="188"/>
  <c r="P3" i="188"/>
  <c r="E3" i="19"/>
  <c r="C26" i="121"/>
  <c r="F26" i="113"/>
  <c r="P72" i="93"/>
  <c r="P72" i="11" s="1"/>
  <c r="P72" i="9" s="1"/>
  <c r="P72" i="7" s="1"/>
  <c r="L33" i="125"/>
  <c r="L26" i="125" s="1"/>
  <c r="H61" i="106"/>
  <c r="R33" i="125"/>
  <c r="O33" i="104"/>
  <c r="P61" i="118"/>
  <c r="D64" i="93"/>
  <c r="D64" i="11" s="1"/>
  <c r="D64" i="9" s="1"/>
  <c r="D64" i="7" s="1"/>
  <c r="T3" i="163"/>
  <c r="X26" i="187"/>
  <c r="N71" i="93"/>
  <c r="N71" i="11" s="1"/>
  <c r="N71" i="9" s="1"/>
  <c r="N71" i="7" s="1"/>
  <c r="R65" i="93"/>
  <c r="R65" i="11" s="1"/>
  <c r="R65" i="9" s="1"/>
  <c r="R65" i="7" s="1"/>
  <c r="N33" i="8"/>
  <c r="N26" i="8" s="1"/>
  <c r="N2" i="8" s="1"/>
  <c r="M61" i="111"/>
  <c r="W26" i="191"/>
  <c r="U3" i="187"/>
  <c r="U71" i="93"/>
  <c r="U71" i="11" s="1"/>
  <c r="U71" i="9" s="1"/>
  <c r="U71" i="7" s="1"/>
  <c r="E63" i="93"/>
  <c r="E63" i="11" s="1"/>
  <c r="E63" i="9" s="1"/>
  <c r="E63" i="7" s="1"/>
  <c r="G15" i="93"/>
  <c r="G15" i="11" s="1"/>
  <c r="G15" i="9" s="1"/>
  <c r="G15" i="7" s="1"/>
  <c r="I33" i="16"/>
  <c r="G3" i="201"/>
  <c r="Q26" i="171"/>
  <c r="C61" i="125"/>
  <c r="K3" i="114"/>
  <c r="Q3" i="186"/>
  <c r="I3" i="83"/>
  <c r="S3" i="82"/>
  <c r="M3" i="81"/>
  <c r="M2" i="81" s="1"/>
  <c r="O3" i="79"/>
  <c r="N26" i="111"/>
  <c r="J11" i="106"/>
  <c r="J3" i="106" s="1"/>
  <c r="T47" i="93"/>
  <c r="T47" i="11" s="1"/>
  <c r="T47" i="9" s="1"/>
  <c r="T47" i="7" s="1"/>
  <c r="X41" i="93"/>
  <c r="X41" i="11" s="1"/>
  <c r="X41" i="9" s="1"/>
  <c r="X41" i="7" s="1"/>
  <c r="X32" i="93"/>
  <c r="X32" i="11" s="1"/>
  <c r="X32" i="9" s="1"/>
  <c r="X32" i="7" s="1"/>
  <c r="D30" i="93"/>
  <c r="D30" i="11" s="1"/>
  <c r="D30" i="9" s="1"/>
  <c r="D30" i="7" s="1"/>
  <c r="F20" i="93"/>
  <c r="F20" i="11" s="1"/>
  <c r="F20" i="9" s="1"/>
  <c r="F20" i="7" s="1"/>
  <c r="X16" i="93"/>
  <c r="X16" i="11" s="1"/>
  <c r="X16" i="9" s="1"/>
  <c r="X16" i="7" s="1"/>
  <c r="D14" i="93"/>
  <c r="D14" i="11" s="1"/>
  <c r="D14" i="9" s="1"/>
  <c r="D14" i="7" s="1"/>
  <c r="R61" i="125"/>
  <c r="T3" i="114"/>
  <c r="K61" i="104"/>
  <c r="R33" i="106"/>
  <c r="V33" i="104"/>
  <c r="V26" i="104" s="1"/>
  <c r="F6" i="102"/>
  <c r="F6" i="93" s="1"/>
  <c r="F6" i="11" s="1"/>
  <c r="X61" i="8"/>
  <c r="N89" i="149"/>
  <c r="U33" i="111"/>
  <c r="O7" i="102"/>
  <c r="O7" i="93" s="1"/>
  <c r="O7" i="11" s="1"/>
  <c r="O7" i="9" s="1"/>
  <c r="O7" i="7" s="1"/>
  <c r="U17" i="16"/>
  <c r="W3" i="110"/>
  <c r="P76" i="149"/>
  <c r="T33" i="118"/>
  <c r="T26" i="118" s="1"/>
  <c r="T2" i="118" s="1"/>
  <c r="T33" i="16"/>
  <c r="S33" i="111"/>
  <c r="W3" i="174"/>
  <c r="X3" i="196"/>
  <c r="O26" i="114"/>
  <c r="O3" i="84"/>
  <c r="V72" i="93"/>
  <c r="V72" i="11" s="1"/>
  <c r="V72" i="9" s="1"/>
  <c r="V72" i="7" s="1"/>
  <c r="E17" i="111"/>
  <c r="O17" i="106"/>
  <c r="L74" i="149"/>
  <c r="V37" i="116"/>
  <c r="N33" i="106"/>
  <c r="L11" i="106"/>
  <c r="L3" i="106" s="1"/>
  <c r="H11" i="104"/>
  <c r="H3" i="104" s="1"/>
  <c r="F61" i="105"/>
  <c r="N19" i="93"/>
  <c r="N19" i="11" s="1"/>
  <c r="N19" i="9" s="1"/>
  <c r="N19" i="7" s="1"/>
  <c r="T7" i="93"/>
  <c r="T7" i="11" s="1"/>
  <c r="T7" i="9" s="1"/>
  <c r="T7" i="7" s="1"/>
  <c r="P3" i="185"/>
  <c r="N24" i="123"/>
  <c r="N24" i="93" s="1"/>
  <c r="N24" i="11" s="1"/>
  <c r="N24" i="9" s="1"/>
  <c r="N24" i="7" s="1"/>
  <c r="S64" i="116"/>
  <c r="C3" i="163"/>
  <c r="E61" i="104"/>
  <c r="Q33" i="105"/>
  <c r="Q6" i="123"/>
  <c r="S33" i="125"/>
  <c r="M3" i="108"/>
  <c r="I3" i="186"/>
  <c r="U3" i="89"/>
  <c r="I3" i="84"/>
  <c r="Q33" i="75"/>
  <c r="H33" i="118"/>
  <c r="H26" i="118" s="1"/>
  <c r="H2" i="118" s="1"/>
  <c r="F27" i="104"/>
  <c r="N5" i="123"/>
  <c r="N4" i="123" s="1"/>
  <c r="L3" i="114"/>
  <c r="J26" i="108"/>
  <c r="W33" i="111"/>
  <c r="W61" i="106"/>
  <c r="O11" i="125"/>
  <c r="L61" i="118"/>
  <c r="P33" i="125"/>
  <c r="P26" i="125" s="1"/>
  <c r="U33" i="118"/>
  <c r="U26" i="118" s="1"/>
  <c r="U2" i="118" s="1"/>
  <c r="I61" i="104"/>
  <c r="E16" i="102"/>
  <c r="E16" i="93" s="1"/>
  <c r="E16" i="11" s="1"/>
  <c r="E16" i="9" s="1"/>
  <c r="E16" i="7" s="1"/>
  <c r="M33" i="16"/>
  <c r="W33" i="125"/>
  <c r="M26" i="125"/>
  <c r="C26" i="77"/>
  <c r="E17" i="75"/>
  <c r="S33" i="120"/>
  <c r="S26" i="120" s="1"/>
  <c r="S2" i="120" s="1"/>
  <c r="C33" i="118"/>
  <c r="C26" i="118" s="1"/>
  <c r="C2" i="118" s="1"/>
  <c r="S26" i="165"/>
  <c r="F3" i="193"/>
  <c r="Q26" i="121"/>
  <c r="P26" i="87"/>
  <c r="V3" i="165"/>
  <c r="S26" i="113"/>
  <c r="Q26" i="108"/>
  <c r="V27" i="125"/>
  <c r="E11" i="106"/>
  <c r="Q3" i="113"/>
  <c r="F3" i="197"/>
  <c r="D26" i="194"/>
  <c r="L13" i="102"/>
  <c r="L13" i="93" s="1"/>
  <c r="L13" i="11" s="1"/>
  <c r="L13" i="9" s="1"/>
  <c r="L13" i="7" s="1"/>
  <c r="R26" i="171"/>
  <c r="G11" i="111"/>
  <c r="U3" i="191"/>
  <c r="G26" i="187"/>
  <c r="G68" i="93"/>
  <c r="G68" i="11" s="1"/>
  <c r="G68" i="9" s="1"/>
  <c r="G68" i="7" s="1"/>
  <c r="E9" i="102"/>
  <c r="I3" i="112"/>
  <c r="W3" i="107"/>
  <c r="W3" i="88"/>
  <c r="C26" i="83"/>
  <c r="L33" i="106"/>
  <c r="L26" i="106" s="1"/>
  <c r="F26" i="191"/>
  <c r="D61" i="105"/>
  <c r="P65" i="93"/>
  <c r="P65" i="11" s="1"/>
  <c r="P65" i="9" s="1"/>
  <c r="P65" i="7" s="1"/>
  <c r="X26" i="108"/>
  <c r="U27" i="104"/>
  <c r="E48" i="93"/>
  <c r="E48" i="11" s="1"/>
  <c r="E48" i="9" s="1"/>
  <c r="E48" i="7" s="1"/>
  <c r="M36" i="93"/>
  <c r="M36" i="11" s="1"/>
  <c r="M36" i="9" s="1"/>
  <c r="M36" i="7" s="1"/>
  <c r="K30" i="93"/>
  <c r="K30" i="11" s="1"/>
  <c r="K30" i="9" s="1"/>
  <c r="K30" i="7" s="1"/>
  <c r="Q61" i="125"/>
  <c r="N38" i="93"/>
  <c r="N38" i="11" s="1"/>
  <c r="N38" i="9" s="1"/>
  <c r="N38" i="7" s="1"/>
  <c r="F33" i="118"/>
  <c r="F26" i="118" s="1"/>
  <c r="F2" i="118" s="1"/>
  <c r="J33" i="106"/>
  <c r="J26" i="106" s="1"/>
  <c r="T25" i="102"/>
  <c r="T25" i="93" s="1"/>
  <c r="T25" i="11" s="1"/>
  <c r="T25" i="9" s="1"/>
  <c r="T25" i="7" s="1"/>
  <c r="T4" i="125"/>
  <c r="L3" i="108"/>
  <c r="M33" i="120"/>
  <c r="M26" i="120" s="1"/>
  <c r="M2" i="120" s="1"/>
  <c r="M38" i="93"/>
  <c r="M38" i="11" s="1"/>
  <c r="M38" i="9" s="1"/>
  <c r="M38" i="7" s="1"/>
  <c r="E61" i="106"/>
  <c r="K26" i="187"/>
  <c r="S26" i="112"/>
  <c r="M26" i="89"/>
  <c r="G61" i="120"/>
  <c r="W33" i="106"/>
  <c r="W4" i="105"/>
  <c r="C12" i="103"/>
  <c r="C11" i="103" s="1"/>
  <c r="Q11" i="16"/>
  <c r="E3" i="195"/>
  <c r="U3" i="190"/>
  <c r="E3" i="18"/>
  <c r="K3" i="18"/>
  <c r="L49" i="123"/>
  <c r="L49" i="93" s="1"/>
  <c r="L49" i="11" s="1"/>
  <c r="L49" i="9" s="1"/>
  <c r="L49" i="7" s="1"/>
  <c r="N46" i="123"/>
  <c r="N46" i="93" s="1"/>
  <c r="N46" i="11" s="1"/>
  <c r="N46" i="9" s="1"/>
  <c r="N46" i="7" s="1"/>
  <c r="P43" i="123"/>
  <c r="P43" i="93" s="1"/>
  <c r="P43" i="11" s="1"/>
  <c r="P43" i="9" s="1"/>
  <c r="P43" i="7" s="1"/>
  <c r="R40" i="123"/>
  <c r="R40" i="93" s="1"/>
  <c r="R40" i="11" s="1"/>
  <c r="R40" i="9" s="1"/>
  <c r="R40" i="7" s="1"/>
  <c r="T37" i="123"/>
  <c r="T37" i="93" s="1"/>
  <c r="T37" i="11" s="1"/>
  <c r="T37" i="9" s="1"/>
  <c r="T37" i="7" s="1"/>
  <c r="T16" i="123"/>
  <c r="T16" i="93" s="1"/>
  <c r="T16" i="11" s="1"/>
  <c r="T16" i="9" s="1"/>
  <c r="T16" i="7" s="1"/>
  <c r="V13" i="123"/>
  <c r="T6" i="123"/>
  <c r="T6" i="93" s="1"/>
  <c r="T6" i="11" s="1"/>
  <c r="T6" i="9" s="1"/>
  <c r="T6" i="7" s="1"/>
  <c r="U3" i="173"/>
  <c r="R26" i="203"/>
  <c r="S3" i="121"/>
  <c r="V26" i="89"/>
  <c r="F3" i="89"/>
  <c r="K19" i="93"/>
  <c r="K19" i="11" s="1"/>
  <c r="K19" i="9" s="1"/>
  <c r="K19" i="7" s="1"/>
  <c r="Q33" i="120"/>
  <c r="Q26" i="120" s="1"/>
  <c r="K61" i="125"/>
  <c r="R27" i="106"/>
  <c r="D54" i="93"/>
  <c r="D54" i="11" s="1"/>
  <c r="D54" i="9" s="1"/>
  <c r="D54" i="7" s="1"/>
  <c r="O51" i="93"/>
  <c r="O51" i="11" s="1"/>
  <c r="O51" i="9" s="1"/>
  <c r="O51" i="7" s="1"/>
  <c r="G33" i="106"/>
  <c r="R51" i="93"/>
  <c r="R51" i="11" s="1"/>
  <c r="R51" i="9" s="1"/>
  <c r="R51" i="7" s="1"/>
  <c r="J16" i="102"/>
  <c r="J16" i="93" s="1"/>
  <c r="J16" i="11" s="1"/>
  <c r="J16" i="9" s="1"/>
  <c r="J16" i="7" s="1"/>
  <c r="D74" i="149"/>
  <c r="H27" i="104"/>
  <c r="H26" i="104" s="1"/>
  <c r="N4" i="104"/>
  <c r="V3" i="187"/>
  <c r="X48" i="93"/>
  <c r="X48" i="11" s="1"/>
  <c r="X48" i="9" s="1"/>
  <c r="X48" i="7" s="1"/>
  <c r="R21" i="93"/>
  <c r="R21" i="11" s="1"/>
  <c r="R21" i="9" s="1"/>
  <c r="R21" i="7" s="1"/>
  <c r="D7" i="93"/>
  <c r="D7" i="11" s="1"/>
  <c r="D7" i="9" s="1"/>
  <c r="D7" i="7" s="1"/>
  <c r="T33" i="125"/>
  <c r="G61" i="118"/>
  <c r="G52" i="116"/>
  <c r="G26" i="163"/>
  <c r="E33" i="106"/>
  <c r="Q33" i="104"/>
  <c r="Q26" i="104" s="1"/>
  <c r="U61" i="105"/>
  <c r="I33" i="105"/>
  <c r="Q22" i="105"/>
  <c r="M54" i="93"/>
  <c r="M54" i="11" s="1"/>
  <c r="M54" i="9" s="1"/>
  <c r="M54" i="7" s="1"/>
  <c r="O25" i="102"/>
  <c r="E14" i="102"/>
  <c r="S3" i="112"/>
  <c r="W3" i="108"/>
  <c r="W2" i="108" s="1"/>
  <c r="E3" i="89"/>
  <c r="C3" i="85"/>
  <c r="M3" i="84"/>
  <c r="F64" i="93"/>
  <c r="F64" i="11" s="1"/>
  <c r="F64" i="9" s="1"/>
  <c r="L61" i="104"/>
  <c r="F11" i="104"/>
  <c r="F3" i="104" s="1"/>
  <c r="V26" i="187"/>
  <c r="D71" i="93"/>
  <c r="D71" i="11" s="1"/>
  <c r="D71" i="9" s="1"/>
  <c r="D71" i="7" s="1"/>
  <c r="P49" i="93"/>
  <c r="P49" i="11" s="1"/>
  <c r="P49" i="9" s="1"/>
  <c r="P49" i="7" s="1"/>
  <c r="R46" i="93"/>
  <c r="R46" i="11" s="1"/>
  <c r="R46" i="9" s="1"/>
  <c r="R46" i="7" s="1"/>
  <c r="D35" i="93"/>
  <c r="D35" i="11" s="1"/>
  <c r="D35" i="9" s="1"/>
  <c r="D35" i="7" s="1"/>
  <c r="V31" i="93"/>
  <c r="V31" i="11" s="1"/>
  <c r="V31" i="9" s="1"/>
  <c r="V31" i="7" s="1"/>
  <c r="F25" i="93"/>
  <c r="F25" i="11" s="1"/>
  <c r="F25" i="9" s="1"/>
  <c r="F25" i="7" s="1"/>
  <c r="X21" i="93"/>
  <c r="X21" i="11" s="1"/>
  <c r="X21" i="9" s="1"/>
  <c r="X21" i="7" s="1"/>
  <c r="D19" i="93"/>
  <c r="D19" i="11" s="1"/>
  <c r="D19" i="9" s="1"/>
  <c r="D19" i="7" s="1"/>
  <c r="V15" i="93"/>
  <c r="V15" i="11" s="1"/>
  <c r="V15" i="9" s="1"/>
  <c r="V15" i="7" s="1"/>
  <c r="F10" i="93"/>
  <c r="F10" i="11" s="1"/>
  <c r="F10" i="9" s="1"/>
  <c r="F10" i="7" s="1"/>
  <c r="J7" i="93"/>
  <c r="J7" i="11" s="1"/>
  <c r="J7" i="9" s="1"/>
  <c r="J7" i="7" s="1"/>
  <c r="R52" i="16"/>
  <c r="P26" i="108"/>
  <c r="E27" i="111"/>
  <c r="C33" i="106"/>
  <c r="M3" i="188"/>
  <c r="O33" i="105"/>
  <c r="Q8" i="16"/>
  <c r="J61" i="105"/>
  <c r="T27" i="105"/>
  <c r="I44" i="93"/>
  <c r="I44" i="11" s="1"/>
  <c r="I44" i="9" s="1"/>
  <c r="I44" i="7" s="1"/>
  <c r="M33" i="118"/>
  <c r="M26" i="118" s="1"/>
  <c r="M2" i="118" s="1"/>
  <c r="U3" i="198"/>
  <c r="U33" i="104"/>
  <c r="M33" i="105"/>
  <c r="K26" i="112"/>
  <c r="K2" i="112" s="1"/>
  <c r="K26" i="114"/>
  <c r="K3" i="108"/>
  <c r="O26" i="88"/>
  <c r="U26" i="85"/>
  <c r="K26" i="82"/>
  <c r="C3" i="198"/>
  <c r="N61" i="16"/>
  <c r="J26" i="198"/>
  <c r="X26" i="189"/>
  <c r="D26" i="188"/>
  <c r="U3" i="189"/>
  <c r="M3" i="190"/>
  <c r="G3" i="189"/>
  <c r="W26" i="18"/>
  <c r="W2" i="18" s="1"/>
  <c r="C3" i="18"/>
  <c r="R26" i="112"/>
  <c r="H26" i="107"/>
  <c r="H48" i="93"/>
  <c r="H48" i="11" s="1"/>
  <c r="H48" i="9" s="1"/>
  <c r="H48" i="7" s="1"/>
  <c r="X61" i="118"/>
  <c r="S26" i="107"/>
  <c r="V26" i="17"/>
  <c r="F40" i="93"/>
  <c r="F40" i="11" s="1"/>
  <c r="F40" i="9" s="1"/>
  <c r="F40" i="7" s="1"/>
  <c r="J51" i="93"/>
  <c r="J51" i="11" s="1"/>
  <c r="J51" i="9" s="1"/>
  <c r="J51" i="7" s="1"/>
  <c r="R61" i="106"/>
  <c r="R4" i="106"/>
  <c r="R33" i="105"/>
  <c r="D46" i="93"/>
  <c r="D46" i="11" s="1"/>
  <c r="D46" i="9" s="1"/>
  <c r="D46" i="7" s="1"/>
  <c r="X15" i="93"/>
  <c r="X15" i="11" s="1"/>
  <c r="X15" i="9" s="1"/>
  <c r="X15" i="7" s="1"/>
  <c r="T8" i="105"/>
  <c r="X72" i="93"/>
  <c r="X72" i="11" s="1"/>
  <c r="X72" i="9" s="1"/>
  <c r="X72" i="7" s="1"/>
  <c r="D70" i="93"/>
  <c r="D70" i="11" s="1"/>
  <c r="D70" i="9" s="1"/>
  <c r="D70" i="7" s="1"/>
  <c r="F67" i="93"/>
  <c r="F67" i="11" s="1"/>
  <c r="F67" i="9" s="1"/>
  <c r="F67" i="7" s="1"/>
  <c r="P48" i="93"/>
  <c r="P48" i="11" s="1"/>
  <c r="P48" i="9" s="1"/>
  <c r="P48" i="7" s="1"/>
  <c r="R45" i="93"/>
  <c r="R45" i="11" s="1"/>
  <c r="R45" i="9" s="1"/>
  <c r="R45" i="7" s="1"/>
  <c r="T42" i="93"/>
  <c r="T42" i="11" s="1"/>
  <c r="T42" i="9" s="1"/>
  <c r="T42" i="7" s="1"/>
  <c r="V39" i="93"/>
  <c r="V39" i="11" s="1"/>
  <c r="V39" i="9" s="1"/>
  <c r="V39" i="7" s="1"/>
  <c r="X36" i="93"/>
  <c r="X36" i="11" s="1"/>
  <c r="X36" i="9" s="1"/>
  <c r="X36" i="7" s="1"/>
  <c r="H31" i="93"/>
  <c r="H31" i="11" s="1"/>
  <c r="H31" i="9" s="1"/>
  <c r="H31" i="7" s="1"/>
  <c r="R26" i="185"/>
  <c r="F24" i="102"/>
  <c r="F24" i="93" s="1"/>
  <c r="F24" i="11" s="1"/>
  <c r="F24" i="9" s="1"/>
  <c r="F24" i="7" s="1"/>
  <c r="J21" i="93"/>
  <c r="J21" i="11" s="1"/>
  <c r="J21" i="9" s="1"/>
  <c r="J21" i="7" s="1"/>
  <c r="J26" i="201"/>
  <c r="T17" i="125"/>
  <c r="Q33" i="118"/>
  <c r="Q26" i="118" s="1"/>
  <c r="Q2" i="118" s="1"/>
  <c r="E26" i="163"/>
  <c r="G27" i="111"/>
  <c r="Q3" i="194"/>
  <c r="E3" i="187"/>
  <c r="W48" i="93"/>
  <c r="W48" i="11" s="1"/>
  <c r="W48" i="9" s="1"/>
  <c r="W48" i="7" s="1"/>
  <c r="C46" i="93"/>
  <c r="C46" i="11" s="1"/>
  <c r="C46" i="9" s="1"/>
  <c r="C46" i="7" s="1"/>
  <c r="Q17" i="16"/>
  <c r="C3" i="90"/>
  <c r="G3" i="88"/>
  <c r="Q3" i="87"/>
  <c r="I3" i="86"/>
  <c r="E3" i="84"/>
  <c r="G26" i="81"/>
  <c r="I26" i="80"/>
  <c r="I2" i="80" s="1"/>
  <c r="K26" i="79"/>
  <c r="D40" i="93"/>
  <c r="D40" i="11" s="1"/>
  <c r="D40" i="9" s="1"/>
  <c r="D40" i="7" s="1"/>
  <c r="P61" i="106"/>
  <c r="H49" i="93"/>
  <c r="H49" i="11" s="1"/>
  <c r="H49" i="9" s="1"/>
  <c r="H49" i="7" s="1"/>
  <c r="J46" i="93"/>
  <c r="J46" i="11" s="1"/>
  <c r="J46" i="9" s="1"/>
  <c r="J46" i="7" s="1"/>
  <c r="N31" i="93"/>
  <c r="N31" i="11" s="1"/>
  <c r="N31" i="9" s="1"/>
  <c r="N31" i="7" s="1"/>
  <c r="P21" i="93"/>
  <c r="P21" i="11" s="1"/>
  <c r="P21" i="9" s="1"/>
  <c r="P21" i="7" s="1"/>
  <c r="X6" i="93"/>
  <c r="X6" i="11" s="1"/>
  <c r="X6" i="9" s="1"/>
  <c r="X6" i="7" s="1"/>
  <c r="E37" i="116"/>
  <c r="W33" i="118"/>
  <c r="W26" i="118" s="1"/>
  <c r="E26" i="197"/>
  <c r="U11" i="104"/>
  <c r="E26" i="187"/>
  <c r="Q3" i="115"/>
  <c r="R61" i="104"/>
  <c r="F33" i="104"/>
  <c r="T10" i="102"/>
  <c r="T10" i="93" s="1"/>
  <c r="T10" i="11" s="1"/>
  <c r="T10" i="9" s="1"/>
  <c r="T10" i="7" s="1"/>
  <c r="Q61" i="111"/>
  <c r="E33" i="111"/>
  <c r="G27" i="106"/>
  <c r="O17" i="125"/>
  <c r="I26" i="110"/>
  <c r="I2" i="110" s="1"/>
  <c r="D33" i="118"/>
  <c r="D26" i="118" s="1"/>
  <c r="D2" i="118" s="1"/>
  <c r="O61" i="111"/>
  <c r="C33" i="111"/>
  <c r="C26" i="111" s="1"/>
  <c r="S33" i="104"/>
  <c r="S26" i="104" s="1"/>
  <c r="I11" i="104"/>
  <c r="X76" i="149"/>
  <c r="U26" i="165"/>
  <c r="W26" i="199"/>
  <c r="M3" i="165"/>
  <c r="T3" i="196"/>
  <c r="O3" i="195"/>
  <c r="J3" i="192"/>
  <c r="J2" i="192" s="1"/>
  <c r="G26" i="193"/>
  <c r="E3" i="193"/>
  <c r="O3" i="193"/>
  <c r="U3" i="192"/>
  <c r="D3" i="190"/>
  <c r="D3" i="19"/>
  <c r="O8" i="185"/>
  <c r="O3" i="185" s="1"/>
  <c r="O9" i="103"/>
  <c r="G3" i="112"/>
  <c r="E26" i="114"/>
  <c r="U3" i="107"/>
  <c r="G26" i="87"/>
  <c r="I26" i="86"/>
  <c r="M26" i="84"/>
  <c r="W26" i="83"/>
  <c r="W3" i="82"/>
  <c r="S26" i="81"/>
  <c r="L33" i="16"/>
  <c r="L26" i="16" s="1"/>
  <c r="N3" i="112"/>
  <c r="K33" i="120"/>
  <c r="K26" i="120" s="1"/>
  <c r="K2" i="120" s="1"/>
  <c r="S33" i="16"/>
  <c r="S17" i="16"/>
  <c r="I11" i="16"/>
  <c r="I3" i="16" s="1"/>
  <c r="H3" i="77"/>
  <c r="E61" i="16"/>
  <c r="T61" i="16"/>
  <c r="X33" i="75"/>
  <c r="X26" i="75" s="1"/>
  <c r="V11" i="75"/>
  <c r="V3" i="75" s="1"/>
  <c r="J8" i="75"/>
  <c r="R61" i="16"/>
  <c r="F33" i="75"/>
  <c r="I4" i="75"/>
  <c r="K3" i="174"/>
  <c r="S3" i="113"/>
  <c r="S2" i="113" s="1"/>
  <c r="G26" i="115"/>
  <c r="G2" i="115" s="1"/>
  <c r="G3" i="109"/>
  <c r="E26" i="203"/>
  <c r="I3" i="165"/>
  <c r="J26" i="196"/>
  <c r="J2" i="196" s="1"/>
  <c r="N26" i="195"/>
  <c r="T26" i="192"/>
  <c r="S26" i="192"/>
  <c r="U26" i="193"/>
  <c r="G3" i="192"/>
  <c r="R3" i="190"/>
  <c r="P26" i="189"/>
  <c r="O26" i="189"/>
  <c r="M3" i="189"/>
  <c r="X3" i="190"/>
  <c r="Q26" i="190"/>
  <c r="R26" i="18"/>
  <c r="R2" i="18" s="1"/>
  <c r="R26" i="19"/>
  <c r="Q3" i="203"/>
  <c r="P3" i="183"/>
  <c r="R3" i="113"/>
  <c r="T3" i="107"/>
  <c r="D3" i="186"/>
  <c r="N26" i="91"/>
  <c r="I26" i="183"/>
  <c r="G3" i="121"/>
  <c r="J26" i="110"/>
  <c r="F3" i="84"/>
  <c r="L26" i="81"/>
  <c r="R3" i="81"/>
  <c r="I3" i="114"/>
  <c r="S3" i="108"/>
  <c r="O26" i="83"/>
  <c r="O3" i="82"/>
  <c r="K26" i="81"/>
  <c r="Q3" i="81"/>
  <c r="U52" i="75"/>
  <c r="E22" i="75"/>
  <c r="D61" i="106"/>
  <c r="T33" i="104"/>
  <c r="J11" i="104"/>
  <c r="J3" i="104" s="1"/>
  <c r="X4" i="104"/>
  <c r="X3" i="104" s="1"/>
  <c r="H61" i="105"/>
  <c r="T52" i="125"/>
  <c r="T27" i="125"/>
  <c r="F3" i="112"/>
  <c r="F3" i="114"/>
  <c r="X3" i="108"/>
  <c r="I61" i="118"/>
  <c r="K33" i="118"/>
  <c r="K26" i="118" s="1"/>
  <c r="K2" i="118" s="1"/>
  <c r="K3" i="198"/>
  <c r="W61" i="111"/>
  <c r="K33" i="111"/>
  <c r="K26" i="111" s="1"/>
  <c r="S61" i="106"/>
  <c r="O33" i="106"/>
  <c r="E27" i="106"/>
  <c r="W17" i="106"/>
  <c r="M11" i="106"/>
  <c r="S4" i="106"/>
  <c r="W61" i="104"/>
  <c r="K33" i="104"/>
  <c r="K26" i="104" s="1"/>
  <c r="K17" i="104"/>
  <c r="O4" i="104"/>
  <c r="O3" i="104" s="1"/>
  <c r="W61" i="105"/>
  <c r="K33" i="105"/>
  <c r="O4" i="105"/>
  <c r="E33" i="125"/>
  <c r="R27" i="75"/>
  <c r="R11" i="75"/>
  <c r="V61" i="16"/>
  <c r="E4" i="75"/>
  <c r="K26" i="198"/>
  <c r="X3" i="198"/>
  <c r="C3" i="174"/>
  <c r="G3" i="188"/>
  <c r="G3" i="113"/>
  <c r="Q3" i="109"/>
  <c r="V3" i="108"/>
  <c r="F26" i="195"/>
  <c r="R3" i="192"/>
  <c r="O26" i="193"/>
  <c r="M3" i="193"/>
  <c r="K26" i="192"/>
  <c r="M26" i="193"/>
  <c r="H26" i="189"/>
  <c r="R26" i="190"/>
  <c r="I26" i="190"/>
  <c r="U26" i="189"/>
  <c r="Q26" i="186"/>
  <c r="J26" i="18"/>
  <c r="J26" i="19"/>
  <c r="I3" i="203"/>
  <c r="Q3" i="173"/>
  <c r="J26" i="183"/>
  <c r="D26" i="121"/>
  <c r="H3" i="115"/>
  <c r="J3" i="113"/>
  <c r="T3" i="109"/>
  <c r="L3" i="107"/>
  <c r="P26" i="110"/>
  <c r="N3" i="110"/>
  <c r="N2" i="110" s="1"/>
  <c r="F26" i="91"/>
  <c r="J26" i="87"/>
  <c r="H3" i="83"/>
  <c r="V3" i="80"/>
  <c r="D3" i="84"/>
  <c r="H26" i="83"/>
  <c r="F3" i="83"/>
  <c r="J26" i="82"/>
  <c r="H3" i="82"/>
  <c r="J3" i="81"/>
  <c r="N26" i="80"/>
  <c r="T3" i="80"/>
  <c r="V3" i="79"/>
  <c r="D26" i="78"/>
  <c r="V26" i="121"/>
  <c r="V26" i="85"/>
  <c r="L26" i="82"/>
  <c r="L3" i="81"/>
  <c r="F3" i="80"/>
  <c r="D3" i="80"/>
  <c r="F3" i="79"/>
  <c r="P3" i="78"/>
  <c r="P2" i="78" s="1"/>
  <c r="O26" i="107"/>
  <c r="S26" i="89"/>
  <c r="Q26" i="87"/>
  <c r="S26" i="86"/>
  <c r="W26" i="84"/>
  <c r="W2" i="84" s="1"/>
  <c r="C3" i="80"/>
  <c r="L33" i="118"/>
  <c r="L26" i="118" s="1"/>
  <c r="L3" i="188"/>
  <c r="L2" i="188" s="1"/>
  <c r="P33" i="8"/>
  <c r="P26" i="8" s="1"/>
  <c r="P2" i="8" s="1"/>
  <c r="N33" i="125"/>
  <c r="N26" i="125" s="1"/>
  <c r="P61" i="75"/>
  <c r="C33" i="16"/>
  <c r="C26" i="16" s="1"/>
  <c r="C17" i="16"/>
  <c r="G4" i="16"/>
  <c r="G3" i="16" s="1"/>
  <c r="O33" i="8"/>
  <c r="O26" i="8" s="1"/>
  <c r="O2" i="8" s="1"/>
  <c r="Q5" i="123"/>
  <c r="S27" i="125"/>
  <c r="E17" i="125"/>
  <c r="W8" i="125"/>
  <c r="U61" i="16"/>
  <c r="R33" i="75"/>
  <c r="H27" i="75"/>
  <c r="J17" i="75"/>
  <c r="N4" i="75"/>
  <c r="D61" i="16"/>
  <c r="F17" i="75"/>
  <c r="H33" i="75"/>
  <c r="F11" i="75"/>
  <c r="T27" i="75"/>
  <c r="E3" i="174"/>
  <c r="I3" i="113"/>
  <c r="S3" i="109"/>
  <c r="L3" i="195"/>
  <c r="M3" i="115"/>
  <c r="U3" i="113"/>
  <c r="O3" i="174"/>
  <c r="W26" i="109"/>
  <c r="H26" i="165"/>
  <c r="F3" i="165"/>
  <c r="C26" i="196"/>
  <c r="M26" i="195"/>
  <c r="N26" i="193"/>
  <c r="T3" i="193"/>
  <c r="Q3" i="193"/>
  <c r="E3" i="192"/>
  <c r="T26" i="190"/>
  <c r="R3" i="188"/>
  <c r="S26" i="190"/>
  <c r="D3" i="189"/>
  <c r="J26" i="188"/>
  <c r="H3" i="188"/>
  <c r="D26" i="19"/>
  <c r="I26" i="18"/>
  <c r="V3" i="18"/>
  <c r="O3" i="19"/>
  <c r="O26" i="18"/>
  <c r="X26" i="203"/>
  <c r="V3" i="203"/>
  <c r="U3" i="203"/>
  <c r="P26" i="173"/>
  <c r="N3" i="173"/>
  <c r="M3" i="173"/>
  <c r="S3" i="173"/>
  <c r="J26" i="203"/>
  <c r="W26" i="183"/>
  <c r="U3" i="183"/>
  <c r="E3" i="115"/>
  <c r="N26" i="121"/>
  <c r="X26" i="107"/>
  <c r="X26" i="91"/>
  <c r="N3" i="87"/>
  <c r="R26" i="86"/>
  <c r="P3" i="86"/>
  <c r="H3" i="79"/>
  <c r="H3" i="78"/>
  <c r="U3" i="186"/>
  <c r="U2" i="186" s="1"/>
  <c r="Q3" i="89"/>
  <c r="T61" i="106"/>
  <c r="P33" i="106"/>
  <c r="F27" i="106"/>
  <c r="F26" i="106" s="1"/>
  <c r="X17" i="106"/>
  <c r="P61" i="104"/>
  <c r="D33" i="104"/>
  <c r="D17" i="104"/>
  <c r="X61" i="105"/>
  <c r="L33" i="105"/>
  <c r="L17" i="105"/>
  <c r="P4" i="105"/>
  <c r="P3" i="105" s="1"/>
  <c r="R26" i="114"/>
  <c r="T26" i="108"/>
  <c r="J3" i="108"/>
  <c r="G61" i="111"/>
  <c r="Q27" i="111"/>
  <c r="Q26" i="111" s="1"/>
  <c r="Q11" i="111"/>
  <c r="Q3" i="111" s="1"/>
  <c r="C61" i="106"/>
  <c r="G61" i="104"/>
  <c r="G61" i="105"/>
  <c r="Q27" i="105"/>
  <c r="Q11" i="105"/>
  <c r="Q27" i="16"/>
  <c r="Q26" i="16" s="1"/>
  <c r="U33" i="125"/>
  <c r="U26" i="125" s="1"/>
  <c r="E22" i="125"/>
  <c r="O8" i="125"/>
  <c r="L33" i="75"/>
  <c r="W4" i="75"/>
  <c r="K61" i="16"/>
  <c r="G61" i="8"/>
  <c r="N3" i="195"/>
  <c r="M3" i="195"/>
  <c r="D3" i="195"/>
  <c r="M3" i="113"/>
  <c r="G3" i="174"/>
  <c r="T26" i="196"/>
  <c r="X26" i="195"/>
  <c r="E26" i="195"/>
  <c r="L3" i="193"/>
  <c r="R26" i="192"/>
  <c r="I3" i="193"/>
  <c r="L26" i="190"/>
  <c r="K26" i="190"/>
  <c r="S26" i="19"/>
  <c r="P26" i="18"/>
  <c r="N3" i="18"/>
  <c r="U3" i="19"/>
  <c r="P26" i="203"/>
  <c r="N3" i="203"/>
  <c r="O26" i="203"/>
  <c r="M3" i="203"/>
  <c r="S3" i="18"/>
  <c r="H26" i="173"/>
  <c r="F3" i="173"/>
  <c r="O26" i="183"/>
  <c r="M3" i="183"/>
  <c r="T26" i="183"/>
  <c r="F26" i="121"/>
  <c r="N26" i="113"/>
  <c r="X26" i="109"/>
  <c r="P26" i="107"/>
  <c r="P26" i="91"/>
  <c r="V3" i="91"/>
  <c r="R3" i="88"/>
  <c r="F26" i="85"/>
  <c r="T26" i="85"/>
  <c r="D26" i="183"/>
  <c r="H26" i="109"/>
  <c r="J26" i="112"/>
  <c r="R26" i="110"/>
  <c r="F3" i="91"/>
  <c r="H3" i="90"/>
  <c r="L3" i="87"/>
  <c r="X3" i="83"/>
  <c r="D26" i="85"/>
  <c r="J3" i="85"/>
  <c r="T3" i="84"/>
  <c r="X26" i="83"/>
  <c r="V3" i="83"/>
  <c r="X3" i="82"/>
  <c r="J3" i="78"/>
  <c r="N3" i="78"/>
  <c r="X82" i="149"/>
  <c r="P3" i="201"/>
  <c r="U44" i="93"/>
  <c r="U44" i="11" s="1"/>
  <c r="U44" i="9" s="1"/>
  <c r="U44" i="7" s="1"/>
  <c r="H82" i="149"/>
  <c r="Q75" i="149"/>
  <c r="P20" i="93"/>
  <c r="P20" i="11" s="1"/>
  <c r="P20" i="9" s="1"/>
  <c r="P20" i="7" s="1"/>
  <c r="V14" i="93"/>
  <c r="V14" i="11" s="1"/>
  <c r="V14" i="9" s="1"/>
  <c r="V14" i="7" s="1"/>
  <c r="G26" i="107"/>
  <c r="P82" i="149"/>
  <c r="N47" i="93"/>
  <c r="N47" i="11" s="1"/>
  <c r="N47" i="9" s="1"/>
  <c r="N47" i="7" s="1"/>
  <c r="V35" i="93"/>
  <c r="V35" i="11" s="1"/>
  <c r="V35" i="9" s="1"/>
  <c r="V35" i="7" s="1"/>
  <c r="F30" i="93"/>
  <c r="F30" i="11" s="1"/>
  <c r="F30" i="9" s="1"/>
  <c r="F30" i="7" s="1"/>
  <c r="H20" i="93"/>
  <c r="H20" i="11" s="1"/>
  <c r="H20" i="9" s="1"/>
  <c r="H20" i="7" s="1"/>
  <c r="N14" i="93"/>
  <c r="N14" i="11" s="1"/>
  <c r="N14" i="9" s="1"/>
  <c r="N14" i="7" s="1"/>
  <c r="O61" i="118"/>
  <c r="E66" i="116"/>
  <c r="E66" i="93" s="1"/>
  <c r="E66" i="11" s="1"/>
  <c r="E66" i="9" s="1"/>
  <c r="E66" i="7" s="1"/>
  <c r="M82" i="149"/>
  <c r="P67" i="93"/>
  <c r="P67" i="11" s="1"/>
  <c r="P67" i="9" s="1"/>
  <c r="P67" i="7" s="1"/>
  <c r="N37" i="93"/>
  <c r="N37" i="11" s="1"/>
  <c r="N37" i="9" s="1"/>
  <c r="N37" i="7" s="1"/>
  <c r="D50" i="93"/>
  <c r="D50" i="11" s="1"/>
  <c r="D50" i="9" s="1"/>
  <c r="D50" i="7" s="1"/>
  <c r="F47" i="93"/>
  <c r="F47" i="11" s="1"/>
  <c r="F47" i="9" s="1"/>
  <c r="F47" i="7" s="1"/>
  <c r="N35" i="93"/>
  <c r="N35" i="11" s="1"/>
  <c r="N35" i="9" s="1"/>
  <c r="N35" i="7" s="1"/>
  <c r="R32" i="93"/>
  <c r="R32" i="11" s="1"/>
  <c r="R32" i="9" s="1"/>
  <c r="R32" i="7" s="1"/>
  <c r="T29" i="93"/>
  <c r="T29" i="11" s="1"/>
  <c r="T29" i="9" s="1"/>
  <c r="T29" i="7" s="1"/>
  <c r="P25" i="93"/>
  <c r="P25" i="11" s="1"/>
  <c r="P25" i="9" s="1"/>
  <c r="P25" i="7" s="1"/>
  <c r="V19" i="93"/>
  <c r="V19" i="11" s="1"/>
  <c r="V19" i="9" s="1"/>
  <c r="V19" i="7" s="1"/>
  <c r="F14" i="93"/>
  <c r="F14" i="11" s="1"/>
  <c r="F14" i="9" s="1"/>
  <c r="F14" i="7" s="1"/>
  <c r="X10" i="93"/>
  <c r="X10" i="11" s="1"/>
  <c r="X10" i="9" s="1"/>
  <c r="X10" i="7" s="1"/>
  <c r="W41" i="93"/>
  <c r="W41" i="11" s="1"/>
  <c r="W41" i="9" s="1"/>
  <c r="W41" i="7" s="1"/>
  <c r="Q49" i="93"/>
  <c r="Q49" i="11" s="1"/>
  <c r="Q49" i="9" s="1"/>
  <c r="Q49" i="7" s="1"/>
  <c r="S46" i="93"/>
  <c r="S46" i="11" s="1"/>
  <c r="S46" i="9" s="1"/>
  <c r="S46" i="7" s="1"/>
  <c r="W3" i="185"/>
  <c r="E82" i="149"/>
  <c r="Q76" i="149"/>
  <c r="R49" i="93"/>
  <c r="R49" i="11" s="1"/>
  <c r="R49" i="9" s="1"/>
  <c r="R49" i="7" s="1"/>
  <c r="T46" i="93"/>
  <c r="T46" i="11" s="1"/>
  <c r="T46" i="9" s="1"/>
  <c r="T46" i="7" s="1"/>
  <c r="X40" i="93"/>
  <c r="X40" i="11" s="1"/>
  <c r="X40" i="9" s="1"/>
  <c r="X40" i="7" s="1"/>
  <c r="F35" i="93"/>
  <c r="F35" i="11" s="1"/>
  <c r="F35" i="9" s="1"/>
  <c r="F35" i="7" s="1"/>
  <c r="J32" i="93"/>
  <c r="J32" i="11" s="1"/>
  <c r="J32" i="9" s="1"/>
  <c r="J32" i="7" s="1"/>
  <c r="L29" i="93"/>
  <c r="L29" i="11" s="1"/>
  <c r="L29" i="9" s="1"/>
  <c r="L29" i="7" s="1"/>
  <c r="H25" i="93"/>
  <c r="H25" i="11" s="1"/>
  <c r="H25" i="9" s="1"/>
  <c r="H25" i="7" s="1"/>
  <c r="I76" i="149"/>
  <c r="X3" i="171"/>
  <c r="K29" i="93"/>
  <c r="K29" i="11" s="1"/>
  <c r="K29" i="9" s="1"/>
  <c r="K29" i="7" s="1"/>
  <c r="U19" i="93"/>
  <c r="U19" i="11" s="1"/>
  <c r="U19" i="9" s="1"/>
  <c r="U19" i="7" s="1"/>
  <c r="E14" i="93"/>
  <c r="E14" i="11" s="1"/>
  <c r="E14" i="9" s="1"/>
  <c r="E14" i="7" s="1"/>
  <c r="O3" i="201"/>
  <c r="O3" i="87"/>
  <c r="F72" i="93"/>
  <c r="F72" i="11" s="1"/>
  <c r="F72" i="9" s="1"/>
  <c r="F72" i="7" s="1"/>
  <c r="H69" i="93"/>
  <c r="H69" i="11" s="1"/>
  <c r="H69" i="9" s="1"/>
  <c r="H69" i="7" s="1"/>
  <c r="R50" i="93"/>
  <c r="R50" i="11" s="1"/>
  <c r="R50" i="9" s="1"/>
  <c r="R50" i="7" s="1"/>
  <c r="J61" i="125"/>
  <c r="M41" i="93"/>
  <c r="M41" i="11" s="1"/>
  <c r="M41" i="9" s="1"/>
  <c r="M41" i="7" s="1"/>
  <c r="I70" i="93"/>
  <c r="I70" i="11" s="1"/>
  <c r="I70" i="9" s="1"/>
  <c r="I70" i="7" s="1"/>
  <c r="V38" i="93"/>
  <c r="V38" i="11" s="1"/>
  <c r="V38" i="9" s="1"/>
  <c r="V38" i="7" s="1"/>
  <c r="F26" i="201"/>
  <c r="Q44" i="93"/>
  <c r="Q44" i="11" s="1"/>
  <c r="Q44" i="9" s="1"/>
  <c r="Q44" i="7" s="1"/>
  <c r="U38" i="93"/>
  <c r="U38" i="11" s="1"/>
  <c r="U38" i="9" s="1"/>
  <c r="U38" i="7" s="1"/>
  <c r="E26" i="201"/>
  <c r="Q26" i="90"/>
  <c r="U26" i="88"/>
  <c r="R66" i="116"/>
  <c r="R66" i="93" s="1"/>
  <c r="R66" i="11" s="1"/>
  <c r="R66" i="9" s="1"/>
  <c r="R66" i="7" s="1"/>
  <c r="Q66" i="116"/>
  <c r="O26" i="109"/>
  <c r="E54" i="93"/>
  <c r="E54" i="11" s="1"/>
  <c r="E54" i="9" s="1"/>
  <c r="E54" i="7" s="1"/>
  <c r="G25" i="93"/>
  <c r="G25" i="11" s="1"/>
  <c r="G25" i="9" s="1"/>
  <c r="G25" i="7" s="1"/>
  <c r="M19" i="93"/>
  <c r="M19" i="11" s="1"/>
  <c r="M19" i="9" s="1"/>
  <c r="M19" i="7" s="1"/>
  <c r="U3" i="17"/>
  <c r="O3" i="88"/>
  <c r="Q3" i="86"/>
  <c r="R64" i="93"/>
  <c r="R64" i="11" s="1"/>
  <c r="R64" i="9" s="1"/>
  <c r="R64" i="7" s="1"/>
  <c r="D63" i="93"/>
  <c r="D63" i="11" s="1"/>
  <c r="D63" i="9" s="1"/>
  <c r="D63" i="7" s="1"/>
  <c r="L47" i="93"/>
  <c r="L47" i="11" s="1"/>
  <c r="L47" i="9" s="1"/>
  <c r="L47" i="7" s="1"/>
  <c r="R13" i="93"/>
  <c r="R13" i="11" s="1"/>
  <c r="R13" i="9" s="1"/>
  <c r="R13" i="7" s="1"/>
  <c r="H26" i="171"/>
  <c r="H2" i="171" s="1"/>
  <c r="Q26" i="194"/>
  <c r="L66" i="116"/>
  <c r="L66" i="93" s="1"/>
  <c r="L66" i="11" s="1"/>
  <c r="L66" i="9" s="1"/>
  <c r="L66" i="7" s="1"/>
  <c r="D26" i="111"/>
  <c r="S66" i="116"/>
  <c r="S66" i="93" s="1"/>
  <c r="S66" i="11" s="1"/>
  <c r="S66" i="9" s="1"/>
  <c r="S66" i="7" s="1"/>
  <c r="G26" i="91"/>
  <c r="C61" i="8"/>
  <c r="N26" i="77"/>
  <c r="U26" i="109"/>
  <c r="G26" i="109"/>
  <c r="E3" i="111"/>
  <c r="E19" i="93"/>
  <c r="E19" i="11" s="1"/>
  <c r="E19" i="9" s="1"/>
  <c r="E19" i="7" s="1"/>
  <c r="K7" i="93"/>
  <c r="K7" i="11" s="1"/>
  <c r="K7" i="9" s="1"/>
  <c r="K7" i="7" s="1"/>
  <c r="G26" i="112"/>
  <c r="G27" i="75"/>
  <c r="J64" i="93"/>
  <c r="J64" i="11" s="1"/>
  <c r="J64" i="9" s="1"/>
  <c r="L26" i="17"/>
  <c r="S41" i="93"/>
  <c r="S41" i="11" s="1"/>
  <c r="S41" i="9" s="1"/>
  <c r="S41" i="7" s="1"/>
  <c r="O3" i="110"/>
  <c r="J66" i="116"/>
  <c r="I66" i="116"/>
  <c r="S3" i="198"/>
  <c r="G3" i="77"/>
  <c r="M26" i="109"/>
  <c r="M26" i="163"/>
  <c r="C26" i="188"/>
  <c r="O72" i="93"/>
  <c r="O72" i="11" s="1"/>
  <c r="O72" i="9" s="1"/>
  <c r="O72" i="7" s="1"/>
  <c r="U63" i="93"/>
  <c r="U63" i="11" s="1"/>
  <c r="U63" i="9" s="1"/>
  <c r="U63" i="7" s="1"/>
  <c r="G48" i="93"/>
  <c r="G48" i="11" s="1"/>
  <c r="G48" i="9" s="1"/>
  <c r="G48" i="7" s="1"/>
  <c r="G3" i="185"/>
  <c r="G2" i="185" s="1"/>
  <c r="K75" i="149"/>
  <c r="Q50" i="93"/>
  <c r="Q50" i="11" s="1"/>
  <c r="Q50" i="9" s="1"/>
  <c r="Q50" i="7" s="1"/>
  <c r="S47" i="93"/>
  <c r="S47" i="11" s="1"/>
  <c r="S47" i="9" s="1"/>
  <c r="S47" i="7" s="1"/>
  <c r="C30" i="93"/>
  <c r="C30" i="11" s="1"/>
  <c r="C30" i="9" s="1"/>
  <c r="C30" i="7" s="1"/>
  <c r="D66" i="116"/>
  <c r="D66" i="93" s="1"/>
  <c r="D66" i="11" s="1"/>
  <c r="D66" i="9" s="1"/>
  <c r="D66" i="7" s="1"/>
  <c r="L52" i="116"/>
  <c r="K66" i="116"/>
  <c r="K66" i="93" s="1"/>
  <c r="K66" i="11" s="1"/>
  <c r="K66" i="9" s="1"/>
  <c r="K66" i="7" s="1"/>
  <c r="M3" i="107"/>
  <c r="E3" i="87"/>
  <c r="L26" i="77"/>
  <c r="O61" i="8"/>
  <c r="U26" i="113"/>
  <c r="K3" i="86"/>
  <c r="T54" i="93"/>
  <c r="T54" i="11" s="1"/>
  <c r="T54" i="9" s="1"/>
  <c r="T54" i="7" s="1"/>
  <c r="X26" i="185"/>
  <c r="S33" i="118"/>
  <c r="S26" i="118" s="1"/>
  <c r="S2" i="118" s="1"/>
  <c r="J26" i="77"/>
  <c r="X3" i="77"/>
  <c r="X2" i="77" s="1"/>
  <c r="M8" i="75"/>
  <c r="T26" i="198"/>
  <c r="S3" i="195"/>
  <c r="M26" i="113"/>
  <c r="C26" i="194"/>
  <c r="M9" i="102"/>
  <c r="L54" i="93"/>
  <c r="L54" i="11" s="1"/>
  <c r="L54" i="9" s="1"/>
  <c r="L54" i="7" s="1"/>
  <c r="J70" i="93"/>
  <c r="J70" i="11" s="1"/>
  <c r="J70" i="9" s="1"/>
  <c r="J70" i="7" s="1"/>
  <c r="V48" i="93"/>
  <c r="V48" i="11" s="1"/>
  <c r="V48" i="9" s="1"/>
  <c r="V48" i="7" s="1"/>
  <c r="X45" i="93"/>
  <c r="X45" i="11" s="1"/>
  <c r="X45" i="9" s="1"/>
  <c r="X45" i="7" s="1"/>
  <c r="F31" i="93"/>
  <c r="F31" i="11" s="1"/>
  <c r="F31" i="9" s="1"/>
  <c r="F31" i="7" s="1"/>
  <c r="L24" i="93"/>
  <c r="L24" i="11" s="1"/>
  <c r="L24" i="9" s="1"/>
  <c r="L24" i="7" s="1"/>
  <c r="H21" i="93"/>
  <c r="H21" i="11" s="1"/>
  <c r="H21" i="9" s="1"/>
  <c r="H21" i="7" s="1"/>
  <c r="F15" i="93"/>
  <c r="F15" i="11" s="1"/>
  <c r="F15" i="9" s="1"/>
  <c r="F15" i="7" s="1"/>
  <c r="P6" i="93"/>
  <c r="P6" i="11" s="1"/>
  <c r="P6" i="9" s="1"/>
  <c r="P6" i="7" s="1"/>
  <c r="M61" i="118"/>
  <c r="O43" i="93"/>
  <c r="O43" i="11" s="1"/>
  <c r="O43" i="9" s="1"/>
  <c r="O43" i="7" s="1"/>
  <c r="G41" i="93"/>
  <c r="G41" i="11" s="1"/>
  <c r="G41" i="9" s="1"/>
  <c r="G41" i="7" s="1"/>
  <c r="J26" i="163"/>
  <c r="X3" i="112"/>
  <c r="G82" i="149"/>
  <c r="I61" i="120"/>
  <c r="Q40" i="93"/>
  <c r="Q40" i="11" s="1"/>
  <c r="Q40" i="9" s="1"/>
  <c r="Q40" i="7" s="1"/>
  <c r="E3" i="198"/>
  <c r="C26" i="114"/>
  <c r="C3" i="108"/>
  <c r="W51" i="11"/>
  <c r="W51" i="9" s="1"/>
  <c r="W51" i="7" s="1"/>
  <c r="T26" i="77"/>
  <c r="K3" i="195"/>
  <c r="W3" i="188"/>
  <c r="S26" i="115"/>
  <c r="E26" i="113"/>
  <c r="L61" i="125"/>
  <c r="M40" i="93"/>
  <c r="M40" i="11" s="1"/>
  <c r="M40" i="9" s="1"/>
  <c r="M40" i="7" s="1"/>
  <c r="W66" i="116"/>
  <c r="C3" i="89"/>
  <c r="M3" i="88"/>
  <c r="W3" i="80"/>
  <c r="W2" i="80" s="1"/>
  <c r="D37" i="93"/>
  <c r="D37" i="11" s="1"/>
  <c r="D37" i="9" s="1"/>
  <c r="D37" i="7" s="1"/>
  <c r="V26" i="111"/>
  <c r="U31" i="93"/>
  <c r="U31" i="11" s="1"/>
  <c r="U31" i="9" s="1"/>
  <c r="U31" i="7" s="1"/>
  <c r="W21" i="93"/>
  <c r="W21" i="11" s="1"/>
  <c r="W21" i="9" s="1"/>
  <c r="W21" i="7" s="1"/>
  <c r="G26" i="201"/>
  <c r="O26" i="171"/>
  <c r="T61" i="118"/>
  <c r="M52" i="75"/>
  <c r="U17" i="75"/>
  <c r="C3" i="195"/>
  <c r="O3" i="188"/>
  <c r="O73" i="149"/>
  <c r="L73" i="149"/>
  <c r="V73" i="149"/>
  <c r="G73" i="149"/>
  <c r="D73" i="149"/>
  <c r="X73" i="149"/>
  <c r="N73" i="149"/>
  <c r="U73" i="149"/>
  <c r="S73" i="149"/>
  <c r="I25" i="149"/>
  <c r="P73" i="149"/>
  <c r="F73" i="149"/>
  <c r="H88" i="149"/>
  <c r="M73" i="149"/>
  <c r="K73" i="149"/>
  <c r="W73" i="149"/>
  <c r="T73" i="149"/>
  <c r="H73" i="149"/>
  <c r="E73" i="149"/>
  <c r="C73" i="149"/>
  <c r="N33" i="10"/>
  <c r="N26" i="10" s="1"/>
  <c r="L17" i="124"/>
  <c r="L18" i="123"/>
  <c r="L17" i="123" s="1"/>
  <c r="X24" i="149"/>
  <c r="E11" i="117"/>
  <c r="E12" i="116"/>
  <c r="C34" i="102"/>
  <c r="C33" i="103"/>
  <c r="Q12" i="102"/>
  <c r="U11" i="149"/>
  <c r="Q7" i="149"/>
  <c r="M33" i="8"/>
  <c r="M26" i="8" s="1"/>
  <c r="M2" i="8" s="1"/>
  <c r="C18" i="123"/>
  <c r="C17" i="123" s="1"/>
  <c r="C17" i="124"/>
  <c r="I11" i="124"/>
  <c r="I12" i="123"/>
  <c r="E8" i="124"/>
  <c r="E9" i="123"/>
  <c r="E8" i="123" s="1"/>
  <c r="J61" i="117"/>
  <c r="N33" i="117"/>
  <c r="N34" i="116"/>
  <c r="N33" i="116" s="1"/>
  <c r="V17" i="117"/>
  <c r="V18" i="116"/>
  <c r="V17" i="116" s="1"/>
  <c r="J3" i="163"/>
  <c r="T3" i="111"/>
  <c r="T3" i="191"/>
  <c r="D8" i="103"/>
  <c r="D9" i="102"/>
  <c r="V3" i="185"/>
  <c r="F11" i="16"/>
  <c r="D3" i="17"/>
  <c r="L11" i="149"/>
  <c r="L6" i="149"/>
  <c r="N3" i="125"/>
  <c r="P61" i="124"/>
  <c r="M67" i="93"/>
  <c r="M67" i="11" s="1"/>
  <c r="M67" i="9" s="1"/>
  <c r="M67" i="7" s="1"/>
  <c r="G52" i="117"/>
  <c r="C12" i="116"/>
  <c r="C11" i="116" s="1"/>
  <c r="C11" i="117"/>
  <c r="G8" i="117"/>
  <c r="G9" i="116"/>
  <c r="G8" i="116" s="1"/>
  <c r="Q4" i="117"/>
  <c r="Q5" i="116"/>
  <c r="Q4" i="116" s="1"/>
  <c r="K3" i="111"/>
  <c r="K3" i="105"/>
  <c r="M8" i="103"/>
  <c r="M10" i="102"/>
  <c r="M10" i="93" s="1"/>
  <c r="M10" i="11" s="1"/>
  <c r="M10" i="9" s="1"/>
  <c r="M10" i="7" s="1"/>
  <c r="M3" i="185"/>
  <c r="M27" i="16"/>
  <c r="S13" i="149"/>
  <c r="C11" i="149"/>
  <c r="C33" i="10"/>
  <c r="C26" i="10" s="1"/>
  <c r="C2" i="10" s="1"/>
  <c r="Q17" i="124"/>
  <c r="Q18" i="123"/>
  <c r="Q17" i="123" s="1"/>
  <c r="O11" i="124"/>
  <c r="O12" i="123"/>
  <c r="O61" i="124"/>
  <c r="T62" i="116"/>
  <c r="X61" i="117"/>
  <c r="F51" i="93"/>
  <c r="F51" i="11" s="1"/>
  <c r="F51" i="9" s="1"/>
  <c r="F51" i="7" s="1"/>
  <c r="J11" i="117"/>
  <c r="J12" i="116"/>
  <c r="J11" i="116" s="1"/>
  <c r="X3" i="163"/>
  <c r="R3" i="111"/>
  <c r="N3" i="194"/>
  <c r="R3" i="187"/>
  <c r="P62" i="93"/>
  <c r="P62" i="11" s="1"/>
  <c r="P62" i="9" s="1"/>
  <c r="P62" i="7" s="1"/>
  <c r="P29" i="93"/>
  <c r="P29" i="11" s="1"/>
  <c r="P29" i="9" s="1"/>
  <c r="P29" i="7" s="1"/>
  <c r="D20" i="93"/>
  <c r="D20" i="11" s="1"/>
  <c r="D20" i="9" s="1"/>
  <c r="D20" i="7" s="1"/>
  <c r="F11" i="103"/>
  <c r="F12" i="102"/>
  <c r="T3" i="185"/>
  <c r="J12" i="149"/>
  <c r="F7" i="149"/>
  <c r="H33" i="124"/>
  <c r="H34" i="123"/>
  <c r="N27" i="124"/>
  <c r="N28" i="123"/>
  <c r="N27" i="123" s="1"/>
  <c r="X22" i="124"/>
  <c r="X23" i="123"/>
  <c r="X22" i="123" s="1"/>
  <c r="P17" i="124"/>
  <c r="P18" i="123"/>
  <c r="P17" i="123" s="1"/>
  <c r="R8" i="124"/>
  <c r="R9" i="123"/>
  <c r="T3" i="171"/>
  <c r="H61" i="125"/>
  <c r="E79" i="149"/>
  <c r="W64" i="116"/>
  <c r="W64" i="93" s="1"/>
  <c r="W64" i="11" s="1"/>
  <c r="W64" i="9" s="1"/>
  <c r="C62" i="116"/>
  <c r="C62" i="93" s="1"/>
  <c r="C62" i="11" s="1"/>
  <c r="C62" i="9" s="1"/>
  <c r="C62" i="7" s="1"/>
  <c r="O61" i="117"/>
  <c r="M43" i="93"/>
  <c r="M43" i="11" s="1"/>
  <c r="M43" i="9" s="1"/>
  <c r="M43" i="7" s="1"/>
  <c r="Q37" i="116"/>
  <c r="Q37" i="93" s="1"/>
  <c r="Q37" i="11" s="1"/>
  <c r="Q37" i="9" s="1"/>
  <c r="Q37" i="7" s="1"/>
  <c r="S33" i="117"/>
  <c r="S34" i="116"/>
  <c r="G4" i="117"/>
  <c r="G5" i="116"/>
  <c r="G4" i="116" s="1"/>
  <c r="I3" i="197"/>
  <c r="E26" i="191"/>
  <c r="Q3" i="191"/>
  <c r="Q3" i="187"/>
  <c r="I30" i="93"/>
  <c r="I30" i="11" s="1"/>
  <c r="I30" i="9" s="1"/>
  <c r="I30" i="7" s="1"/>
  <c r="E27" i="103"/>
  <c r="E28" i="102"/>
  <c r="O17" i="103"/>
  <c r="O18" i="102"/>
  <c r="Q8" i="103"/>
  <c r="Q9" i="102"/>
  <c r="M4" i="103"/>
  <c r="M6" i="102"/>
  <c r="M6" i="93" s="1"/>
  <c r="M6" i="11" s="1"/>
  <c r="M6" i="9" s="1"/>
  <c r="M6" i="7" s="1"/>
  <c r="K11" i="16"/>
  <c r="Q11" i="149"/>
  <c r="U7" i="149"/>
  <c r="G17" i="124"/>
  <c r="G18" i="123"/>
  <c r="G17" i="123" s="1"/>
  <c r="E11" i="124"/>
  <c r="E12" i="123"/>
  <c r="E11" i="123" s="1"/>
  <c r="I8" i="124"/>
  <c r="I9" i="123"/>
  <c r="I8" i="123" s="1"/>
  <c r="S4" i="124"/>
  <c r="S5" i="123"/>
  <c r="S4" i="123" s="1"/>
  <c r="U61" i="124"/>
  <c r="S27" i="75"/>
  <c r="H44" i="93"/>
  <c r="H44" i="11" s="1"/>
  <c r="H44" i="9" s="1"/>
  <c r="H44" i="7" s="1"/>
  <c r="L38" i="93"/>
  <c r="L38" i="11" s="1"/>
  <c r="L38" i="9" s="1"/>
  <c r="L38" i="7" s="1"/>
  <c r="L52" i="117"/>
  <c r="N61" i="117"/>
  <c r="D43" i="93"/>
  <c r="D43" i="11" s="1"/>
  <c r="D43" i="9" s="1"/>
  <c r="D43" i="7" s="1"/>
  <c r="H37" i="116"/>
  <c r="H37" i="93" s="1"/>
  <c r="H37" i="11" s="1"/>
  <c r="H37" i="9" s="1"/>
  <c r="H37" i="7" s="1"/>
  <c r="P27" i="117"/>
  <c r="P28" i="116"/>
  <c r="P27" i="116" s="1"/>
  <c r="P11" i="117"/>
  <c r="P12" i="116"/>
  <c r="P11" i="116" s="1"/>
  <c r="J26" i="197"/>
  <c r="X3" i="197"/>
  <c r="F26" i="194"/>
  <c r="T3" i="194"/>
  <c r="R26" i="187"/>
  <c r="H54" i="93"/>
  <c r="H54" i="11" s="1"/>
  <c r="H54" i="9" s="1"/>
  <c r="H54" i="7" s="1"/>
  <c r="V70" i="93"/>
  <c r="V70" i="11" s="1"/>
  <c r="V70" i="9" s="1"/>
  <c r="V70" i="7" s="1"/>
  <c r="X67" i="93"/>
  <c r="X67" i="11" s="1"/>
  <c r="X67" i="9" s="1"/>
  <c r="X67" i="7" s="1"/>
  <c r="D65" i="93"/>
  <c r="D65" i="11" s="1"/>
  <c r="D65" i="9" s="1"/>
  <c r="D65" i="7" s="1"/>
  <c r="X51" i="93"/>
  <c r="X51" i="11" s="1"/>
  <c r="X51" i="9" s="1"/>
  <c r="X51" i="7" s="1"/>
  <c r="D49" i="93"/>
  <c r="D49" i="11" s="1"/>
  <c r="D49" i="9" s="1"/>
  <c r="D49" i="7" s="1"/>
  <c r="F46" i="93"/>
  <c r="F46" i="11" s="1"/>
  <c r="F46" i="9" s="1"/>
  <c r="F46" i="7" s="1"/>
  <c r="V26" i="185"/>
  <c r="T27" i="103"/>
  <c r="T28" i="102"/>
  <c r="X24" i="93"/>
  <c r="X24" i="11" s="1"/>
  <c r="X24" i="9" s="1"/>
  <c r="X24" i="7" s="1"/>
  <c r="V7" i="93"/>
  <c r="V7" i="11" s="1"/>
  <c r="J5" i="102"/>
  <c r="R26" i="17"/>
  <c r="X33" i="8"/>
  <c r="X26" i="8" s="1"/>
  <c r="L26" i="201"/>
  <c r="X8" i="124"/>
  <c r="X9" i="123"/>
  <c r="X8" i="123" s="1"/>
  <c r="N4" i="124"/>
  <c r="J4" i="124"/>
  <c r="J5" i="123"/>
  <c r="J4" i="123" s="1"/>
  <c r="D26" i="171"/>
  <c r="E74" i="149"/>
  <c r="Q62" i="116"/>
  <c r="U61" i="117"/>
  <c r="C51" i="93"/>
  <c r="C51" i="11" s="1"/>
  <c r="C51" i="9" s="1"/>
  <c r="C51" i="7" s="1"/>
  <c r="C39" i="93"/>
  <c r="C39" i="11" s="1"/>
  <c r="C39" i="9" s="1"/>
  <c r="C39" i="7" s="1"/>
  <c r="M3" i="163"/>
  <c r="W3" i="197"/>
  <c r="I26" i="187"/>
  <c r="W3" i="187"/>
  <c r="M52" i="103"/>
  <c r="M53" i="102"/>
  <c r="O63" i="93"/>
  <c r="O63" i="11" s="1"/>
  <c r="O63" i="9" s="1"/>
  <c r="O63" i="7" s="1"/>
  <c r="Q61" i="103"/>
  <c r="M50" i="93"/>
  <c r="M50" i="11" s="1"/>
  <c r="M50" i="9" s="1"/>
  <c r="M50" i="7" s="1"/>
  <c r="O47" i="93"/>
  <c r="O47" i="11" s="1"/>
  <c r="O47" i="9" s="1"/>
  <c r="O47" i="7" s="1"/>
  <c r="W35" i="93"/>
  <c r="W35" i="11" s="1"/>
  <c r="W35" i="9" s="1"/>
  <c r="W35" i="7" s="1"/>
  <c r="G30" i="93"/>
  <c r="G30" i="11" s="1"/>
  <c r="G30" i="9" s="1"/>
  <c r="G30" i="7" s="1"/>
  <c r="C28" i="102"/>
  <c r="C27" i="103"/>
  <c r="Q20" i="93"/>
  <c r="Q20" i="11" s="1"/>
  <c r="Q20" i="9" s="1"/>
  <c r="Q20" i="7" s="1"/>
  <c r="W14" i="93"/>
  <c r="W14" i="11" s="1"/>
  <c r="W14" i="9" s="1"/>
  <c r="W14" i="7" s="1"/>
  <c r="K12" i="102"/>
  <c r="W13" i="149"/>
  <c r="G11" i="149"/>
  <c r="K7" i="149"/>
  <c r="W52" i="124"/>
  <c r="W53" i="123"/>
  <c r="W52" i="123" s="1"/>
  <c r="C28" i="123"/>
  <c r="C27" i="124"/>
  <c r="U22" i="124"/>
  <c r="U23" i="123"/>
  <c r="U22" i="123" s="1"/>
  <c r="W8" i="124"/>
  <c r="W9" i="123"/>
  <c r="W8" i="123" s="1"/>
  <c r="S26" i="171"/>
  <c r="I3" i="171"/>
  <c r="C61" i="124"/>
  <c r="U3" i="112"/>
  <c r="W3" i="114"/>
  <c r="S26" i="108"/>
  <c r="W26" i="110"/>
  <c r="S3" i="186"/>
  <c r="M3" i="90"/>
  <c r="W3" i="89"/>
  <c r="E26" i="83"/>
  <c r="K3" i="83"/>
  <c r="O26" i="82"/>
  <c r="W26" i="79"/>
  <c r="O61" i="75"/>
  <c r="W22" i="75"/>
  <c r="P61" i="8"/>
  <c r="C22" i="75"/>
  <c r="I17" i="75"/>
  <c r="S61" i="8"/>
  <c r="C3" i="77"/>
  <c r="L3" i="77"/>
  <c r="Q26" i="83"/>
  <c r="C61" i="75"/>
  <c r="U11" i="75"/>
  <c r="T4" i="117"/>
  <c r="T5" i="116"/>
  <c r="T4" i="116" s="1"/>
  <c r="X61" i="103"/>
  <c r="T22" i="103"/>
  <c r="T23" i="102"/>
  <c r="N8" i="103"/>
  <c r="N9" i="102"/>
  <c r="D33" i="124"/>
  <c r="D34" i="123"/>
  <c r="K52" i="103"/>
  <c r="K53" i="102"/>
  <c r="D61" i="117"/>
  <c r="F11" i="117"/>
  <c r="F12" i="116"/>
  <c r="F11" i="116" s="1"/>
  <c r="T50" i="93"/>
  <c r="T50" i="11" s="1"/>
  <c r="T50" i="9" s="1"/>
  <c r="T50" i="7" s="1"/>
  <c r="V47" i="93"/>
  <c r="V47" i="11" s="1"/>
  <c r="V47" i="9" s="1"/>
  <c r="V47" i="7" s="1"/>
  <c r="X44" i="93"/>
  <c r="X44" i="11" s="1"/>
  <c r="X44" i="9" s="1"/>
  <c r="X44" i="7" s="1"/>
  <c r="D42" i="93"/>
  <c r="D42" i="11" s="1"/>
  <c r="D42" i="9" s="1"/>
  <c r="D42" i="7" s="1"/>
  <c r="H36" i="93"/>
  <c r="H36" i="11" s="1"/>
  <c r="H36" i="9" s="1"/>
  <c r="H36" i="7" s="1"/>
  <c r="D33" i="103"/>
  <c r="D34" i="102"/>
  <c r="N30" i="93"/>
  <c r="N30" i="11" s="1"/>
  <c r="N30" i="9" s="1"/>
  <c r="N30" i="7" s="1"/>
  <c r="J11" i="103"/>
  <c r="J12" i="102"/>
  <c r="X4" i="103"/>
  <c r="X5" i="102"/>
  <c r="N12" i="149"/>
  <c r="V52" i="124"/>
  <c r="V53" i="123"/>
  <c r="V52" i="123" s="1"/>
  <c r="J11" i="124"/>
  <c r="J12" i="123"/>
  <c r="N8" i="124"/>
  <c r="N9" i="123"/>
  <c r="N8" i="123" s="1"/>
  <c r="O52" i="117"/>
  <c r="O53" i="116"/>
  <c r="O52" i="116" s="1"/>
  <c r="W33" i="117"/>
  <c r="W34" i="116"/>
  <c r="G22" i="117"/>
  <c r="G23" i="116"/>
  <c r="G22" i="116" s="1"/>
  <c r="K4" i="117"/>
  <c r="K5" i="116"/>
  <c r="K4" i="116" s="1"/>
  <c r="O61" i="103"/>
  <c r="I27" i="103"/>
  <c r="I28" i="102"/>
  <c r="K17" i="103"/>
  <c r="K18" i="102"/>
  <c r="M11" i="149"/>
  <c r="I7" i="149"/>
  <c r="M6" i="149"/>
  <c r="K22" i="124"/>
  <c r="K23" i="123"/>
  <c r="K22" i="123" s="1"/>
  <c r="W4" i="124"/>
  <c r="W5" i="123"/>
  <c r="W4" i="123" s="1"/>
  <c r="O27" i="75"/>
  <c r="P68" i="93"/>
  <c r="P68" i="11" s="1"/>
  <c r="P68" i="9" s="1"/>
  <c r="P68" i="7" s="1"/>
  <c r="P80" i="149"/>
  <c r="H78" i="149"/>
  <c r="F52" i="117"/>
  <c r="F53" i="116"/>
  <c r="F52" i="116" s="1"/>
  <c r="L27" i="117"/>
  <c r="L28" i="116"/>
  <c r="L27" i="116" s="1"/>
  <c r="T11" i="117"/>
  <c r="T12" i="116"/>
  <c r="T11" i="116" s="1"/>
  <c r="X8" i="117"/>
  <c r="X9" i="116"/>
  <c r="X8" i="116" s="1"/>
  <c r="T3" i="197"/>
  <c r="P3" i="194"/>
  <c r="L3" i="104"/>
  <c r="L3" i="187"/>
  <c r="J52" i="103"/>
  <c r="J53" i="102"/>
  <c r="X65" i="93"/>
  <c r="X65" i="11" s="1"/>
  <c r="X65" i="9" s="1"/>
  <c r="X65" i="7" s="1"/>
  <c r="N61" i="103"/>
  <c r="N61" i="102"/>
  <c r="J22" i="103"/>
  <c r="J23" i="102"/>
  <c r="N4" i="103"/>
  <c r="N5" i="102"/>
  <c r="N27" i="16"/>
  <c r="N26" i="16" s="1"/>
  <c r="D11" i="149"/>
  <c r="D33" i="8"/>
  <c r="D26" i="8" s="1"/>
  <c r="D2" i="8" s="1"/>
  <c r="F3" i="201"/>
  <c r="F3" i="171"/>
  <c r="O81" i="149"/>
  <c r="W77" i="149"/>
  <c r="U52" i="117"/>
  <c r="U53" i="116"/>
  <c r="U52" i="116" s="1"/>
  <c r="U62" i="116"/>
  <c r="U62" i="93" s="1"/>
  <c r="U62" i="11" s="1"/>
  <c r="U62" i="9" s="1"/>
  <c r="U62" i="7" s="1"/>
  <c r="U33" i="117"/>
  <c r="U34" i="116"/>
  <c r="U33" i="116" s="1"/>
  <c r="E22" i="117"/>
  <c r="E23" i="116"/>
  <c r="E22" i="116" s="1"/>
  <c r="Q3" i="163"/>
  <c r="C3" i="197"/>
  <c r="W3" i="194"/>
  <c r="S3" i="191"/>
  <c r="K3" i="187"/>
  <c r="C71" i="11"/>
  <c r="C71" i="9" s="1"/>
  <c r="C71" i="7" s="1"/>
  <c r="E61" i="103"/>
  <c r="W27" i="103"/>
  <c r="W28" i="102"/>
  <c r="U11" i="103"/>
  <c r="U15" i="102"/>
  <c r="U15" i="93" s="1"/>
  <c r="U15" i="11" s="1"/>
  <c r="W11" i="103"/>
  <c r="W12" i="102"/>
  <c r="E8" i="103"/>
  <c r="E10" i="102"/>
  <c r="E10" i="93" s="1"/>
  <c r="E10" i="11" s="1"/>
  <c r="E5" i="102"/>
  <c r="O33" i="16"/>
  <c r="O26" i="16" s="1"/>
  <c r="W17" i="16"/>
  <c r="M11" i="16"/>
  <c r="M3" i="16" s="1"/>
  <c r="K13" i="149"/>
  <c r="C10" i="149"/>
  <c r="C53" i="123"/>
  <c r="C52" i="123" s="1"/>
  <c r="C52" i="124"/>
  <c r="O27" i="124"/>
  <c r="O28" i="123"/>
  <c r="O27" i="123" s="1"/>
  <c r="K8" i="124"/>
  <c r="K9" i="123"/>
  <c r="K8" i="123" s="1"/>
  <c r="U3" i="171"/>
  <c r="V79" i="149"/>
  <c r="N77" i="149"/>
  <c r="T52" i="117"/>
  <c r="T53" i="116"/>
  <c r="T52" i="116" s="1"/>
  <c r="L62" i="116"/>
  <c r="L22" i="117"/>
  <c r="L23" i="116"/>
  <c r="L22" i="116" s="1"/>
  <c r="D17" i="117"/>
  <c r="D18" i="116"/>
  <c r="D17" i="116" s="1"/>
  <c r="F8" i="117"/>
  <c r="F9" i="116"/>
  <c r="F8" i="116" s="1"/>
  <c r="X4" i="117"/>
  <c r="X5" i="116"/>
  <c r="X4" i="116" s="1"/>
  <c r="R3" i="197"/>
  <c r="J3" i="105"/>
  <c r="J2" i="105" s="1"/>
  <c r="D61" i="103"/>
  <c r="P46" i="93"/>
  <c r="P46" i="11" s="1"/>
  <c r="P46" i="9" s="1"/>
  <c r="P46" i="7" s="1"/>
  <c r="X33" i="103"/>
  <c r="X34" i="102"/>
  <c r="H22" i="103"/>
  <c r="H23" i="102"/>
  <c r="V16" i="93"/>
  <c r="V16" i="11" s="1"/>
  <c r="V16" i="9" s="1"/>
  <c r="V16" i="7" s="1"/>
  <c r="L4" i="103"/>
  <c r="L5" i="102"/>
  <c r="H3" i="17"/>
  <c r="H2" i="17" s="1"/>
  <c r="R3" i="16"/>
  <c r="R11" i="149"/>
  <c r="N11" i="124"/>
  <c r="N12" i="123"/>
  <c r="N11" i="123" s="1"/>
  <c r="V61" i="124"/>
  <c r="K52" i="117"/>
  <c r="K53" i="116"/>
  <c r="K52" i="116" s="1"/>
  <c r="O64" i="116"/>
  <c r="O64" i="93" s="1"/>
  <c r="O64" i="11" s="1"/>
  <c r="O64" i="9" s="1"/>
  <c r="I37" i="116"/>
  <c r="Q27" i="117"/>
  <c r="Q28" i="116"/>
  <c r="Q27" i="116" s="1"/>
  <c r="S17" i="117"/>
  <c r="S18" i="116"/>
  <c r="S17" i="116" s="1"/>
  <c r="U8" i="117"/>
  <c r="U9" i="116"/>
  <c r="U8" i="116" s="1"/>
  <c r="G3" i="163"/>
  <c r="I3" i="111"/>
  <c r="U3" i="194"/>
  <c r="I3" i="105"/>
  <c r="G52" i="103"/>
  <c r="G53" i="102"/>
  <c r="S68" i="93"/>
  <c r="S68" i="11" s="1"/>
  <c r="S68" i="9" s="1"/>
  <c r="S68" i="7" s="1"/>
  <c r="K61" i="103"/>
  <c r="G50" i="93"/>
  <c r="G50" i="11" s="1"/>
  <c r="G50" i="9" s="1"/>
  <c r="G50" i="7" s="1"/>
  <c r="U32" i="93"/>
  <c r="U32" i="11" s="1"/>
  <c r="U32" i="9" s="1"/>
  <c r="U32" i="7" s="1"/>
  <c r="O23" i="102"/>
  <c r="K20" i="93"/>
  <c r="K20" i="11" s="1"/>
  <c r="K20" i="9" s="1"/>
  <c r="K20" i="7" s="1"/>
  <c r="M12" i="102"/>
  <c r="E4" i="103"/>
  <c r="E6" i="102"/>
  <c r="E6" i="93" s="1"/>
  <c r="E6" i="11" s="1"/>
  <c r="E6" i="9" s="1"/>
  <c r="E6" i="7" s="1"/>
  <c r="Q3" i="17"/>
  <c r="I11" i="149"/>
  <c r="M7" i="149"/>
  <c r="Q33" i="8"/>
  <c r="Q26" i="8" s="1"/>
  <c r="Q2" i="8" s="1"/>
  <c r="Q52" i="124"/>
  <c r="Q53" i="123"/>
  <c r="Q52" i="123" s="1"/>
  <c r="G22" i="124"/>
  <c r="G23" i="123"/>
  <c r="G22" i="123" s="1"/>
  <c r="K3" i="201"/>
  <c r="C3" i="171"/>
  <c r="W61" i="125"/>
  <c r="M33" i="75"/>
  <c r="R41" i="93"/>
  <c r="R41" i="11" s="1"/>
  <c r="R41" i="9" s="1"/>
  <c r="R41" i="7" s="1"/>
  <c r="R61" i="118"/>
  <c r="N64" i="116"/>
  <c r="V36" i="93"/>
  <c r="V36" i="11" s="1"/>
  <c r="V36" i="9" s="1"/>
  <c r="V36" i="7" s="1"/>
  <c r="J33" i="117"/>
  <c r="J34" i="116"/>
  <c r="J17" i="117"/>
  <c r="J18" i="116"/>
  <c r="J17" i="116" s="1"/>
  <c r="L8" i="117"/>
  <c r="L9" i="116"/>
  <c r="L8" i="116" s="1"/>
  <c r="P3" i="111"/>
  <c r="H3" i="191"/>
  <c r="N70" i="93"/>
  <c r="N70" i="11" s="1"/>
  <c r="N70" i="9" s="1"/>
  <c r="N70" i="7" s="1"/>
  <c r="R48" i="93"/>
  <c r="R48" i="11" s="1"/>
  <c r="R48" i="9" s="1"/>
  <c r="R48" i="7" s="1"/>
  <c r="T45" i="93"/>
  <c r="T45" i="11" s="1"/>
  <c r="T45" i="9" s="1"/>
  <c r="T45" i="7" s="1"/>
  <c r="V42" i="93"/>
  <c r="V42" i="11" s="1"/>
  <c r="V42" i="9" s="1"/>
  <c r="V42" i="7" s="1"/>
  <c r="X39" i="93"/>
  <c r="X39" i="11" s="1"/>
  <c r="X39" i="9" s="1"/>
  <c r="X39" i="7" s="1"/>
  <c r="N33" i="103"/>
  <c r="N34" i="102"/>
  <c r="T26" i="185"/>
  <c r="T21" i="93"/>
  <c r="T21" i="11" s="1"/>
  <c r="T21" i="9" s="1"/>
  <c r="T21" i="7" s="1"/>
  <c r="V17" i="103"/>
  <c r="V18" i="102"/>
  <c r="D16" i="93"/>
  <c r="D16" i="11" s="1"/>
  <c r="D16" i="9" s="1"/>
  <c r="D16" i="7" s="1"/>
  <c r="J3" i="185"/>
  <c r="R26" i="16"/>
  <c r="P13" i="149"/>
  <c r="F33" i="124"/>
  <c r="F34" i="123"/>
  <c r="L27" i="124"/>
  <c r="L28" i="123"/>
  <c r="L27" i="123" s="1"/>
  <c r="T11" i="124"/>
  <c r="T12" i="123"/>
  <c r="N61" i="125"/>
  <c r="D61" i="124"/>
  <c r="Q61" i="118"/>
  <c r="Q52" i="117"/>
  <c r="Q53" i="116"/>
  <c r="Q52" i="116" s="1"/>
  <c r="I62" i="116"/>
  <c r="W37" i="116"/>
  <c r="W37" i="93" s="1"/>
  <c r="W37" i="11" s="1"/>
  <c r="W37" i="9" s="1"/>
  <c r="W37" i="7" s="1"/>
  <c r="W27" i="117"/>
  <c r="W28" i="116"/>
  <c r="W27" i="116" s="1"/>
  <c r="W11" i="117"/>
  <c r="W12" i="116"/>
  <c r="W11" i="116" s="1"/>
  <c r="E4" i="117"/>
  <c r="E5" i="116"/>
  <c r="E4" i="116" s="1"/>
  <c r="K3" i="194"/>
  <c r="G3" i="191"/>
  <c r="W71" i="93"/>
  <c r="W71" i="11" s="1"/>
  <c r="W71" i="9" s="1"/>
  <c r="W71" i="7" s="1"/>
  <c r="G63" i="93"/>
  <c r="G63" i="11" s="1"/>
  <c r="G63" i="9" s="1"/>
  <c r="G63" i="7" s="1"/>
  <c r="E50" i="93"/>
  <c r="E50" i="11" s="1"/>
  <c r="E50" i="9" s="1"/>
  <c r="E50" i="7" s="1"/>
  <c r="G47" i="93"/>
  <c r="G47" i="11" s="1"/>
  <c r="G47" i="9" s="1"/>
  <c r="G47" i="7" s="1"/>
  <c r="O35" i="93"/>
  <c r="O35" i="11" s="1"/>
  <c r="O35" i="9" s="1"/>
  <c r="O35" i="7" s="1"/>
  <c r="S32" i="93"/>
  <c r="S32" i="11" s="1"/>
  <c r="S32" i="9" s="1"/>
  <c r="S32" i="7" s="1"/>
  <c r="U29" i="93"/>
  <c r="U29" i="11" s="1"/>
  <c r="U29" i="9" s="1"/>
  <c r="U29" i="7" s="1"/>
  <c r="C26" i="185"/>
  <c r="I20" i="93"/>
  <c r="I20" i="11" s="1"/>
  <c r="I20" i="9" s="1"/>
  <c r="I20" i="7" s="1"/>
  <c r="E17" i="103"/>
  <c r="E18" i="102"/>
  <c r="O14" i="93"/>
  <c r="O14" i="11" s="1"/>
  <c r="C6" i="93"/>
  <c r="C6" i="11" s="1"/>
  <c r="C6" i="9" s="1"/>
  <c r="C6" i="7" s="1"/>
  <c r="Q26" i="17"/>
  <c r="O13" i="149"/>
  <c r="C7" i="149"/>
  <c r="O6" i="149"/>
  <c r="C26" i="201"/>
  <c r="M17" i="124"/>
  <c r="M18" i="123"/>
  <c r="M17" i="123" s="1"/>
  <c r="K11" i="124"/>
  <c r="K12" i="123"/>
  <c r="M61" i="125"/>
  <c r="M3" i="112"/>
  <c r="Q26" i="114"/>
  <c r="Q2" i="114" s="1"/>
  <c r="O3" i="114"/>
  <c r="K26" i="108"/>
  <c r="Q3" i="108"/>
  <c r="U26" i="107"/>
  <c r="O26" i="110"/>
  <c r="K3" i="186"/>
  <c r="U26" i="91"/>
  <c r="E3" i="90"/>
  <c r="O3" i="89"/>
  <c r="C3" i="83"/>
  <c r="G26" i="82"/>
  <c r="W3" i="81"/>
  <c r="S33" i="75"/>
  <c r="G4" i="75"/>
  <c r="O17" i="75"/>
  <c r="D61" i="8"/>
  <c r="G11" i="75"/>
  <c r="U4" i="75"/>
  <c r="W52" i="75"/>
  <c r="J3" i="77"/>
  <c r="I26" i="83"/>
  <c r="I3" i="77"/>
  <c r="G61" i="16"/>
  <c r="H17" i="117"/>
  <c r="H18" i="116"/>
  <c r="H17" i="116" s="1"/>
  <c r="V12" i="149"/>
  <c r="R73" i="149"/>
  <c r="X33" i="117"/>
  <c r="X34" i="116"/>
  <c r="H22" i="117"/>
  <c r="H23" i="116"/>
  <c r="H22" i="116" s="1"/>
  <c r="L4" i="117"/>
  <c r="L5" i="116"/>
  <c r="L4" i="116" s="1"/>
  <c r="D52" i="103"/>
  <c r="D53" i="102"/>
  <c r="P61" i="103"/>
  <c r="L22" i="103"/>
  <c r="L23" i="102"/>
  <c r="D17" i="103"/>
  <c r="D18" i="102"/>
  <c r="F8" i="103"/>
  <c r="F9" i="102"/>
  <c r="J17" i="16"/>
  <c r="F12" i="149"/>
  <c r="F33" i="10"/>
  <c r="F26" i="10" s="1"/>
  <c r="F2" i="10" s="1"/>
  <c r="L22" i="124"/>
  <c r="L23" i="123"/>
  <c r="L22" i="123" s="1"/>
  <c r="X4" i="124"/>
  <c r="X5" i="123"/>
  <c r="X4" i="123" s="1"/>
  <c r="J61" i="124"/>
  <c r="S61" i="117"/>
  <c r="U27" i="117"/>
  <c r="U28" i="116"/>
  <c r="U27" i="116" s="1"/>
  <c r="C53" i="102"/>
  <c r="C52" i="103"/>
  <c r="C50" i="93"/>
  <c r="C50" i="11" s="1"/>
  <c r="C50" i="9" s="1"/>
  <c r="C50" i="7" s="1"/>
  <c r="M35" i="93"/>
  <c r="M35" i="11" s="1"/>
  <c r="M35" i="9" s="1"/>
  <c r="M35" i="7" s="1"/>
  <c r="Q32" i="93"/>
  <c r="Q32" i="11" s="1"/>
  <c r="Q32" i="9" s="1"/>
  <c r="Q32" i="7" s="1"/>
  <c r="S29" i="93"/>
  <c r="S29" i="11" s="1"/>
  <c r="S29" i="9" s="1"/>
  <c r="S29" i="7" s="1"/>
  <c r="W4" i="103"/>
  <c r="W5" i="102"/>
  <c r="U13" i="149"/>
  <c r="E11" i="149"/>
  <c r="U33" i="10"/>
  <c r="U26" i="10" s="1"/>
  <c r="U2" i="10" s="1"/>
  <c r="E33" i="8"/>
  <c r="E26" i="8" s="1"/>
  <c r="E2" i="8" s="1"/>
  <c r="M52" i="124"/>
  <c r="M53" i="123"/>
  <c r="M52" i="123" s="1"/>
  <c r="C23" i="123"/>
  <c r="C22" i="123" s="1"/>
  <c r="C22" i="124"/>
  <c r="Q61" i="124"/>
  <c r="I33" i="75"/>
  <c r="V67" i="93"/>
  <c r="V67" i="11" s="1"/>
  <c r="V67" i="9" s="1"/>
  <c r="V67" i="7" s="1"/>
  <c r="P81" i="149"/>
  <c r="V61" i="118"/>
  <c r="F33" i="117"/>
  <c r="F34" i="116"/>
  <c r="F33" i="116" s="1"/>
  <c r="N17" i="117"/>
  <c r="N18" i="116"/>
  <c r="N17" i="116" s="1"/>
  <c r="L3" i="197"/>
  <c r="H3" i="194"/>
  <c r="L3" i="191"/>
  <c r="L2" i="191" s="1"/>
  <c r="X49" i="93"/>
  <c r="X49" i="11" s="1"/>
  <c r="X49" i="9" s="1"/>
  <c r="X49" i="7" s="1"/>
  <c r="D47" i="93"/>
  <c r="D47" i="11" s="1"/>
  <c r="D47" i="9" s="1"/>
  <c r="D47" i="7" s="1"/>
  <c r="H41" i="93"/>
  <c r="H41" i="11" s="1"/>
  <c r="H41" i="9" s="1"/>
  <c r="H41" i="7" s="1"/>
  <c r="L35" i="93"/>
  <c r="L35" i="11" s="1"/>
  <c r="L35" i="9" s="1"/>
  <c r="L35" i="7" s="1"/>
  <c r="H32" i="93"/>
  <c r="H32" i="11" s="1"/>
  <c r="H32" i="9" s="1"/>
  <c r="H32" i="7" s="1"/>
  <c r="J29" i="93"/>
  <c r="J29" i="11" s="1"/>
  <c r="J29" i="9" s="1"/>
  <c r="J29" i="7" s="1"/>
  <c r="L19" i="93"/>
  <c r="L19" i="11" s="1"/>
  <c r="L19" i="9" s="1"/>
  <c r="L19" i="7" s="1"/>
  <c r="R7" i="93"/>
  <c r="R7" i="11" s="1"/>
  <c r="R7" i="9" s="1"/>
  <c r="R7" i="7" s="1"/>
  <c r="N3" i="185"/>
  <c r="L13" i="149"/>
  <c r="F61" i="10"/>
  <c r="T33" i="10"/>
  <c r="T26" i="10" s="1"/>
  <c r="P7" i="149"/>
  <c r="D6" i="149"/>
  <c r="L52" i="124"/>
  <c r="L53" i="123"/>
  <c r="L52" i="123" s="1"/>
  <c r="X27" i="124"/>
  <c r="X28" i="123"/>
  <c r="R17" i="124"/>
  <c r="R18" i="123"/>
  <c r="X11" i="124"/>
  <c r="X12" i="123"/>
  <c r="X11" i="123" s="1"/>
  <c r="F4" i="124"/>
  <c r="F5" i="123"/>
  <c r="H61" i="124"/>
  <c r="W78" i="149"/>
  <c r="M62" i="116"/>
  <c r="M62" i="93" s="1"/>
  <c r="M62" i="11" s="1"/>
  <c r="M62" i="9" s="1"/>
  <c r="M62" i="7" s="1"/>
  <c r="Q61" i="117"/>
  <c r="S27" i="117"/>
  <c r="S28" i="116"/>
  <c r="S27" i="116" s="1"/>
  <c r="I4" i="117"/>
  <c r="I5" i="116"/>
  <c r="I4" i="116" s="1"/>
  <c r="C3" i="111"/>
  <c r="O3" i="194"/>
  <c r="K3" i="104"/>
  <c r="C3" i="187"/>
  <c r="Q33" i="103"/>
  <c r="Q34" i="102"/>
  <c r="S22" i="103"/>
  <c r="S24" i="102"/>
  <c r="Q17" i="103"/>
  <c r="Q18" i="102"/>
  <c r="S8" i="103"/>
  <c r="S9" i="102"/>
  <c r="E3" i="185"/>
  <c r="G33" i="16"/>
  <c r="E27" i="16"/>
  <c r="E26" i="16" s="1"/>
  <c r="E11" i="16"/>
  <c r="S3" i="17"/>
  <c r="E61" i="10"/>
  <c r="S6" i="149"/>
  <c r="I33" i="124"/>
  <c r="I34" i="123"/>
  <c r="Q22" i="124"/>
  <c r="Q23" i="123"/>
  <c r="Q22" i="123" s="1"/>
  <c r="I18" i="123"/>
  <c r="I17" i="123" s="1"/>
  <c r="U3" i="201"/>
  <c r="U3" i="125"/>
  <c r="N79" i="149"/>
  <c r="N78" i="149"/>
  <c r="X64" i="116"/>
  <c r="D62" i="116"/>
  <c r="P61" i="117"/>
  <c r="V43" i="93"/>
  <c r="V43" i="11" s="1"/>
  <c r="V43" i="9" s="1"/>
  <c r="V43" i="7" s="1"/>
  <c r="P4" i="117"/>
  <c r="P5" i="116"/>
  <c r="P4" i="116" s="1"/>
  <c r="J3" i="111"/>
  <c r="F3" i="194"/>
  <c r="J3" i="187"/>
  <c r="H46" i="93"/>
  <c r="H46" i="11" s="1"/>
  <c r="H46" i="9" s="1"/>
  <c r="H46" i="7" s="1"/>
  <c r="V27" i="103"/>
  <c r="V28" i="102"/>
  <c r="P7" i="93"/>
  <c r="P7" i="11" s="1"/>
  <c r="P7" i="9" s="1"/>
  <c r="P7" i="7" s="1"/>
  <c r="L3" i="185"/>
  <c r="R3" i="17"/>
  <c r="J11" i="149"/>
  <c r="R33" i="10"/>
  <c r="R26" i="10" s="1"/>
  <c r="R2" i="10" s="1"/>
  <c r="F27" i="124"/>
  <c r="F28" i="123"/>
  <c r="F27" i="123" s="1"/>
  <c r="P22" i="124"/>
  <c r="P23" i="123"/>
  <c r="P22" i="123" s="1"/>
  <c r="J8" i="124"/>
  <c r="J9" i="123"/>
  <c r="T3" i="201"/>
  <c r="L3" i="171"/>
  <c r="N33" i="149"/>
  <c r="O69" i="93"/>
  <c r="O69" i="11" s="1"/>
  <c r="O69" i="9" s="1"/>
  <c r="O69" i="7" s="1"/>
  <c r="G64" i="116"/>
  <c r="G64" i="93" s="1"/>
  <c r="G64" i="11" s="1"/>
  <c r="G61" i="117"/>
  <c r="K33" i="117"/>
  <c r="K34" i="116"/>
  <c r="Q11" i="117"/>
  <c r="Q12" i="116"/>
  <c r="Q11" i="116" s="1"/>
  <c r="I3" i="191"/>
  <c r="I3" i="187"/>
  <c r="K68" i="93"/>
  <c r="K68" i="11" s="1"/>
  <c r="K68" i="9" s="1"/>
  <c r="K68" i="7" s="1"/>
  <c r="W46" i="93"/>
  <c r="W46" i="11" s="1"/>
  <c r="W46" i="9" s="1"/>
  <c r="W46" i="7" s="1"/>
  <c r="M32" i="93"/>
  <c r="M32" i="11" s="1"/>
  <c r="M32" i="9" s="1"/>
  <c r="M32" i="7" s="1"/>
  <c r="O29" i="93"/>
  <c r="O29" i="11" s="1"/>
  <c r="O29" i="9" s="1"/>
  <c r="O29" i="7" s="1"/>
  <c r="G17" i="103"/>
  <c r="G18" i="102"/>
  <c r="I8" i="103"/>
  <c r="I9" i="102"/>
  <c r="S4" i="103"/>
  <c r="S5" i="102"/>
  <c r="K61" i="10"/>
  <c r="E7" i="149"/>
  <c r="Q6" i="149"/>
  <c r="I52" i="124"/>
  <c r="I53" i="123"/>
  <c r="I52" i="123" s="1"/>
  <c r="W33" i="124"/>
  <c r="W34" i="123"/>
  <c r="U27" i="124"/>
  <c r="U28" i="123"/>
  <c r="K4" i="124"/>
  <c r="K5" i="123"/>
  <c r="K4" i="123" s="1"/>
  <c r="M61" i="124"/>
  <c r="U3" i="84"/>
  <c r="K27" i="75"/>
  <c r="S11" i="75"/>
  <c r="J41" i="93"/>
  <c r="J41" i="11" s="1"/>
  <c r="J41" i="9" s="1"/>
  <c r="J41" i="7" s="1"/>
  <c r="T79" i="149"/>
  <c r="R52" i="117"/>
  <c r="R53" i="116"/>
  <c r="R52" i="116" s="1"/>
  <c r="F61" i="117"/>
  <c r="H27" i="117"/>
  <c r="H28" i="116"/>
  <c r="H27" i="116" s="1"/>
  <c r="R22" i="117"/>
  <c r="R23" i="116"/>
  <c r="R22" i="116" s="1"/>
  <c r="H11" i="117"/>
  <c r="H12" i="116"/>
  <c r="H11" i="116" s="1"/>
  <c r="V4" i="117"/>
  <c r="V5" i="116"/>
  <c r="V4" i="116" s="1"/>
  <c r="P3" i="197"/>
  <c r="L3" i="194"/>
  <c r="R26" i="104"/>
  <c r="J26" i="187"/>
  <c r="X3" i="187"/>
  <c r="V53" i="102"/>
  <c r="F70" i="93"/>
  <c r="F70" i="11" s="1"/>
  <c r="F70" i="9" s="1"/>
  <c r="F70" i="7" s="1"/>
  <c r="H67" i="93"/>
  <c r="H67" i="11" s="1"/>
  <c r="H67" i="9" s="1"/>
  <c r="H67" i="7" s="1"/>
  <c r="X30" i="93"/>
  <c r="X30" i="11" s="1"/>
  <c r="X30" i="9" s="1"/>
  <c r="X30" i="7" s="1"/>
  <c r="L27" i="103"/>
  <c r="L28" i="102"/>
  <c r="H24" i="93"/>
  <c r="H24" i="11" s="1"/>
  <c r="H24" i="9" s="1"/>
  <c r="H24" i="7" s="1"/>
  <c r="L21" i="93"/>
  <c r="L21" i="11" s="1"/>
  <c r="L21" i="9" s="1"/>
  <c r="L21" i="7" s="1"/>
  <c r="T11" i="103"/>
  <c r="T12" i="102"/>
  <c r="X9" i="102"/>
  <c r="X8" i="103"/>
  <c r="J26" i="17"/>
  <c r="H13" i="149"/>
  <c r="L7" i="149"/>
  <c r="X52" i="124"/>
  <c r="X53" i="123"/>
  <c r="X52" i="123" s="1"/>
  <c r="D26" i="201"/>
  <c r="V22" i="124"/>
  <c r="V23" i="123"/>
  <c r="V22" i="123" s="1"/>
  <c r="N17" i="124"/>
  <c r="N18" i="123"/>
  <c r="N17" i="123" s="1"/>
  <c r="L11" i="124"/>
  <c r="L12" i="123"/>
  <c r="L11" i="123" s="1"/>
  <c r="R3" i="171"/>
  <c r="F61" i="125"/>
  <c r="W44" i="93"/>
  <c r="W44" i="11" s="1"/>
  <c r="W44" i="9" s="1"/>
  <c r="W44" i="7" s="1"/>
  <c r="M61" i="117"/>
  <c r="K43" i="93"/>
  <c r="K43" i="11" s="1"/>
  <c r="K43" i="9" s="1"/>
  <c r="K43" i="7" s="1"/>
  <c r="O37" i="116"/>
  <c r="O37" i="93" s="1"/>
  <c r="O37" i="11" s="1"/>
  <c r="O37" i="9" s="1"/>
  <c r="O37" i="7" s="1"/>
  <c r="Q33" i="117"/>
  <c r="Q34" i="116"/>
  <c r="W26" i="163"/>
  <c r="Q17" i="117"/>
  <c r="Q18" i="116"/>
  <c r="Q17" i="116" s="1"/>
  <c r="S8" i="117"/>
  <c r="S9" i="116"/>
  <c r="S8" i="116" s="1"/>
  <c r="E3" i="163"/>
  <c r="O3" i="197"/>
  <c r="C3" i="194"/>
  <c r="O3" i="187"/>
  <c r="E52" i="103"/>
  <c r="E53" i="102"/>
  <c r="O71" i="93"/>
  <c r="O71" i="11" s="1"/>
  <c r="O71" i="9" s="1"/>
  <c r="O71" i="7" s="1"/>
  <c r="S65" i="93"/>
  <c r="S65" i="11" s="1"/>
  <c r="S65" i="9" s="1"/>
  <c r="S65" i="7" s="1"/>
  <c r="I61" i="103"/>
  <c r="S49" i="93"/>
  <c r="S49" i="11" s="1"/>
  <c r="S49" i="9" s="1"/>
  <c r="S49" i="7" s="1"/>
  <c r="U46" i="93"/>
  <c r="U46" i="11" s="1"/>
  <c r="U46" i="9" s="1"/>
  <c r="U46" i="7" s="1"/>
  <c r="G35" i="93"/>
  <c r="G35" i="11" s="1"/>
  <c r="G35" i="9" s="1"/>
  <c r="G35" i="7" s="1"/>
  <c r="K32" i="93"/>
  <c r="K32" i="11" s="1"/>
  <c r="K32" i="9" s="1"/>
  <c r="K32" i="7" s="1"/>
  <c r="M29" i="93"/>
  <c r="M29" i="11" s="1"/>
  <c r="M29" i="9" s="1"/>
  <c r="M29" i="7" s="1"/>
  <c r="W19" i="93"/>
  <c r="W19" i="11" s="1"/>
  <c r="W19" i="9" s="1"/>
  <c r="W19" i="7" s="1"/>
  <c r="G9" i="102"/>
  <c r="Q4" i="103"/>
  <c r="Q5" i="102"/>
  <c r="W3" i="17"/>
  <c r="G13" i="149"/>
  <c r="G33" i="8"/>
  <c r="G26" i="8" s="1"/>
  <c r="M23" i="123"/>
  <c r="I17" i="124"/>
  <c r="O8" i="124"/>
  <c r="O9" i="123"/>
  <c r="K26" i="171"/>
  <c r="E3" i="112"/>
  <c r="I26" i="114"/>
  <c r="G3" i="114"/>
  <c r="C26" i="108"/>
  <c r="I3" i="108"/>
  <c r="M26" i="107"/>
  <c r="S3" i="107"/>
  <c r="C3" i="186"/>
  <c r="M26" i="91"/>
  <c r="S3" i="91"/>
  <c r="W26" i="90"/>
  <c r="G3" i="89"/>
  <c r="Q3" i="88"/>
  <c r="U3" i="86"/>
  <c r="U26" i="84"/>
  <c r="U3" i="82"/>
  <c r="O3" i="81"/>
  <c r="Q26" i="78"/>
  <c r="S52" i="75"/>
  <c r="G61" i="75"/>
  <c r="G22" i="75"/>
  <c r="Q27" i="75"/>
  <c r="S17" i="75"/>
  <c r="U8" i="75"/>
  <c r="U61" i="8"/>
  <c r="V3" i="77"/>
  <c r="U3" i="77"/>
  <c r="K61" i="8"/>
  <c r="V26" i="77"/>
  <c r="D3" i="77"/>
  <c r="W33" i="75"/>
  <c r="W8" i="75"/>
  <c r="S4" i="75"/>
  <c r="D26" i="77"/>
  <c r="P22" i="117"/>
  <c r="P23" i="116"/>
  <c r="T22" i="124"/>
  <c r="T23" i="123"/>
  <c r="T22" i="123" s="1"/>
  <c r="J73" i="149"/>
  <c r="V27" i="117"/>
  <c r="V28" i="116"/>
  <c r="V27" i="116" s="1"/>
  <c r="P4" i="103"/>
  <c r="P5" i="102"/>
  <c r="V11" i="149"/>
  <c r="F10" i="149"/>
  <c r="D17" i="124"/>
  <c r="D18" i="123"/>
  <c r="F8" i="124"/>
  <c r="F9" i="123"/>
  <c r="F8" i="123" s="1"/>
  <c r="Q77" i="149"/>
  <c r="O33" i="117"/>
  <c r="O34" i="116"/>
  <c r="W17" i="117"/>
  <c r="W18" i="116"/>
  <c r="W17" i="116" s="1"/>
  <c r="C5" i="116"/>
  <c r="C4" i="116" s="1"/>
  <c r="C4" i="117"/>
  <c r="G61" i="103"/>
  <c r="K22" i="103"/>
  <c r="K23" i="102"/>
  <c r="G20" i="93"/>
  <c r="G20" i="11" s="1"/>
  <c r="G20" i="9" s="1"/>
  <c r="G20" i="7" s="1"/>
  <c r="C18" i="102"/>
  <c r="C17" i="103"/>
  <c r="M14" i="93"/>
  <c r="M14" i="11" s="1"/>
  <c r="M14" i="9" s="1"/>
  <c r="M14" i="7" s="1"/>
  <c r="M13" i="149"/>
  <c r="U10" i="149"/>
  <c r="E6" i="149"/>
  <c r="S33" i="124"/>
  <c r="S34" i="123"/>
  <c r="Q27" i="124"/>
  <c r="Q28" i="123"/>
  <c r="Q27" i="123" s="1"/>
  <c r="O4" i="124"/>
  <c r="O5" i="123"/>
  <c r="O4" i="123" s="1"/>
  <c r="U61" i="75"/>
  <c r="N67" i="93"/>
  <c r="N67" i="11" s="1"/>
  <c r="N67" i="9" s="1"/>
  <c r="N67" i="7" s="1"/>
  <c r="H80" i="149"/>
  <c r="D27" i="117"/>
  <c r="D28" i="116"/>
  <c r="D27" i="116" s="1"/>
  <c r="L11" i="117"/>
  <c r="L12" i="116"/>
  <c r="L11" i="116" s="1"/>
  <c r="P8" i="117"/>
  <c r="P9" i="116"/>
  <c r="P8" i="116" s="1"/>
  <c r="D3" i="187"/>
  <c r="F61" i="103"/>
  <c r="X27" i="103"/>
  <c r="X28" i="102"/>
  <c r="X12" i="102"/>
  <c r="X11" i="103"/>
  <c r="F4" i="103"/>
  <c r="F5" i="102"/>
  <c r="F27" i="16"/>
  <c r="T3" i="17"/>
  <c r="T10" i="149"/>
  <c r="H7" i="149"/>
  <c r="D52" i="124"/>
  <c r="D53" i="123"/>
  <c r="D52" i="123" s="1"/>
  <c r="R33" i="124"/>
  <c r="R34" i="123"/>
  <c r="T8" i="124"/>
  <c r="T9" i="123"/>
  <c r="T8" i="123" s="1"/>
  <c r="G81" i="149"/>
  <c r="O77" i="149"/>
  <c r="E61" i="118"/>
  <c r="M52" i="117"/>
  <c r="M53" i="116"/>
  <c r="M52" i="116" s="1"/>
  <c r="E62" i="116"/>
  <c r="E62" i="93" s="1"/>
  <c r="E62" i="11" s="1"/>
  <c r="E62" i="9" s="1"/>
  <c r="E62" i="7" s="1"/>
  <c r="M33" i="117"/>
  <c r="M34" i="116"/>
  <c r="U17" i="117"/>
  <c r="U18" i="116"/>
  <c r="U17" i="116" s="1"/>
  <c r="I3" i="163"/>
  <c r="W26" i="197"/>
  <c r="G26" i="191"/>
  <c r="K3" i="191"/>
  <c r="O27" i="103"/>
  <c r="O28" i="102"/>
  <c r="E11" i="103"/>
  <c r="E15" i="102"/>
  <c r="E15" i="93" s="1"/>
  <c r="E15" i="11" s="1"/>
  <c r="E15" i="9" s="1"/>
  <c r="E15" i="7" s="1"/>
  <c r="O11" i="103"/>
  <c r="O12" i="102"/>
  <c r="O6" i="93"/>
  <c r="O6" i="11" s="1"/>
  <c r="O6" i="9" s="1"/>
  <c r="O6" i="7" s="1"/>
  <c r="O17" i="16"/>
  <c r="S12" i="149"/>
  <c r="K33" i="8"/>
  <c r="K26" i="8" s="1"/>
  <c r="G27" i="124"/>
  <c r="G28" i="123"/>
  <c r="G11" i="124"/>
  <c r="G12" i="123"/>
  <c r="G11" i="123" s="1"/>
  <c r="C9" i="123"/>
  <c r="C8" i="123" s="1"/>
  <c r="C8" i="124"/>
  <c r="U4" i="124"/>
  <c r="U5" i="123"/>
  <c r="U4" i="123" s="1"/>
  <c r="M3" i="171"/>
  <c r="G61" i="124"/>
  <c r="P69" i="93"/>
  <c r="P69" i="11" s="1"/>
  <c r="P69" i="9" s="1"/>
  <c r="P69" i="7" s="1"/>
  <c r="F79" i="149"/>
  <c r="P64" i="116"/>
  <c r="N43" i="93"/>
  <c r="N43" i="11" s="1"/>
  <c r="N43" i="9" s="1"/>
  <c r="N43" i="7" s="1"/>
  <c r="D38" i="93"/>
  <c r="D38" i="11" s="1"/>
  <c r="D38" i="9" s="1"/>
  <c r="D38" i="7" s="1"/>
  <c r="T33" i="117"/>
  <c r="T34" i="116"/>
  <c r="T33" i="116" s="1"/>
  <c r="V22" i="116"/>
  <c r="D22" i="117"/>
  <c r="D23" i="116"/>
  <c r="D22" i="116" s="1"/>
  <c r="P3" i="163"/>
  <c r="J3" i="197"/>
  <c r="F3" i="106"/>
  <c r="X53" i="102"/>
  <c r="X52" i="103"/>
  <c r="J67" i="93"/>
  <c r="J67" i="11" s="1"/>
  <c r="J67" i="9" s="1"/>
  <c r="J67" i="7" s="1"/>
  <c r="V45" i="93"/>
  <c r="V45" i="11" s="1"/>
  <c r="V45" i="9" s="1"/>
  <c r="V45" i="7" s="1"/>
  <c r="P33" i="103"/>
  <c r="P34" i="102"/>
  <c r="X17" i="103"/>
  <c r="X18" i="102"/>
  <c r="D4" i="103"/>
  <c r="D5" i="102"/>
  <c r="J3" i="17"/>
  <c r="R10" i="149"/>
  <c r="R52" i="124"/>
  <c r="R53" i="123"/>
  <c r="R52" i="123" s="1"/>
  <c r="H17" i="124"/>
  <c r="H18" i="123"/>
  <c r="T4" i="124"/>
  <c r="T5" i="123"/>
  <c r="L3" i="125"/>
  <c r="X61" i="125"/>
  <c r="N61" i="124"/>
  <c r="R3" i="114"/>
  <c r="C53" i="116"/>
  <c r="C52" i="116" s="1"/>
  <c r="C52" i="117"/>
  <c r="I27" i="117"/>
  <c r="I28" i="116"/>
  <c r="I27" i="116" s="1"/>
  <c r="S22" i="117"/>
  <c r="S23" i="116"/>
  <c r="S22" i="116" s="1"/>
  <c r="K17" i="117"/>
  <c r="K18" i="116"/>
  <c r="K17" i="116" s="1"/>
  <c r="M8" i="117"/>
  <c r="M9" i="116"/>
  <c r="M8" i="116" s="1"/>
  <c r="M3" i="194"/>
  <c r="W70" i="93"/>
  <c r="W70" i="11" s="1"/>
  <c r="W70" i="9" s="1"/>
  <c r="W70" i="7" s="1"/>
  <c r="C61" i="103"/>
  <c r="W33" i="103"/>
  <c r="W34" i="102"/>
  <c r="K25" i="93"/>
  <c r="K25" i="11" s="1"/>
  <c r="K25" i="9" s="1"/>
  <c r="K25" i="7" s="1"/>
  <c r="G22" i="103"/>
  <c r="G23" i="102"/>
  <c r="I11" i="103"/>
  <c r="I14" i="102"/>
  <c r="I14" i="93" s="1"/>
  <c r="I14" i="11" s="1"/>
  <c r="I14" i="9" s="1"/>
  <c r="I14" i="7" s="1"/>
  <c r="E12" i="102"/>
  <c r="S3" i="185"/>
  <c r="I3" i="17"/>
  <c r="I33" i="8"/>
  <c r="I26" i="8" s="1"/>
  <c r="I2" i="8" s="1"/>
  <c r="C3" i="201"/>
  <c r="O61" i="125"/>
  <c r="E61" i="124"/>
  <c r="E33" i="75"/>
  <c r="J37" i="116"/>
  <c r="J37" i="93" s="1"/>
  <c r="J37" i="11" s="1"/>
  <c r="J37" i="9" s="1"/>
  <c r="J37" i="7" s="1"/>
  <c r="L79" i="149"/>
  <c r="J61" i="118"/>
  <c r="F36" i="93"/>
  <c r="F36" i="11" s="1"/>
  <c r="F36" i="9" s="1"/>
  <c r="F36" i="7" s="1"/>
  <c r="H26" i="163"/>
  <c r="D8" i="117"/>
  <c r="D9" i="116"/>
  <c r="D8" i="116" s="1"/>
  <c r="V3" i="163"/>
  <c r="H3" i="111"/>
  <c r="D3" i="194"/>
  <c r="D2" i="194" s="1"/>
  <c r="R72" i="93"/>
  <c r="R72" i="11" s="1"/>
  <c r="R72" i="9" s="1"/>
  <c r="R72" i="7" s="1"/>
  <c r="X63" i="93"/>
  <c r="X63" i="11" s="1"/>
  <c r="X63" i="9" s="1"/>
  <c r="X63" i="7" s="1"/>
  <c r="F33" i="103"/>
  <c r="F34" i="102"/>
  <c r="P30" i="93"/>
  <c r="P30" i="11" s="1"/>
  <c r="P30" i="9" s="1"/>
  <c r="P30" i="7" s="1"/>
  <c r="L26" i="185"/>
  <c r="V22" i="103"/>
  <c r="V23" i="102"/>
  <c r="N17" i="103"/>
  <c r="N18" i="102"/>
  <c r="D22" i="16"/>
  <c r="X3" i="17"/>
  <c r="X12" i="149"/>
  <c r="X33" i="10"/>
  <c r="X26" i="10" s="1"/>
  <c r="D7" i="149"/>
  <c r="P6" i="149"/>
  <c r="D27" i="124"/>
  <c r="D28" i="123"/>
  <c r="D27" i="123" s="1"/>
  <c r="P8" i="124"/>
  <c r="P9" i="123"/>
  <c r="P8" i="123" s="1"/>
  <c r="T26" i="171"/>
  <c r="K38" i="93"/>
  <c r="K38" i="11" s="1"/>
  <c r="K38" i="9" s="1"/>
  <c r="K38" i="7" s="1"/>
  <c r="I52" i="117"/>
  <c r="I53" i="116"/>
  <c r="I52" i="116" s="1"/>
  <c r="M64" i="116"/>
  <c r="G37" i="116"/>
  <c r="O27" i="117"/>
  <c r="O28" i="116"/>
  <c r="O27" i="116" s="1"/>
  <c r="O11" i="117"/>
  <c r="O12" i="116"/>
  <c r="O11" i="116" s="1"/>
  <c r="U26" i="194"/>
  <c r="Q26" i="191"/>
  <c r="W54" i="93"/>
  <c r="W54" i="11" s="1"/>
  <c r="W54" i="9" s="1"/>
  <c r="W54" i="7" s="1"/>
  <c r="G71" i="93"/>
  <c r="G71" i="11" s="1"/>
  <c r="G71" i="9" s="1"/>
  <c r="G71" i="7" s="1"/>
  <c r="K65" i="93"/>
  <c r="K65" i="11" s="1"/>
  <c r="K65" i="9" s="1"/>
  <c r="K65" i="7" s="1"/>
  <c r="K49" i="93"/>
  <c r="K49" i="11" s="1"/>
  <c r="K49" i="9" s="1"/>
  <c r="K49" i="7" s="1"/>
  <c r="M46" i="93"/>
  <c r="M46" i="11" s="1"/>
  <c r="M46" i="9" s="1"/>
  <c r="M46" i="7" s="1"/>
  <c r="U33" i="103"/>
  <c r="U34" i="102"/>
  <c r="C32" i="93"/>
  <c r="C32" i="11" s="1"/>
  <c r="C32" i="9" s="1"/>
  <c r="C32" i="7" s="1"/>
  <c r="E29" i="93"/>
  <c r="E29" i="11" s="1"/>
  <c r="E29" i="9" s="1"/>
  <c r="E29" i="7" s="1"/>
  <c r="I25" i="93"/>
  <c r="I25" i="11" s="1"/>
  <c r="I25" i="9" s="1"/>
  <c r="I25" i="7" s="1"/>
  <c r="E22" i="103"/>
  <c r="E23" i="102"/>
  <c r="O19" i="93"/>
  <c r="O19" i="11" s="1"/>
  <c r="O19" i="9" s="1"/>
  <c r="O19" i="7" s="1"/>
  <c r="Q3" i="185"/>
  <c r="I26" i="17"/>
  <c r="W12" i="149"/>
  <c r="O33" i="10"/>
  <c r="O26" i="10" s="1"/>
  <c r="O52" i="124"/>
  <c r="O53" i="123"/>
  <c r="O52" i="123" s="1"/>
  <c r="U33" i="124"/>
  <c r="U34" i="123"/>
  <c r="E17" i="124"/>
  <c r="E18" i="123"/>
  <c r="E17" i="123" s="1"/>
  <c r="Q3" i="201"/>
  <c r="E61" i="125"/>
  <c r="E26" i="107"/>
  <c r="K3" i="107"/>
  <c r="E26" i="91"/>
  <c r="K3" i="91"/>
  <c r="O26" i="90"/>
  <c r="Q26" i="89"/>
  <c r="S26" i="88"/>
  <c r="S3" i="87"/>
  <c r="M3" i="86"/>
  <c r="M3" i="82"/>
  <c r="G3" i="81"/>
  <c r="Q3" i="80"/>
  <c r="U26" i="79"/>
  <c r="I26" i="78"/>
  <c r="V61" i="8"/>
  <c r="K33" i="75"/>
  <c r="Q26" i="77"/>
  <c r="Q11" i="75"/>
  <c r="G33" i="75"/>
  <c r="Q61" i="8"/>
  <c r="U27" i="75"/>
  <c r="R61" i="8"/>
  <c r="S61" i="75"/>
  <c r="P61" i="16"/>
  <c r="W26" i="77"/>
  <c r="S3" i="77"/>
  <c r="J27" i="103"/>
  <c r="J28" i="102"/>
  <c r="R17" i="16"/>
  <c r="D22" i="103"/>
  <c r="D23" i="102"/>
  <c r="P8" i="103"/>
  <c r="P10" i="102"/>
  <c r="P10" i="93" s="1"/>
  <c r="P10" i="11" s="1"/>
  <c r="P10" i="9" s="1"/>
  <c r="P10" i="7" s="1"/>
  <c r="N11" i="149"/>
  <c r="R7" i="149"/>
  <c r="N52" i="124"/>
  <c r="N53" i="123"/>
  <c r="N52" i="123" s="1"/>
  <c r="T33" i="124"/>
  <c r="T34" i="123"/>
  <c r="D22" i="124"/>
  <c r="D23" i="123"/>
  <c r="D22" i="123" s="1"/>
  <c r="P4" i="124"/>
  <c r="P5" i="123"/>
  <c r="P4" i="123" s="1"/>
  <c r="I81" i="149"/>
  <c r="K74" i="149"/>
  <c r="Q73" i="149"/>
  <c r="K61" i="117"/>
  <c r="M27" i="117"/>
  <c r="M28" i="116"/>
  <c r="M27" i="116" s="1"/>
  <c r="U11" i="117"/>
  <c r="U12" i="116"/>
  <c r="S33" i="103"/>
  <c r="S26" i="103" s="1"/>
  <c r="S34" i="102"/>
  <c r="W8" i="103"/>
  <c r="W10" i="102"/>
  <c r="O4" i="103"/>
  <c r="O5" i="102"/>
  <c r="E13" i="149"/>
  <c r="M33" i="10"/>
  <c r="M26" i="10" s="1"/>
  <c r="E52" i="124"/>
  <c r="E53" i="123"/>
  <c r="E52" i="123" s="1"/>
  <c r="S17" i="124"/>
  <c r="S18" i="123"/>
  <c r="S17" i="123" s="1"/>
  <c r="U8" i="124"/>
  <c r="U9" i="123"/>
  <c r="U8" i="123" s="1"/>
  <c r="I61" i="124"/>
  <c r="H81" i="149"/>
  <c r="N22" i="117"/>
  <c r="N23" i="116"/>
  <c r="N22" i="116" s="1"/>
  <c r="F17" i="117"/>
  <c r="F18" i="116"/>
  <c r="F17" i="116" s="1"/>
  <c r="D3" i="191"/>
  <c r="R33" i="103"/>
  <c r="R34" i="102"/>
  <c r="R17" i="103"/>
  <c r="R18" i="102"/>
  <c r="T8" i="103"/>
  <c r="T9" i="102"/>
  <c r="F3" i="185"/>
  <c r="V11" i="16"/>
  <c r="T12" i="149"/>
  <c r="L33" i="10"/>
  <c r="L26" i="10" s="1"/>
  <c r="P27" i="124"/>
  <c r="P28" i="123"/>
  <c r="P27" i="123" s="1"/>
  <c r="J17" i="124"/>
  <c r="J18" i="123"/>
  <c r="P11" i="124"/>
  <c r="P12" i="123"/>
  <c r="P11" i="123" s="1"/>
  <c r="Q69" i="93"/>
  <c r="Q69" i="11" s="1"/>
  <c r="Q69" i="9" s="1"/>
  <c r="Q69" i="7" s="1"/>
  <c r="W79" i="149"/>
  <c r="Q64" i="93"/>
  <c r="Q64" i="11" s="1"/>
  <c r="Q64" i="9" s="1"/>
  <c r="I61" i="117"/>
  <c r="K27" i="117"/>
  <c r="K28" i="116"/>
  <c r="K27" i="116" s="1"/>
  <c r="S11" i="117"/>
  <c r="S12" i="116"/>
  <c r="S11" i="116" s="1"/>
  <c r="W8" i="117"/>
  <c r="W9" i="116"/>
  <c r="W8" i="116" s="1"/>
  <c r="G3" i="106"/>
  <c r="I33" i="103"/>
  <c r="I34" i="102"/>
  <c r="I18" i="102"/>
  <c r="K8" i="103"/>
  <c r="K9" i="102"/>
  <c r="K3" i="17"/>
  <c r="K12" i="149"/>
  <c r="S33" i="10"/>
  <c r="S26" i="10" s="1"/>
  <c r="M3" i="201"/>
  <c r="V68" i="93"/>
  <c r="V68" i="11" s="1"/>
  <c r="V68" i="9" s="1"/>
  <c r="V68" i="7" s="1"/>
  <c r="H64" i="116"/>
  <c r="H64" i="93" s="1"/>
  <c r="H64" i="11" s="1"/>
  <c r="H61" i="117"/>
  <c r="F43" i="93"/>
  <c r="F43" i="11" s="1"/>
  <c r="F43" i="9" s="1"/>
  <c r="F43" i="7" s="1"/>
  <c r="R37" i="116"/>
  <c r="R37" i="93" s="1"/>
  <c r="R37" i="11" s="1"/>
  <c r="R27" i="117"/>
  <c r="R28" i="116"/>
  <c r="R27" i="116" s="1"/>
  <c r="V22" i="117"/>
  <c r="H4" i="117"/>
  <c r="H5" i="116"/>
  <c r="H4" i="116" s="1"/>
  <c r="L3" i="111"/>
  <c r="R3" i="104"/>
  <c r="R39" i="93"/>
  <c r="R39" i="11" s="1"/>
  <c r="R39" i="9" s="1"/>
  <c r="R39" i="7" s="1"/>
  <c r="N27" i="103"/>
  <c r="N28" i="102"/>
  <c r="V11" i="103"/>
  <c r="V12" i="102"/>
  <c r="D3" i="185"/>
  <c r="J33" i="10"/>
  <c r="J26" i="10" s="1"/>
  <c r="R33" i="8"/>
  <c r="R26" i="8" s="1"/>
  <c r="R2" i="8" s="1"/>
  <c r="H22" i="124"/>
  <c r="H23" i="123"/>
  <c r="H22" i="123" s="1"/>
  <c r="F11" i="124"/>
  <c r="F12" i="123"/>
  <c r="F11" i="123" s="1"/>
  <c r="L3" i="201"/>
  <c r="D3" i="171"/>
  <c r="J3" i="114"/>
  <c r="U51" i="93"/>
  <c r="U51" i="11" s="1"/>
  <c r="U51" i="9" s="1"/>
  <c r="U51" i="7" s="1"/>
  <c r="C34" i="116"/>
  <c r="C33" i="117"/>
  <c r="I11" i="117"/>
  <c r="I12" i="116"/>
  <c r="I11" i="116" s="1"/>
  <c r="W4" i="117"/>
  <c r="W5" i="116"/>
  <c r="W4" i="116" s="1"/>
  <c r="M26" i="111"/>
  <c r="O70" i="93"/>
  <c r="O70" i="11" s="1"/>
  <c r="O70" i="9" s="1"/>
  <c r="O70" i="7" s="1"/>
  <c r="W26" i="185"/>
  <c r="U27" i="103"/>
  <c r="U28" i="102"/>
  <c r="K4" i="103"/>
  <c r="K5" i="102"/>
  <c r="Q13" i="149"/>
  <c r="C61" i="10"/>
  <c r="Q33" i="10"/>
  <c r="Q26" i="10" s="1"/>
  <c r="O33" i="124"/>
  <c r="O34" i="123"/>
  <c r="W17" i="124"/>
  <c r="W18" i="123"/>
  <c r="W17" i="123" s="1"/>
  <c r="C5" i="123"/>
  <c r="C4" i="124"/>
  <c r="I61" i="123"/>
  <c r="Q61" i="75"/>
  <c r="C27" i="75"/>
  <c r="K11" i="75"/>
  <c r="D79" i="149"/>
  <c r="P40" i="93"/>
  <c r="P40" i="11" s="1"/>
  <c r="P40" i="9" s="1"/>
  <c r="P40" i="7" s="1"/>
  <c r="J52" i="117"/>
  <c r="J53" i="116"/>
  <c r="J52" i="116" s="1"/>
  <c r="T51" i="93"/>
  <c r="T51" i="11" s="1"/>
  <c r="T51" i="9" s="1"/>
  <c r="T51" i="7" s="1"/>
  <c r="J22" i="117"/>
  <c r="J23" i="116"/>
  <c r="J22" i="116" s="1"/>
  <c r="N4" i="117"/>
  <c r="N5" i="116"/>
  <c r="H3" i="197"/>
  <c r="V26" i="194"/>
  <c r="D3" i="106"/>
  <c r="P3" i="187"/>
  <c r="N53" i="102"/>
  <c r="J72" i="93"/>
  <c r="J72" i="11" s="1"/>
  <c r="J72" i="9" s="1"/>
  <c r="J72" i="7" s="1"/>
  <c r="N66" i="93"/>
  <c r="N66" i="11" s="1"/>
  <c r="N66" i="9" s="1"/>
  <c r="N66" i="7" s="1"/>
  <c r="P63" i="93"/>
  <c r="P63" i="11" s="1"/>
  <c r="P63" i="9" s="1"/>
  <c r="P63" i="7" s="1"/>
  <c r="P47" i="93"/>
  <c r="P47" i="11" s="1"/>
  <c r="P47" i="9" s="1"/>
  <c r="P47" i="7" s="1"/>
  <c r="H30" i="93"/>
  <c r="H30" i="11" s="1"/>
  <c r="H30" i="9" s="1"/>
  <c r="H30" i="7" s="1"/>
  <c r="D27" i="103"/>
  <c r="D28" i="102"/>
  <c r="L11" i="103"/>
  <c r="L12" i="102"/>
  <c r="P9" i="102"/>
  <c r="P3" i="17"/>
  <c r="P12" i="149"/>
  <c r="H33" i="8"/>
  <c r="H26" i="8" s="1"/>
  <c r="H2" i="8" s="1"/>
  <c r="F17" i="124"/>
  <c r="F18" i="123"/>
  <c r="F17" i="123" s="1"/>
  <c r="H8" i="124"/>
  <c r="H9" i="123"/>
  <c r="H8" i="123" s="1"/>
  <c r="J3" i="171"/>
  <c r="T61" i="124"/>
  <c r="G44" i="93"/>
  <c r="G44" i="11" s="1"/>
  <c r="G44" i="9" s="1"/>
  <c r="G44" i="7" s="1"/>
  <c r="E64" i="116"/>
  <c r="E61" i="117"/>
  <c r="I33" i="117"/>
  <c r="I34" i="116"/>
  <c r="O26" i="163"/>
  <c r="I17" i="117"/>
  <c r="I18" i="116"/>
  <c r="I17" i="116" s="1"/>
  <c r="K8" i="117"/>
  <c r="K9" i="116"/>
  <c r="K8" i="116" s="1"/>
  <c r="Q26" i="197"/>
  <c r="G3" i="197"/>
  <c r="W3" i="104"/>
  <c r="G3" i="187"/>
  <c r="O54" i="93"/>
  <c r="O54" i="11" s="1"/>
  <c r="O54" i="9" s="1"/>
  <c r="O54" i="7" s="1"/>
  <c r="U70" i="93"/>
  <c r="U70" i="11" s="1"/>
  <c r="U70" i="9" s="1"/>
  <c r="U70" i="7" s="1"/>
  <c r="C65" i="93"/>
  <c r="C65" i="11" s="1"/>
  <c r="C65" i="9" s="1"/>
  <c r="C65" i="7" s="1"/>
  <c r="C49" i="93"/>
  <c r="C49" i="11" s="1"/>
  <c r="C49" i="9" s="1"/>
  <c r="C49" i="7" s="1"/>
  <c r="E46" i="93"/>
  <c r="E46" i="11" s="1"/>
  <c r="E46" i="9" s="1"/>
  <c r="E46" i="7" s="1"/>
  <c r="Q31" i="93"/>
  <c r="Q31" i="11" s="1"/>
  <c r="S28" i="102"/>
  <c r="W24" i="93"/>
  <c r="W24" i="11" s="1"/>
  <c r="W24" i="9" s="1"/>
  <c r="W24" i="7" s="1"/>
  <c r="G19" i="93"/>
  <c r="G19" i="11" s="1"/>
  <c r="G19" i="9" s="1"/>
  <c r="G19" i="7" s="1"/>
  <c r="K16" i="93"/>
  <c r="K16" i="11" s="1"/>
  <c r="Q10" i="93"/>
  <c r="Q10" i="11" s="1"/>
  <c r="Q10" i="9" s="1"/>
  <c r="Q10" i="7" s="1"/>
  <c r="U7" i="93"/>
  <c r="U7" i="11" s="1"/>
  <c r="U7" i="9" s="1"/>
  <c r="U7" i="7" s="1"/>
  <c r="O3" i="17"/>
  <c r="O12" i="149"/>
  <c r="G52" i="124"/>
  <c r="G53" i="123"/>
  <c r="G52" i="123" s="1"/>
  <c r="S26" i="201"/>
  <c r="E22" i="124"/>
  <c r="E23" i="123"/>
  <c r="E22" i="123" s="1"/>
  <c r="C12" i="123"/>
  <c r="C11" i="123" s="1"/>
  <c r="C11" i="124"/>
  <c r="G8" i="124"/>
  <c r="G9" i="123"/>
  <c r="G8" i="123" s="1"/>
  <c r="C26" i="171"/>
  <c r="C3" i="107"/>
  <c r="C3" i="91"/>
  <c r="G26" i="90"/>
  <c r="K26" i="88"/>
  <c r="K3" i="87"/>
  <c r="E3" i="86"/>
  <c r="E26" i="84"/>
  <c r="E3" i="82"/>
  <c r="S26" i="80"/>
  <c r="M26" i="79"/>
  <c r="S3" i="79"/>
  <c r="W26" i="78"/>
  <c r="U3" i="78"/>
  <c r="K52" i="75"/>
  <c r="E11" i="75"/>
  <c r="I27" i="75"/>
  <c r="S22" i="75"/>
  <c r="K17" i="75"/>
  <c r="M61" i="8"/>
  <c r="H26" i="77"/>
  <c r="N3" i="77"/>
  <c r="M3" i="77"/>
  <c r="U26" i="77"/>
  <c r="M11" i="75"/>
  <c r="O8" i="75"/>
  <c r="W61" i="16"/>
  <c r="K61" i="75"/>
  <c r="K4" i="75"/>
  <c r="L52" i="103"/>
  <c r="L53" i="102"/>
  <c r="J4" i="103"/>
  <c r="J6" i="102"/>
  <c r="J6" i="93" s="1"/>
  <c r="J6" i="11" s="1"/>
  <c r="J6" i="9" s="1"/>
  <c r="J6" i="7" s="1"/>
  <c r="X52" i="117"/>
  <c r="X53" i="116"/>
  <c r="X52" i="116" s="1"/>
  <c r="X18" i="116"/>
  <c r="X17" i="116" s="1"/>
  <c r="X17" i="117"/>
  <c r="D4" i="117"/>
  <c r="D5" i="116"/>
  <c r="D4" i="116" s="1"/>
  <c r="R77" i="149"/>
  <c r="T61" i="117"/>
  <c r="N27" i="117"/>
  <c r="N28" i="116"/>
  <c r="N27" i="116" s="1"/>
  <c r="V11" i="117"/>
  <c r="V12" i="116"/>
  <c r="V11" i="116" s="1"/>
  <c r="J49" i="93"/>
  <c r="J49" i="11" s="1"/>
  <c r="J49" i="9" s="1"/>
  <c r="J49" i="7" s="1"/>
  <c r="L46" i="93"/>
  <c r="L46" i="11" s="1"/>
  <c r="L46" i="9" s="1"/>
  <c r="L46" i="7" s="1"/>
  <c r="T33" i="103"/>
  <c r="T34" i="102"/>
  <c r="X31" i="93"/>
  <c r="X31" i="11" s="1"/>
  <c r="X31" i="9" s="1"/>
  <c r="X31" i="7" s="1"/>
  <c r="D29" i="93"/>
  <c r="D29" i="11" s="1"/>
  <c r="D29" i="9" s="1"/>
  <c r="D29" i="7" s="1"/>
  <c r="V24" i="93"/>
  <c r="V24" i="11" s="1"/>
  <c r="H8" i="103"/>
  <c r="H10" i="102"/>
  <c r="H10" i="93" s="1"/>
  <c r="H10" i="11" s="1"/>
  <c r="H10" i="9" s="1"/>
  <c r="H10" i="7" s="1"/>
  <c r="H4" i="103"/>
  <c r="H5" i="102"/>
  <c r="V13" i="149"/>
  <c r="F11" i="149"/>
  <c r="J7" i="149"/>
  <c r="Q79" i="149"/>
  <c r="C74" i="149"/>
  <c r="Q72" i="149"/>
  <c r="G33" i="117"/>
  <c r="G34" i="116"/>
  <c r="W22" i="117"/>
  <c r="W23" i="116"/>
  <c r="W22" i="116" s="1"/>
  <c r="O17" i="117"/>
  <c r="O18" i="116"/>
  <c r="O17" i="116" s="1"/>
  <c r="Q8" i="117"/>
  <c r="Q9" i="116"/>
  <c r="Q8" i="116" s="1"/>
  <c r="C23" i="102"/>
  <c r="C22" i="103"/>
  <c r="S11" i="103"/>
  <c r="S13" i="102"/>
  <c r="S13" i="93" s="1"/>
  <c r="S13" i="11" s="1"/>
  <c r="S13" i="9" s="1"/>
  <c r="S13" i="7" s="1"/>
  <c r="M15" i="9"/>
  <c r="M15" i="7" s="1"/>
  <c r="U12" i="149"/>
  <c r="K33" i="124"/>
  <c r="K34" i="123"/>
  <c r="I27" i="124"/>
  <c r="I28" i="123"/>
  <c r="Q11" i="124"/>
  <c r="Q12" i="123"/>
  <c r="Q11" i="123" s="1"/>
  <c r="G4" i="124"/>
  <c r="G5" i="123"/>
  <c r="G4" i="123" s="1"/>
  <c r="M61" i="75"/>
  <c r="X78" i="149"/>
  <c r="V52" i="117"/>
  <c r="V53" i="116"/>
  <c r="V52" i="116" s="1"/>
  <c r="V62" i="116"/>
  <c r="V62" i="93" s="1"/>
  <c r="V62" i="11" s="1"/>
  <c r="V62" i="9" s="1"/>
  <c r="V62" i="7" s="1"/>
  <c r="D11" i="117"/>
  <c r="D12" i="116"/>
  <c r="D11" i="116" s="1"/>
  <c r="H8" i="117"/>
  <c r="H9" i="116"/>
  <c r="H8" i="116" s="1"/>
  <c r="R4" i="117"/>
  <c r="R5" i="116"/>
  <c r="R4" i="116" s="1"/>
  <c r="D3" i="197"/>
  <c r="P27" i="103"/>
  <c r="P28" i="102"/>
  <c r="P11" i="103"/>
  <c r="P12" i="102"/>
  <c r="N11" i="16"/>
  <c r="N3" i="16" s="1"/>
  <c r="L3" i="17"/>
  <c r="L12" i="149"/>
  <c r="T33" i="8"/>
  <c r="T26" i="8" s="1"/>
  <c r="T2" i="8" s="1"/>
  <c r="J33" i="124"/>
  <c r="J34" i="123"/>
  <c r="H27" i="124"/>
  <c r="H28" i="123"/>
  <c r="H27" i="123" s="1"/>
  <c r="H11" i="124"/>
  <c r="H12" i="123"/>
  <c r="L8" i="124"/>
  <c r="L9" i="123"/>
  <c r="L8" i="123" s="1"/>
  <c r="V3" i="201"/>
  <c r="V3" i="171"/>
  <c r="D60" i="149"/>
  <c r="W68" i="93"/>
  <c r="W68" i="11" s="1"/>
  <c r="W68" i="9" s="1"/>
  <c r="W68" i="7" s="1"/>
  <c r="E52" i="117"/>
  <c r="E53" i="116"/>
  <c r="E52" i="116" s="1"/>
  <c r="E33" i="117"/>
  <c r="E34" i="116"/>
  <c r="U22" i="117"/>
  <c r="U23" i="116"/>
  <c r="U22" i="116" s="1"/>
  <c r="M17" i="117"/>
  <c r="M18" i="116"/>
  <c r="M17" i="116" s="1"/>
  <c r="G55" i="149"/>
  <c r="S3" i="197"/>
  <c r="G3" i="194"/>
  <c r="C3" i="191"/>
  <c r="Q53" i="102"/>
  <c r="U61" i="103"/>
  <c r="G27" i="103"/>
  <c r="G28" i="102"/>
  <c r="Q23" i="102"/>
  <c r="G12" i="102"/>
  <c r="U5" i="102"/>
  <c r="G17" i="16"/>
  <c r="S10" i="149"/>
  <c r="G7" i="149"/>
  <c r="S52" i="124"/>
  <c r="S53" i="123"/>
  <c r="S52" i="123" s="1"/>
  <c r="I22" i="124"/>
  <c r="I23" i="123"/>
  <c r="I22" i="123" s="1"/>
  <c r="M4" i="124"/>
  <c r="M5" i="123"/>
  <c r="M4" i="123" s="1"/>
  <c r="E3" i="171"/>
  <c r="N68" i="93"/>
  <c r="N68" i="11" s="1"/>
  <c r="N68" i="9" s="1"/>
  <c r="N68" i="7" s="1"/>
  <c r="D52" i="117"/>
  <c r="D53" i="116"/>
  <c r="D52" i="116" s="1"/>
  <c r="T66" i="116"/>
  <c r="T66" i="93" s="1"/>
  <c r="T66" i="11" s="1"/>
  <c r="T66" i="9" s="1"/>
  <c r="T66" i="7" s="1"/>
  <c r="L33" i="117"/>
  <c r="L34" i="116"/>
  <c r="L33" i="116" s="1"/>
  <c r="T17" i="117"/>
  <c r="T18" i="116"/>
  <c r="T17" i="116" s="1"/>
  <c r="V8" i="117"/>
  <c r="V9" i="116"/>
  <c r="V8" i="116" s="1"/>
  <c r="H3" i="163"/>
  <c r="R3" i="191"/>
  <c r="P53" i="102"/>
  <c r="T61" i="103"/>
  <c r="X50" i="93"/>
  <c r="X50" i="11" s="1"/>
  <c r="X50" i="9" s="1"/>
  <c r="X50" i="7" s="1"/>
  <c r="H42" i="93"/>
  <c r="H42" i="11" s="1"/>
  <c r="H42" i="9" s="1"/>
  <c r="H42" i="7" s="1"/>
  <c r="H33" i="103"/>
  <c r="H34" i="102"/>
  <c r="X22" i="103"/>
  <c r="X23" i="102"/>
  <c r="P17" i="103"/>
  <c r="P18" i="102"/>
  <c r="R8" i="103"/>
  <c r="R9" i="102"/>
  <c r="R13" i="149"/>
  <c r="X33" i="124"/>
  <c r="X34" i="123"/>
  <c r="L4" i="124"/>
  <c r="L5" i="123"/>
  <c r="L4" i="123" s="1"/>
  <c r="C66" i="116"/>
  <c r="C66" i="93" s="1"/>
  <c r="C66" i="11" s="1"/>
  <c r="C66" i="9" s="1"/>
  <c r="C66" i="7" s="1"/>
  <c r="K22" i="117"/>
  <c r="K23" i="116"/>
  <c r="K22" i="116" s="1"/>
  <c r="C18" i="116"/>
  <c r="C17" i="116" s="1"/>
  <c r="C17" i="117"/>
  <c r="E8" i="117"/>
  <c r="E9" i="116"/>
  <c r="E8" i="116" s="1"/>
  <c r="W3" i="163"/>
  <c r="W52" i="103"/>
  <c r="W53" i="102"/>
  <c r="S48" i="93"/>
  <c r="S48" i="11" s="1"/>
  <c r="S48" i="9" s="1"/>
  <c r="S48" i="7" s="1"/>
  <c r="O33" i="103"/>
  <c r="O34" i="102"/>
  <c r="K31" i="93"/>
  <c r="K31" i="11" s="1"/>
  <c r="K31" i="9" s="1"/>
  <c r="K31" i="7" s="1"/>
  <c r="Q22" i="103"/>
  <c r="Q24" i="102"/>
  <c r="Q24" i="93" s="1"/>
  <c r="Q24" i="11" s="1"/>
  <c r="U21" i="93"/>
  <c r="U21" i="11" s="1"/>
  <c r="U21" i="9" s="1"/>
  <c r="U21" i="7" s="1"/>
  <c r="I17" i="103"/>
  <c r="K3" i="185"/>
  <c r="S27" i="16"/>
  <c r="S11" i="16"/>
  <c r="I13" i="149"/>
  <c r="M27" i="124"/>
  <c r="M28" i="123"/>
  <c r="M27" i="123" s="1"/>
  <c r="O17" i="124"/>
  <c r="O18" i="123"/>
  <c r="O17" i="123" s="1"/>
  <c r="U11" i="124"/>
  <c r="U12" i="123"/>
  <c r="U11" i="123" s="1"/>
  <c r="S3" i="171"/>
  <c r="H40" i="93"/>
  <c r="H40" i="11" s="1"/>
  <c r="H40" i="9" s="1"/>
  <c r="H40" i="7" s="1"/>
  <c r="L51" i="93"/>
  <c r="L51" i="11" s="1"/>
  <c r="L51" i="9" s="1"/>
  <c r="L51" i="7" s="1"/>
  <c r="N3" i="163"/>
  <c r="R26" i="111"/>
  <c r="J26" i="191"/>
  <c r="X3" i="191"/>
  <c r="X54" i="93"/>
  <c r="X54" i="11" s="1"/>
  <c r="X54" i="9" s="1"/>
  <c r="X54" i="7" s="1"/>
  <c r="X71" i="93"/>
  <c r="X71" i="11" s="1"/>
  <c r="X71" i="9" s="1"/>
  <c r="X71" i="7" s="1"/>
  <c r="D69" i="93"/>
  <c r="D69" i="11" s="1"/>
  <c r="D69" i="9" s="1"/>
  <c r="D69" i="7" s="1"/>
  <c r="F66" i="93"/>
  <c r="F66" i="11" s="1"/>
  <c r="F66" i="9" s="1"/>
  <c r="F66" i="7" s="1"/>
  <c r="H63" i="93"/>
  <c r="H63" i="11" s="1"/>
  <c r="H63" i="9" s="1"/>
  <c r="H63" i="7" s="1"/>
  <c r="F50" i="93"/>
  <c r="F50" i="11" s="1"/>
  <c r="F50" i="9" s="1"/>
  <c r="F50" i="7" s="1"/>
  <c r="H47" i="93"/>
  <c r="H47" i="11" s="1"/>
  <c r="H47" i="9" s="1"/>
  <c r="H47" i="7" s="1"/>
  <c r="P35" i="93"/>
  <c r="P35" i="11" s="1"/>
  <c r="P35" i="9" s="1"/>
  <c r="P35" i="7" s="1"/>
  <c r="D26" i="185"/>
  <c r="N22" i="103"/>
  <c r="N23" i="102"/>
  <c r="F17" i="103"/>
  <c r="F18" i="102"/>
  <c r="P14" i="93"/>
  <c r="P14" i="11" s="1"/>
  <c r="P14" i="9" s="1"/>
  <c r="P14" i="7" s="1"/>
  <c r="P4" i="16"/>
  <c r="P3" i="16" s="1"/>
  <c r="H12" i="149"/>
  <c r="P33" i="10"/>
  <c r="P26" i="10" s="1"/>
  <c r="P52" i="124"/>
  <c r="P53" i="123"/>
  <c r="P52" i="123" s="1"/>
  <c r="F22" i="124"/>
  <c r="F23" i="123"/>
  <c r="F22" i="123" s="1"/>
  <c r="D11" i="124"/>
  <c r="D12" i="123"/>
  <c r="D11" i="123" s="1"/>
  <c r="R3" i="201"/>
  <c r="Q41" i="93"/>
  <c r="Q41" i="11" s="1"/>
  <c r="Q41" i="9" s="1"/>
  <c r="Q41" i="7" s="1"/>
  <c r="S79" i="149"/>
  <c r="G27" i="117"/>
  <c r="G28" i="116"/>
  <c r="G27" i="116" s="1"/>
  <c r="Q22" i="117"/>
  <c r="Q23" i="116"/>
  <c r="Q22" i="116" s="1"/>
  <c r="G11" i="117"/>
  <c r="G12" i="116"/>
  <c r="G11" i="116" s="1"/>
  <c r="U4" i="117"/>
  <c r="U5" i="116"/>
  <c r="U4" i="116" s="1"/>
  <c r="M26" i="194"/>
  <c r="I26" i="191"/>
  <c r="W3" i="191"/>
  <c r="G54" i="93"/>
  <c r="G54" i="11" s="1"/>
  <c r="G54" i="9" s="1"/>
  <c r="G54" i="7" s="1"/>
  <c r="M70" i="93"/>
  <c r="M70" i="11" s="1"/>
  <c r="M70" i="9" s="1"/>
  <c r="M70" i="7" s="1"/>
  <c r="Q48" i="93"/>
  <c r="Q48" i="11" s="1"/>
  <c r="Q48" i="9" s="1"/>
  <c r="Q48" i="7" s="1"/>
  <c r="S45" i="93"/>
  <c r="S45" i="11" s="1"/>
  <c r="S45" i="9" s="1"/>
  <c r="S45" i="7" s="1"/>
  <c r="U42" i="93"/>
  <c r="U42" i="11" s="1"/>
  <c r="U42" i="9" s="1"/>
  <c r="U42" i="7" s="1"/>
  <c r="W39" i="93"/>
  <c r="W39" i="11" s="1"/>
  <c r="W39" i="9" s="1"/>
  <c r="W39" i="7" s="1"/>
  <c r="M33" i="103"/>
  <c r="M34" i="102"/>
  <c r="I31" i="93"/>
  <c r="I31" i="11" s="1"/>
  <c r="I31" i="9" s="1"/>
  <c r="I31" i="7" s="1"/>
  <c r="S26" i="185"/>
  <c r="S21" i="93"/>
  <c r="S21" i="11" s="1"/>
  <c r="S21" i="9" s="1"/>
  <c r="S21" i="7" s="1"/>
  <c r="U17" i="103"/>
  <c r="U18" i="102"/>
  <c r="E13" i="93"/>
  <c r="E13" i="11" s="1"/>
  <c r="E13" i="9" s="1"/>
  <c r="E13" i="7" s="1"/>
  <c r="I10" i="93"/>
  <c r="I10" i="11" s="1"/>
  <c r="I10" i="9" s="1"/>
  <c r="I10" i="7" s="1"/>
  <c r="G12" i="149"/>
  <c r="G33" i="10"/>
  <c r="G26" i="10" s="1"/>
  <c r="M33" i="124"/>
  <c r="M34" i="123"/>
  <c r="S27" i="124"/>
  <c r="S28" i="123"/>
  <c r="S27" i="123" s="1"/>
  <c r="I3" i="201"/>
  <c r="C26" i="125"/>
  <c r="S61" i="124"/>
  <c r="U3" i="110"/>
  <c r="C26" i="88"/>
  <c r="U26" i="87"/>
  <c r="C3" i="87"/>
  <c r="W3" i="85"/>
  <c r="S26" i="84"/>
  <c r="I3" i="81"/>
  <c r="K26" i="80"/>
  <c r="E26" i="79"/>
  <c r="K3" i="79"/>
  <c r="O26" i="78"/>
  <c r="M3" i="78"/>
  <c r="N61" i="8"/>
  <c r="C33" i="75"/>
  <c r="I26" i="77"/>
  <c r="I11" i="75"/>
  <c r="O22" i="75"/>
  <c r="T61" i="8"/>
  <c r="M27" i="75"/>
  <c r="W11" i="75"/>
  <c r="E27" i="75"/>
  <c r="J61" i="8"/>
  <c r="G17" i="75"/>
  <c r="H61" i="8"/>
  <c r="K3" i="77"/>
  <c r="H52" i="117"/>
  <c r="H53" i="116"/>
  <c r="H52" i="116" s="1"/>
  <c r="J8" i="117"/>
  <c r="J9" i="116"/>
  <c r="J8" i="116" s="1"/>
  <c r="L17" i="103"/>
  <c r="L18" i="102"/>
  <c r="P33" i="117"/>
  <c r="P34" i="116"/>
  <c r="H61" i="103"/>
  <c r="R78" i="149"/>
  <c r="P52" i="117"/>
  <c r="P53" i="116"/>
  <c r="P52" i="116" s="1"/>
  <c r="H33" i="117"/>
  <c r="H34" i="116"/>
  <c r="X23" i="116"/>
  <c r="X22" i="116" s="1"/>
  <c r="X22" i="117"/>
  <c r="P17" i="117"/>
  <c r="P18" i="116"/>
  <c r="P17" i="116" s="1"/>
  <c r="R8" i="117"/>
  <c r="R9" i="116"/>
  <c r="R8" i="116" s="1"/>
  <c r="T52" i="103"/>
  <c r="T53" i="102"/>
  <c r="R27" i="103"/>
  <c r="R28" i="102"/>
  <c r="T17" i="103"/>
  <c r="T18" i="102"/>
  <c r="V8" i="103"/>
  <c r="V9" i="102"/>
  <c r="N13" i="149"/>
  <c r="V33" i="10"/>
  <c r="V26" i="10" s="1"/>
  <c r="F6" i="149"/>
  <c r="F52" i="124"/>
  <c r="F53" i="123"/>
  <c r="F52" i="123" s="1"/>
  <c r="R27" i="124"/>
  <c r="R28" i="123"/>
  <c r="R27" i="123" s="1"/>
  <c r="T17" i="124"/>
  <c r="T18" i="123"/>
  <c r="V8" i="124"/>
  <c r="V9" i="123"/>
  <c r="V8" i="123" s="1"/>
  <c r="H4" i="124"/>
  <c r="H5" i="123"/>
  <c r="H4" i="123" s="1"/>
  <c r="I79" i="149"/>
  <c r="C61" i="117"/>
  <c r="E27" i="117"/>
  <c r="E28" i="116"/>
  <c r="E27" i="116" s="1"/>
  <c r="M11" i="117"/>
  <c r="M12" i="116"/>
  <c r="S52" i="103"/>
  <c r="S53" i="102"/>
  <c r="K33" i="103"/>
  <c r="K34" i="102"/>
  <c r="K11" i="103"/>
  <c r="K13" i="102"/>
  <c r="G8" i="103"/>
  <c r="G10" i="102"/>
  <c r="G10" i="93" s="1"/>
  <c r="G10" i="11" s="1"/>
  <c r="G10" i="9" s="1"/>
  <c r="G10" i="7" s="1"/>
  <c r="G4" i="103"/>
  <c r="G5" i="102"/>
  <c r="C52" i="16"/>
  <c r="M12" i="149"/>
  <c r="E33" i="10"/>
  <c r="E26" i="10" s="1"/>
  <c r="U33" i="8"/>
  <c r="U26" i="8" s="1"/>
  <c r="K17" i="124"/>
  <c r="K18" i="123"/>
  <c r="K17" i="123" s="1"/>
  <c r="P79" i="149"/>
  <c r="F61" i="118"/>
  <c r="N62" i="116"/>
  <c r="N62" i="93" s="1"/>
  <c r="N62" i="11" s="1"/>
  <c r="N62" i="9" s="1"/>
  <c r="N62" i="7" s="1"/>
  <c r="R61" i="117"/>
  <c r="V33" i="117"/>
  <c r="V34" i="116"/>
  <c r="V33" i="116" s="1"/>
  <c r="F22" i="117"/>
  <c r="F23" i="116"/>
  <c r="F22" i="116" s="1"/>
  <c r="R3" i="163"/>
  <c r="X3" i="106"/>
  <c r="X69" i="93"/>
  <c r="X69" i="11" s="1"/>
  <c r="X69" i="9" s="1"/>
  <c r="X69" i="7" s="1"/>
  <c r="N48" i="93"/>
  <c r="N48" i="11" s="1"/>
  <c r="N48" i="9" s="1"/>
  <c r="N48" i="7" s="1"/>
  <c r="P45" i="93"/>
  <c r="P45" i="11" s="1"/>
  <c r="P45" i="9" s="1"/>
  <c r="P45" i="7" s="1"/>
  <c r="R42" i="93"/>
  <c r="R42" i="11" s="1"/>
  <c r="R42" i="9" s="1"/>
  <c r="R42" i="7" s="1"/>
  <c r="T39" i="93"/>
  <c r="T39" i="11" s="1"/>
  <c r="T39" i="9" s="1"/>
  <c r="T39" i="7" s="1"/>
  <c r="J33" i="103"/>
  <c r="J34" i="102"/>
  <c r="T30" i="93"/>
  <c r="T30" i="11" s="1"/>
  <c r="T30" i="9" s="1"/>
  <c r="T30" i="7" s="1"/>
  <c r="D24" i="93"/>
  <c r="D24" i="11" s="1"/>
  <c r="D24" i="9" s="1"/>
  <c r="D24" i="7" s="1"/>
  <c r="V20" i="93"/>
  <c r="V20" i="11" s="1"/>
  <c r="V20" i="9" s="1"/>
  <c r="V20" i="7" s="1"/>
  <c r="J17" i="103"/>
  <c r="J18" i="102"/>
  <c r="T14" i="93"/>
  <c r="T14" i="11" s="1"/>
  <c r="L8" i="103"/>
  <c r="L9" i="102"/>
  <c r="D33" i="10"/>
  <c r="D26" i="10" s="1"/>
  <c r="R22" i="124"/>
  <c r="R23" i="123"/>
  <c r="R22" i="123" s="1"/>
  <c r="V4" i="124"/>
  <c r="V5" i="123"/>
  <c r="V4" i="123" s="1"/>
  <c r="O68" i="93"/>
  <c r="O68" i="11" s="1"/>
  <c r="O68" i="9" s="1"/>
  <c r="O68" i="7" s="1"/>
  <c r="G78" i="149"/>
  <c r="C28" i="116"/>
  <c r="C27" i="116" s="1"/>
  <c r="C27" i="117"/>
  <c r="K11" i="117"/>
  <c r="K12" i="116"/>
  <c r="K11" i="116" s="1"/>
  <c r="O8" i="117"/>
  <c r="O9" i="116"/>
  <c r="O8" i="116" s="1"/>
  <c r="S3" i="111"/>
  <c r="C9" i="102"/>
  <c r="C8" i="103"/>
  <c r="U3" i="185"/>
  <c r="U27" i="16"/>
  <c r="S11" i="149"/>
  <c r="U61" i="10"/>
  <c r="K33" i="10"/>
  <c r="K26" i="10" s="1"/>
  <c r="K52" i="124"/>
  <c r="K53" i="123"/>
  <c r="K52" i="123" s="1"/>
  <c r="E3" i="201"/>
  <c r="E2" i="201" s="1"/>
  <c r="E3" i="125"/>
  <c r="W61" i="124"/>
  <c r="W61" i="123"/>
  <c r="V51" i="93"/>
  <c r="V51" i="11" s="1"/>
  <c r="V51" i="9" s="1"/>
  <c r="V51" i="7" s="1"/>
  <c r="L26" i="163"/>
  <c r="J27" i="117"/>
  <c r="J28" i="116"/>
  <c r="J27" i="116" s="1"/>
  <c r="R11" i="117"/>
  <c r="R12" i="116"/>
  <c r="R11" i="116" s="1"/>
  <c r="D3" i="111"/>
  <c r="V3" i="194"/>
  <c r="D72" i="93"/>
  <c r="D72" i="11" s="1"/>
  <c r="D72" i="9" s="1"/>
  <c r="D72" i="7" s="1"/>
  <c r="F69" i="93"/>
  <c r="F69" i="11" s="1"/>
  <c r="F69" i="9" s="1"/>
  <c r="F69" i="7" s="1"/>
  <c r="F27" i="103"/>
  <c r="F28" i="102"/>
  <c r="N11" i="103"/>
  <c r="N12" i="102"/>
  <c r="N18" i="149"/>
  <c r="J13" i="149"/>
  <c r="V7" i="149"/>
  <c r="J33" i="8"/>
  <c r="J26" i="8" s="1"/>
  <c r="J52" i="124"/>
  <c r="J53" i="123"/>
  <c r="J52" i="123" s="1"/>
  <c r="P33" i="124"/>
  <c r="P34" i="123"/>
  <c r="V27" i="124"/>
  <c r="V28" i="123"/>
  <c r="D3" i="201"/>
  <c r="P61" i="125"/>
  <c r="F61" i="124"/>
  <c r="U79" i="149"/>
  <c r="S62" i="116"/>
  <c r="S62" i="93" s="1"/>
  <c r="S62" i="11" s="1"/>
  <c r="S62" i="9" s="1"/>
  <c r="S62" i="7" s="1"/>
  <c r="W61" i="117"/>
  <c r="E51" i="93"/>
  <c r="E51" i="11" s="1"/>
  <c r="E51" i="9" s="1"/>
  <c r="E51" i="7" s="1"/>
  <c r="I45" i="93"/>
  <c r="I45" i="11" s="1"/>
  <c r="I45" i="9" s="1"/>
  <c r="I45" i="7" s="1"/>
  <c r="O4" i="117"/>
  <c r="O5" i="116"/>
  <c r="O4" i="116" s="1"/>
  <c r="M55" i="149"/>
  <c r="E3" i="194"/>
  <c r="Q39" i="93"/>
  <c r="Q39" i="11" s="1"/>
  <c r="Q39" i="9" s="1"/>
  <c r="Q39" i="7" s="1"/>
  <c r="C31" i="93"/>
  <c r="C31" i="11" s="1"/>
  <c r="C31" i="9" s="1"/>
  <c r="C31" i="7" s="1"/>
  <c r="M27" i="103"/>
  <c r="M28" i="102"/>
  <c r="W17" i="103"/>
  <c r="W18" i="102"/>
  <c r="G11" i="103"/>
  <c r="G13" i="102"/>
  <c r="G13" i="93" s="1"/>
  <c r="G13" i="11" s="1"/>
  <c r="G13" i="9" s="1"/>
  <c r="G13" i="7" s="1"/>
  <c r="G7" i="93"/>
  <c r="G7" i="11" s="1"/>
  <c r="G7" i="9" s="1"/>
  <c r="G7" i="7" s="1"/>
  <c r="C3" i="185"/>
  <c r="I33" i="10"/>
  <c r="I26" i="10" s="1"/>
  <c r="G33" i="124"/>
  <c r="G34" i="123"/>
  <c r="W22" i="124"/>
  <c r="W23" i="123"/>
  <c r="W22" i="123" s="1"/>
  <c r="M11" i="124"/>
  <c r="M12" i="123"/>
  <c r="M11" i="123" s="1"/>
  <c r="Q8" i="124"/>
  <c r="Q9" i="123"/>
  <c r="Q8" i="123" s="1"/>
  <c r="G61" i="125"/>
  <c r="I61" i="75"/>
  <c r="C11" i="75"/>
  <c r="F39" i="93"/>
  <c r="F39" i="11" s="1"/>
  <c r="F39" i="9" s="1"/>
  <c r="F39" i="7" s="1"/>
  <c r="R62" i="116"/>
  <c r="R62" i="93" s="1"/>
  <c r="R62" i="11" s="1"/>
  <c r="R62" i="9" s="1"/>
  <c r="R62" i="7" s="1"/>
  <c r="V61" i="117"/>
  <c r="D51" i="93"/>
  <c r="D51" i="11" s="1"/>
  <c r="D51" i="9" s="1"/>
  <c r="D51" i="7" s="1"/>
  <c r="T43" i="93"/>
  <c r="T43" i="11" s="1"/>
  <c r="T43" i="9" s="1"/>
  <c r="T43" i="7" s="1"/>
  <c r="X37" i="116"/>
  <c r="X37" i="93" s="1"/>
  <c r="X37" i="11" s="1"/>
  <c r="X37" i="9" s="1"/>
  <c r="X37" i="7" s="1"/>
  <c r="X28" i="116"/>
  <c r="X27" i="116" s="1"/>
  <c r="X27" i="117"/>
  <c r="X12" i="116"/>
  <c r="X11" i="116" s="1"/>
  <c r="X11" i="117"/>
  <c r="F4" i="117"/>
  <c r="F5" i="116"/>
  <c r="F4" i="116" s="1"/>
  <c r="R26" i="197"/>
  <c r="N26" i="194"/>
  <c r="H3" i="187"/>
  <c r="P54" i="93"/>
  <c r="P54" i="11" s="1"/>
  <c r="F53" i="102"/>
  <c r="P71" i="93"/>
  <c r="P71" i="11" s="1"/>
  <c r="P71" i="9" s="1"/>
  <c r="P71" i="7" s="1"/>
  <c r="T65" i="93"/>
  <c r="T65" i="11" s="1"/>
  <c r="T65" i="9" s="1"/>
  <c r="T65" i="7" s="1"/>
  <c r="J61" i="103"/>
  <c r="T49" i="93"/>
  <c r="T49" i="11" s="1"/>
  <c r="T49" i="9" s="1"/>
  <c r="T49" i="7" s="1"/>
  <c r="L32" i="93"/>
  <c r="L32" i="11" s="1"/>
  <c r="L32" i="9" s="1"/>
  <c r="L32" i="7" s="1"/>
  <c r="N29" i="93"/>
  <c r="N29" i="11" s="1"/>
  <c r="N29" i="9" s="1"/>
  <c r="N29" i="7" s="1"/>
  <c r="X19" i="93"/>
  <c r="X19" i="11" s="1"/>
  <c r="X19" i="9" s="1"/>
  <c r="X19" i="7" s="1"/>
  <c r="D11" i="103"/>
  <c r="D12" i="102"/>
  <c r="H9" i="102"/>
  <c r="R5" i="102"/>
  <c r="X11" i="149"/>
  <c r="H52" i="124"/>
  <c r="H53" i="123"/>
  <c r="H52" i="123" s="1"/>
  <c r="V33" i="124"/>
  <c r="V34" i="123"/>
  <c r="T26" i="201"/>
  <c r="R4" i="124"/>
  <c r="R5" i="123"/>
  <c r="R4" i="123" s="1"/>
  <c r="L26" i="171"/>
  <c r="L61" i="124"/>
  <c r="I41" i="93"/>
  <c r="I41" i="11" s="1"/>
  <c r="I41" i="9" s="1"/>
  <c r="I41" i="7" s="1"/>
  <c r="W40" i="93"/>
  <c r="W40" i="11" s="1"/>
  <c r="W40" i="9" s="1"/>
  <c r="W40" i="7" s="1"/>
  <c r="U74" i="149"/>
  <c r="S51" i="93"/>
  <c r="S51" i="11" s="1"/>
  <c r="S51" i="9" s="1"/>
  <c r="S51" i="7" s="1"/>
  <c r="E36" i="93"/>
  <c r="E36" i="11" s="1"/>
  <c r="E36" i="9" s="1"/>
  <c r="E36" i="7" s="1"/>
  <c r="C9" i="116"/>
  <c r="C8" i="116" s="1"/>
  <c r="C8" i="117"/>
  <c r="U3" i="163"/>
  <c r="I26" i="197"/>
  <c r="Q26" i="187"/>
  <c r="U52" i="103"/>
  <c r="U53" i="102"/>
  <c r="E70" i="93"/>
  <c r="E70" i="11" s="1"/>
  <c r="E70" i="9" s="1"/>
  <c r="E70" i="7" s="1"/>
  <c r="I48" i="93"/>
  <c r="I48" i="11" s="1"/>
  <c r="I48" i="9" s="1"/>
  <c r="I48" i="7" s="1"/>
  <c r="M42" i="93"/>
  <c r="M42" i="11" s="1"/>
  <c r="M42" i="9" s="1"/>
  <c r="M42" i="7" s="1"/>
  <c r="O39" i="93"/>
  <c r="O39" i="11" s="1"/>
  <c r="O39" i="9" s="1"/>
  <c r="O39" i="7" s="1"/>
  <c r="Q36" i="93"/>
  <c r="Q36" i="11" s="1"/>
  <c r="Q36" i="9" s="1"/>
  <c r="Q36" i="7" s="1"/>
  <c r="W30" i="93"/>
  <c r="W30" i="11" s="1"/>
  <c r="W30" i="9" s="1"/>
  <c r="W30" i="7" s="1"/>
  <c r="K28" i="102"/>
  <c r="G24" i="93"/>
  <c r="G24" i="11" s="1"/>
  <c r="G24" i="9" s="1"/>
  <c r="G24" i="7" s="1"/>
  <c r="K21" i="93"/>
  <c r="K21" i="11" s="1"/>
  <c r="K21" i="9" s="1"/>
  <c r="K21" i="7" s="1"/>
  <c r="Q15" i="93"/>
  <c r="Q15" i="11" s="1"/>
  <c r="Q15" i="9" s="1"/>
  <c r="Q15" i="7" s="1"/>
  <c r="S12" i="102"/>
  <c r="W9" i="102"/>
  <c r="G3" i="17"/>
  <c r="W11" i="149"/>
  <c r="K26" i="201"/>
  <c r="U17" i="124"/>
  <c r="U18" i="123"/>
  <c r="U17" i="123" s="1"/>
  <c r="I4" i="124"/>
  <c r="I5" i="123"/>
  <c r="Q3" i="171"/>
  <c r="K61" i="124"/>
  <c r="K61" i="123"/>
  <c r="M3" i="110"/>
  <c r="M26" i="87"/>
  <c r="O26" i="86"/>
  <c r="Q26" i="85"/>
  <c r="O3" i="85"/>
  <c r="K26" i="84"/>
  <c r="Q3" i="84"/>
  <c r="U26" i="83"/>
  <c r="Q26" i="81"/>
  <c r="C26" i="80"/>
  <c r="C3" i="79"/>
  <c r="C52" i="75"/>
  <c r="W61" i="75"/>
  <c r="G52" i="75"/>
  <c r="K22" i="75"/>
  <c r="C17" i="75"/>
  <c r="W3" i="77"/>
  <c r="E61" i="8"/>
  <c r="F3" i="77"/>
  <c r="M26" i="77"/>
  <c r="Q17" i="75"/>
  <c r="E3" i="77"/>
  <c r="E26" i="77"/>
  <c r="F26" i="77"/>
  <c r="T3" i="77"/>
  <c r="O52" i="75"/>
  <c r="G8" i="75"/>
  <c r="Q4" i="75"/>
  <c r="O33" i="75"/>
  <c r="R79" i="149"/>
  <c r="L61" i="117"/>
  <c r="F27" i="117"/>
  <c r="F28" i="116"/>
  <c r="F27" i="116" s="1"/>
  <c r="N11" i="117"/>
  <c r="N12" i="116"/>
  <c r="N11" i="116" s="1"/>
  <c r="L33" i="103"/>
  <c r="L34" i="102"/>
  <c r="R11" i="103"/>
  <c r="R12" i="102"/>
  <c r="R4" i="103"/>
  <c r="R6" i="102"/>
  <c r="R6" i="93" s="1"/>
  <c r="R6" i="11" s="1"/>
  <c r="R6" i="9" s="1"/>
  <c r="R6" i="7" s="1"/>
  <c r="F13" i="149"/>
  <c r="V10" i="149"/>
  <c r="L33" i="124"/>
  <c r="L34" i="123"/>
  <c r="J27" i="124"/>
  <c r="J28" i="123"/>
  <c r="R11" i="124"/>
  <c r="R12" i="123"/>
  <c r="R61" i="124"/>
  <c r="W52" i="117"/>
  <c r="W53" i="116"/>
  <c r="W52" i="116" s="1"/>
  <c r="O22" i="117"/>
  <c r="O23" i="116"/>
  <c r="O22" i="116" s="1"/>
  <c r="G17" i="117"/>
  <c r="G18" i="116"/>
  <c r="G17" i="116" s="1"/>
  <c r="I8" i="117"/>
  <c r="I9" i="116"/>
  <c r="I8" i="116" s="1"/>
  <c r="S4" i="117"/>
  <c r="S5" i="116"/>
  <c r="S4" i="116" s="1"/>
  <c r="W61" i="103"/>
  <c r="Q27" i="103"/>
  <c r="Q28" i="102"/>
  <c r="Q21" i="93"/>
  <c r="Q21" i="11" s="1"/>
  <c r="Q21" i="9" s="1"/>
  <c r="Q21" i="7" s="1"/>
  <c r="S17" i="103"/>
  <c r="S18" i="102"/>
  <c r="M16" i="149"/>
  <c r="E12" i="149"/>
  <c r="U6" i="149"/>
  <c r="U52" i="124"/>
  <c r="U53" i="123"/>
  <c r="U52" i="123" s="1"/>
  <c r="C34" i="123"/>
  <c r="C33" i="124"/>
  <c r="S22" i="124"/>
  <c r="S23" i="123"/>
  <c r="S22" i="123" s="1"/>
  <c r="M8" i="124"/>
  <c r="M9" i="123"/>
  <c r="M8" i="123" s="1"/>
  <c r="E61" i="75"/>
  <c r="W27" i="75"/>
  <c r="R69" i="93"/>
  <c r="R69" i="11" s="1"/>
  <c r="R69" i="9" s="1"/>
  <c r="R69" i="7" s="1"/>
  <c r="X80" i="149"/>
  <c r="H79" i="149"/>
  <c r="P78" i="149"/>
  <c r="N52" i="117"/>
  <c r="N53" i="116"/>
  <c r="N52" i="116" s="1"/>
  <c r="F62" i="116"/>
  <c r="F62" i="93" s="1"/>
  <c r="F62" i="11" s="1"/>
  <c r="F62" i="9" s="1"/>
  <c r="F62" i="7" s="1"/>
  <c r="T27" i="117"/>
  <c r="T28" i="116"/>
  <c r="T27" i="116" s="1"/>
  <c r="J4" i="117"/>
  <c r="J5" i="116"/>
  <c r="J4" i="116" s="1"/>
  <c r="X3" i="194"/>
  <c r="T3" i="187"/>
  <c r="R52" i="103"/>
  <c r="R53" i="102"/>
  <c r="V61" i="103"/>
  <c r="H27" i="103"/>
  <c r="H28" i="102"/>
  <c r="R22" i="103"/>
  <c r="R23" i="102"/>
  <c r="H11" i="103"/>
  <c r="H12" i="102"/>
  <c r="V4" i="103"/>
  <c r="V5" i="102"/>
  <c r="V27" i="16"/>
  <c r="X17" i="16"/>
  <c r="D3" i="16"/>
  <c r="T11" i="149"/>
  <c r="D10" i="149"/>
  <c r="L33" i="8"/>
  <c r="L26" i="8" s="1"/>
  <c r="L2" i="8" s="1"/>
  <c r="T52" i="124"/>
  <c r="T53" i="123"/>
  <c r="T52" i="123" s="1"/>
  <c r="J22" i="124"/>
  <c r="J23" i="123"/>
  <c r="J22" i="123" s="1"/>
  <c r="D8" i="124"/>
  <c r="D9" i="123"/>
  <c r="D8" i="123" s="1"/>
  <c r="N3" i="201"/>
  <c r="N3" i="171"/>
  <c r="X61" i="124"/>
  <c r="U67" i="93"/>
  <c r="U67" i="11" s="1"/>
  <c r="U67" i="9" s="1"/>
  <c r="U67" i="7" s="1"/>
  <c r="U61" i="118"/>
  <c r="M22" i="117"/>
  <c r="M23" i="116"/>
  <c r="M22" i="116" s="1"/>
  <c r="E17" i="117"/>
  <c r="E18" i="116"/>
  <c r="E17" i="116" s="1"/>
  <c r="K3" i="197"/>
  <c r="S3" i="187"/>
  <c r="I53" i="102"/>
  <c r="M61" i="103"/>
  <c r="I50" i="93"/>
  <c r="I50" i="11" s="1"/>
  <c r="I50" i="9" s="1"/>
  <c r="I50" i="7" s="1"/>
  <c r="K47" i="93"/>
  <c r="K47" i="11" s="1"/>
  <c r="K47" i="9" s="1"/>
  <c r="K47" i="7" s="1"/>
  <c r="S35" i="93"/>
  <c r="S35" i="11" s="1"/>
  <c r="S35" i="9" s="1"/>
  <c r="S35" i="7" s="1"/>
  <c r="U25" i="93"/>
  <c r="U25" i="11" s="1"/>
  <c r="U25" i="9" s="1"/>
  <c r="U25" i="7" s="1"/>
  <c r="I22" i="103"/>
  <c r="I23" i="102"/>
  <c r="S19" i="93"/>
  <c r="S19" i="11" s="1"/>
  <c r="S19" i="9" s="1"/>
  <c r="S19" i="7" s="1"/>
  <c r="U8" i="103"/>
  <c r="U10" i="102"/>
  <c r="U10" i="93" s="1"/>
  <c r="U10" i="11" s="1"/>
  <c r="U10" i="9" s="1"/>
  <c r="U10" i="7" s="1"/>
  <c r="M5" i="102"/>
  <c r="W33" i="16"/>
  <c r="U26" i="17"/>
  <c r="U11" i="16"/>
  <c r="U3" i="16" s="1"/>
  <c r="C3" i="17"/>
  <c r="K11" i="149"/>
  <c r="K10" i="149"/>
  <c r="Q33" i="124"/>
  <c r="Q34" i="123"/>
  <c r="W27" i="124"/>
  <c r="W28" i="123"/>
  <c r="W11" i="124"/>
  <c r="W12" i="123"/>
  <c r="S8" i="124"/>
  <c r="S9" i="123"/>
  <c r="S8" i="123" s="1"/>
  <c r="E4" i="124"/>
  <c r="E5" i="123"/>
  <c r="E4" i="123" s="1"/>
  <c r="V77" i="149"/>
  <c r="D61" i="118"/>
  <c r="N51" i="93"/>
  <c r="N51" i="11" s="1"/>
  <c r="N51" i="9" s="1"/>
  <c r="N51" i="7" s="1"/>
  <c r="D33" i="117"/>
  <c r="D34" i="116"/>
  <c r="D33" i="116" s="1"/>
  <c r="T22" i="117"/>
  <c r="T23" i="116"/>
  <c r="T22" i="116" s="1"/>
  <c r="L17" i="117"/>
  <c r="L18" i="116"/>
  <c r="L17" i="116" s="1"/>
  <c r="N8" i="117"/>
  <c r="N9" i="116"/>
  <c r="N8" i="116" s="1"/>
  <c r="V3" i="106"/>
  <c r="J3" i="191"/>
  <c r="R3" i="105"/>
  <c r="H53" i="102"/>
  <c r="R71" i="93"/>
  <c r="R71" i="11" s="1"/>
  <c r="R71" i="9" s="1"/>
  <c r="R71" i="7" s="1"/>
  <c r="V65" i="93"/>
  <c r="V65" i="11" s="1"/>
  <c r="V65" i="9" s="1"/>
  <c r="V65" i="7" s="1"/>
  <c r="L61" i="103"/>
  <c r="H50" i="93"/>
  <c r="H50" i="11" s="1"/>
  <c r="H50" i="9" s="1"/>
  <c r="H50" i="7" s="1"/>
  <c r="X29" i="93"/>
  <c r="X29" i="11" s="1"/>
  <c r="X29" i="9" s="1"/>
  <c r="X29" i="7" s="1"/>
  <c r="P22" i="103"/>
  <c r="P23" i="102"/>
  <c r="H17" i="103"/>
  <c r="H18" i="102"/>
  <c r="J8" i="103"/>
  <c r="J9" i="102"/>
  <c r="T4" i="103"/>
  <c r="T5" i="102"/>
  <c r="R12" i="149"/>
  <c r="N7" i="149"/>
  <c r="X17" i="124"/>
  <c r="X18" i="123"/>
  <c r="X17" i="123" s="1"/>
  <c r="V11" i="124"/>
  <c r="V12" i="123"/>
  <c r="D4" i="124"/>
  <c r="D5" i="123"/>
  <c r="M79" i="149"/>
  <c r="M78" i="149"/>
  <c r="K61" i="118"/>
  <c r="S52" i="117"/>
  <c r="S53" i="116"/>
  <c r="S52" i="116" s="1"/>
  <c r="K62" i="116"/>
  <c r="K62" i="93" s="1"/>
  <c r="K62" i="11" s="1"/>
  <c r="K62" i="9" s="1"/>
  <c r="K62" i="7" s="1"/>
  <c r="U43" i="93"/>
  <c r="U43" i="11" s="1"/>
  <c r="U43" i="9" s="1"/>
  <c r="U43" i="7" s="1"/>
  <c r="C38" i="93"/>
  <c r="C38" i="11" s="1"/>
  <c r="C38" i="9" s="1"/>
  <c r="C38" i="7" s="1"/>
  <c r="C23" i="116"/>
  <c r="C22" i="116" s="1"/>
  <c r="C22" i="117"/>
  <c r="O3" i="163"/>
  <c r="Q3" i="197"/>
  <c r="O52" i="103"/>
  <c r="O53" i="102"/>
  <c r="K72" i="93"/>
  <c r="K72" i="11" s="1"/>
  <c r="K72" i="9" s="1"/>
  <c r="K72" i="7" s="1"/>
  <c r="Q63" i="93"/>
  <c r="Q63" i="11" s="1"/>
  <c r="Q63" i="9" s="1"/>
  <c r="Q63" i="7" s="1"/>
  <c r="S61" i="103"/>
  <c r="C48" i="93"/>
  <c r="C48" i="11" s="1"/>
  <c r="C48" i="9" s="1"/>
  <c r="C48" i="7" s="1"/>
  <c r="G33" i="103"/>
  <c r="G26" i="103" s="1"/>
  <c r="G34" i="102"/>
  <c r="W22" i="103"/>
  <c r="W23" i="102"/>
  <c r="E21" i="93"/>
  <c r="E21" i="11" s="1"/>
  <c r="E21" i="9" s="1"/>
  <c r="E21" i="7" s="1"/>
  <c r="U12" i="102"/>
  <c r="C10" i="93"/>
  <c r="C10" i="11" s="1"/>
  <c r="C10" i="9" s="1"/>
  <c r="C10" i="7" s="1"/>
  <c r="U4" i="103"/>
  <c r="U6" i="102"/>
  <c r="U6" i="93" s="1"/>
  <c r="U6" i="11" s="1"/>
  <c r="U6" i="9" s="1"/>
  <c r="U6" i="7" s="1"/>
  <c r="C5" i="102"/>
  <c r="C4" i="103"/>
  <c r="K27" i="16"/>
  <c r="I12" i="149"/>
  <c r="E27" i="124"/>
  <c r="E28" i="123"/>
  <c r="E27" i="123" s="1"/>
  <c r="O22" i="124"/>
  <c r="O23" i="123"/>
  <c r="O22" i="123" s="1"/>
  <c r="S3" i="201"/>
  <c r="K3" i="171"/>
  <c r="U33" i="75"/>
  <c r="N69" i="93"/>
  <c r="N69" i="11" s="1"/>
  <c r="N69" i="9" s="1"/>
  <c r="N69" i="7" s="1"/>
  <c r="P44" i="93"/>
  <c r="P44" i="11" s="1"/>
  <c r="P44" i="9" s="1"/>
  <c r="P44" i="7" s="1"/>
  <c r="T38" i="93"/>
  <c r="T38" i="11" s="1"/>
  <c r="T38" i="9" s="1"/>
  <c r="T38" i="7" s="1"/>
  <c r="J62" i="116"/>
  <c r="L43" i="93"/>
  <c r="L43" i="11" s="1"/>
  <c r="L43" i="9" s="1"/>
  <c r="L43" i="7" s="1"/>
  <c r="P37" i="116"/>
  <c r="P37" i="93" s="1"/>
  <c r="P37" i="11" s="1"/>
  <c r="P37" i="9" s="1"/>
  <c r="P37" i="7" s="1"/>
  <c r="R33" i="117"/>
  <c r="R34" i="116"/>
  <c r="R33" i="116" s="1"/>
  <c r="X26" i="163"/>
  <c r="R17" i="117"/>
  <c r="R18" i="116"/>
  <c r="R17" i="116" s="1"/>
  <c r="T8" i="117"/>
  <c r="T9" i="116"/>
  <c r="T8" i="116" s="1"/>
  <c r="F3" i="163"/>
  <c r="J26" i="111"/>
  <c r="X3" i="111"/>
  <c r="T3" i="106"/>
  <c r="P3" i="191"/>
  <c r="R26" i="105"/>
  <c r="P52" i="103"/>
  <c r="H71" i="93"/>
  <c r="H71" i="11" s="1"/>
  <c r="H71" i="9" s="1"/>
  <c r="H71" i="7" s="1"/>
  <c r="J68" i="93"/>
  <c r="J68" i="11" s="1"/>
  <c r="J68" i="9" s="1"/>
  <c r="J68" i="7" s="1"/>
  <c r="L65" i="93"/>
  <c r="L65" i="11" s="1"/>
  <c r="L65" i="9" s="1"/>
  <c r="L65" i="7" s="1"/>
  <c r="V33" i="103"/>
  <c r="V34" i="102"/>
  <c r="D32" i="93"/>
  <c r="D32" i="11" s="1"/>
  <c r="D32" i="9" s="1"/>
  <c r="D32" i="7" s="1"/>
  <c r="F29" i="93"/>
  <c r="F29" i="11" s="1"/>
  <c r="F29" i="9" s="1"/>
  <c r="F29" i="7" s="1"/>
  <c r="F22" i="103"/>
  <c r="F23" i="102"/>
  <c r="P19" i="93"/>
  <c r="P19" i="11" s="1"/>
  <c r="P19" i="9" s="1"/>
  <c r="P19" i="7" s="1"/>
  <c r="R3" i="185"/>
  <c r="P11" i="149"/>
  <c r="R61" i="10"/>
  <c r="H33" i="10"/>
  <c r="H26" i="10" s="1"/>
  <c r="N33" i="124"/>
  <c r="N34" i="123"/>
  <c r="T27" i="124"/>
  <c r="T28" i="123"/>
  <c r="V17" i="124"/>
  <c r="V18" i="123"/>
  <c r="V17" i="123" s="1"/>
  <c r="J3" i="201"/>
  <c r="V61" i="125"/>
  <c r="C79" i="149"/>
  <c r="O40" i="93"/>
  <c r="O40" i="11" s="1"/>
  <c r="O40" i="9" s="1"/>
  <c r="O40" i="7" s="1"/>
  <c r="M74" i="149"/>
  <c r="I22" i="117"/>
  <c r="I23" i="116"/>
  <c r="I22" i="116" s="1"/>
  <c r="M4" i="117"/>
  <c r="M5" i="116"/>
  <c r="M4" i="116" s="1"/>
  <c r="O26" i="194"/>
  <c r="E26" i="194"/>
  <c r="S3" i="194"/>
  <c r="O3" i="191"/>
  <c r="W63" i="93"/>
  <c r="W63" i="11" s="1"/>
  <c r="W63" i="9" s="1"/>
  <c r="W63" i="7" s="1"/>
  <c r="W47" i="93"/>
  <c r="W47" i="11" s="1"/>
  <c r="W47" i="9" s="1"/>
  <c r="W47" i="7" s="1"/>
  <c r="E42" i="93"/>
  <c r="E42" i="11" s="1"/>
  <c r="E42" i="9" s="1"/>
  <c r="E42" i="7" s="1"/>
  <c r="I36" i="93"/>
  <c r="I36" i="11" s="1"/>
  <c r="I36" i="9" s="1"/>
  <c r="I36" i="7" s="1"/>
  <c r="E33" i="103"/>
  <c r="E34" i="102"/>
  <c r="O30" i="93"/>
  <c r="O30" i="11" s="1"/>
  <c r="O30" i="9" s="1"/>
  <c r="O30" i="7" s="1"/>
  <c r="K26" i="185"/>
  <c r="U22" i="103"/>
  <c r="U23" i="102"/>
  <c r="C21" i="93"/>
  <c r="C21" i="11" s="1"/>
  <c r="C21" i="9" s="1"/>
  <c r="C21" i="7" s="1"/>
  <c r="M17" i="103"/>
  <c r="M18" i="102"/>
  <c r="S6" i="93"/>
  <c r="S6" i="11" s="1"/>
  <c r="C22" i="16"/>
  <c r="O11" i="149"/>
  <c r="S7" i="149"/>
  <c r="E33" i="124"/>
  <c r="E34" i="123"/>
  <c r="K27" i="124"/>
  <c r="K28" i="123"/>
  <c r="K27" i="123" s="1"/>
  <c r="S11" i="124"/>
  <c r="S12" i="123"/>
  <c r="S11" i="123" s="1"/>
  <c r="E93" i="149"/>
  <c r="Q3" i="125"/>
  <c r="U61" i="125"/>
  <c r="O26" i="112"/>
  <c r="E3" i="110"/>
  <c r="U3" i="90"/>
  <c r="E26" i="87"/>
  <c r="G26" i="86"/>
  <c r="I26" i="85"/>
  <c r="G3" i="85"/>
  <c r="C26" i="84"/>
  <c r="M26" i="83"/>
  <c r="S3" i="83"/>
  <c r="W26" i="82"/>
  <c r="I26" i="81"/>
  <c r="P3" i="77"/>
  <c r="F61" i="8"/>
  <c r="H61" i="16"/>
  <c r="W17" i="75"/>
  <c r="L61" i="8"/>
  <c r="Q8" i="75"/>
  <c r="O11" i="75"/>
  <c r="C4" i="75"/>
  <c r="R3" i="77"/>
  <c r="Q3" i="77"/>
  <c r="O61" i="16"/>
  <c r="I61" i="8"/>
  <c r="N2" i="112" l="1"/>
  <c r="E2" i="108"/>
  <c r="V2" i="163"/>
  <c r="K88" i="149"/>
  <c r="T7" i="149"/>
  <c r="Q56" i="149"/>
  <c r="R2" i="109"/>
  <c r="M47" i="93"/>
  <c r="M47" i="11" s="1"/>
  <c r="M47" i="9" s="1"/>
  <c r="M47" i="7" s="1"/>
  <c r="S7" i="93"/>
  <c r="S7" i="11" s="1"/>
  <c r="S7" i="9" s="1"/>
  <c r="S7" i="7" s="1"/>
  <c r="U47" i="93"/>
  <c r="U47" i="11" s="1"/>
  <c r="U47" i="9" s="1"/>
  <c r="U47" i="7" s="1"/>
  <c r="S3" i="105"/>
  <c r="X2" i="115"/>
  <c r="X64" i="149" s="1"/>
  <c r="K50" i="93"/>
  <c r="K50" i="11" s="1"/>
  <c r="K50" i="9" s="1"/>
  <c r="K50" i="7" s="1"/>
  <c r="W26" i="124"/>
  <c r="N2" i="188"/>
  <c r="H3" i="16"/>
  <c r="K2" i="165"/>
  <c r="C2" i="111"/>
  <c r="G2" i="81"/>
  <c r="V2" i="198"/>
  <c r="O61" i="102"/>
  <c r="K40" i="93"/>
  <c r="K40" i="11" s="1"/>
  <c r="K40" i="9" s="1"/>
  <c r="K40" i="7" s="1"/>
  <c r="X2" i="121"/>
  <c r="U26" i="105"/>
  <c r="C26" i="117"/>
  <c r="V2" i="19"/>
  <c r="V18" i="149" s="1"/>
  <c r="J2" i="194"/>
  <c r="T26" i="125"/>
  <c r="K2" i="104"/>
  <c r="O26" i="104"/>
  <c r="T3" i="16"/>
  <c r="W2" i="171"/>
  <c r="O11" i="123"/>
  <c r="O3" i="125"/>
  <c r="H2" i="197"/>
  <c r="U26" i="111"/>
  <c r="O26" i="103"/>
  <c r="I2" i="186"/>
  <c r="D26" i="149"/>
  <c r="X18" i="149"/>
  <c r="P64" i="93"/>
  <c r="P64" i="11" s="1"/>
  <c r="P64" i="9" s="1"/>
  <c r="K26" i="117"/>
  <c r="I27" i="123"/>
  <c r="D6" i="93"/>
  <c r="D6" i="11" s="1"/>
  <c r="D6" i="9" s="1"/>
  <c r="D6" i="7" s="1"/>
  <c r="O66" i="93"/>
  <c r="O66" i="11" s="1"/>
  <c r="O66" i="9" s="1"/>
  <c r="O66" i="7" s="1"/>
  <c r="Q2" i="197"/>
  <c r="E62" i="149"/>
  <c r="O2" i="186"/>
  <c r="O39" i="149" s="1"/>
  <c r="O48" i="93"/>
  <c r="O48" i="11" s="1"/>
  <c r="O48" i="9" s="1"/>
  <c r="O48" i="7" s="1"/>
  <c r="J3" i="16"/>
  <c r="K26" i="125"/>
  <c r="K2" i="125" s="1"/>
  <c r="I2" i="79"/>
  <c r="U41" i="93"/>
  <c r="U41" i="11" s="1"/>
  <c r="U41" i="9" s="1"/>
  <c r="U41" i="7" s="1"/>
  <c r="M3" i="106"/>
  <c r="X2" i="87"/>
  <c r="X30" i="149" s="1"/>
  <c r="P39" i="149"/>
  <c r="H2" i="173"/>
  <c r="H93" i="149" s="1"/>
  <c r="O87" i="149"/>
  <c r="M26" i="16"/>
  <c r="M2" i="16" s="1"/>
  <c r="R3" i="125"/>
  <c r="F2" i="111"/>
  <c r="Q16" i="93"/>
  <c r="Q16" i="11" s="1"/>
  <c r="Q16" i="9" s="1"/>
  <c r="Q16" i="7" s="1"/>
  <c r="D4" i="123"/>
  <c r="G2" i="190"/>
  <c r="E24" i="93"/>
  <c r="E24" i="11" s="1"/>
  <c r="E24" i="9" s="1"/>
  <c r="E24" i="7" s="1"/>
  <c r="Q2" i="19"/>
  <c r="Q18" i="149" s="1"/>
  <c r="D2" i="108"/>
  <c r="T61" i="149"/>
  <c r="H18" i="149"/>
  <c r="K2" i="189"/>
  <c r="D17" i="123"/>
  <c r="O2" i="114"/>
  <c r="V2" i="107"/>
  <c r="H2" i="201"/>
  <c r="M72" i="93"/>
  <c r="M72" i="11" s="1"/>
  <c r="M72" i="9" s="1"/>
  <c r="M72" i="7" s="1"/>
  <c r="F26" i="124"/>
  <c r="K63" i="93"/>
  <c r="K63" i="11" s="1"/>
  <c r="K63" i="9" s="1"/>
  <c r="K63" i="7" s="1"/>
  <c r="M2" i="187"/>
  <c r="Q10" i="149"/>
  <c r="I3" i="125"/>
  <c r="I2" i="125" s="1"/>
  <c r="G2" i="203"/>
  <c r="H2" i="183"/>
  <c r="H95" i="149" s="1"/>
  <c r="T2" i="113"/>
  <c r="M26" i="103"/>
  <c r="J26" i="125"/>
  <c r="J2" i="125" s="1"/>
  <c r="W25" i="93"/>
  <c r="W25" i="11" s="1"/>
  <c r="W25" i="9" s="1"/>
  <c r="W25" i="7" s="1"/>
  <c r="S26" i="105"/>
  <c r="X2" i="183"/>
  <c r="J27" i="123"/>
  <c r="W3" i="16"/>
  <c r="W2" i="16" s="1"/>
  <c r="H33" i="116"/>
  <c r="H26" i="116" s="1"/>
  <c r="T11" i="123"/>
  <c r="G2" i="19"/>
  <c r="C2" i="86"/>
  <c r="I2" i="112"/>
  <c r="M51" i="93"/>
  <c r="M51" i="11" s="1"/>
  <c r="M51" i="9" s="1"/>
  <c r="M51" i="7" s="1"/>
  <c r="T2" i="163"/>
  <c r="W44" i="149"/>
  <c r="D87" i="149"/>
  <c r="L87" i="149"/>
  <c r="U87" i="149"/>
  <c r="X87" i="149"/>
  <c r="H74" i="149"/>
  <c r="N87" i="149"/>
  <c r="K95" i="149"/>
  <c r="V26" i="106"/>
  <c r="V2" i="106" s="1"/>
  <c r="V46" i="149"/>
  <c r="Q89" i="149"/>
  <c r="R87" i="149"/>
  <c r="L82" i="149"/>
  <c r="M76" i="149"/>
  <c r="K89" i="149"/>
  <c r="N41" i="149"/>
  <c r="K43" i="149"/>
  <c r="R64" i="149"/>
  <c r="P74" i="149"/>
  <c r="J87" i="149"/>
  <c r="S87" i="149"/>
  <c r="T82" i="149"/>
  <c r="T56" i="149"/>
  <c r="L89" i="149"/>
  <c r="N57" i="149"/>
  <c r="Q87" i="149"/>
  <c r="L56" i="149"/>
  <c r="J89" i="149"/>
  <c r="F17" i="149"/>
  <c r="C2" i="192"/>
  <c r="I89" i="149"/>
  <c r="M87" i="149"/>
  <c r="K87" i="149"/>
  <c r="Q26" i="106"/>
  <c r="Q4" i="123"/>
  <c r="Q3" i="123" s="1"/>
  <c r="V57" i="149"/>
  <c r="R89" i="149"/>
  <c r="F87" i="149"/>
  <c r="I87" i="149"/>
  <c r="T87" i="149"/>
  <c r="D82" i="149"/>
  <c r="D56" i="149"/>
  <c r="V63" i="149"/>
  <c r="O44" i="149"/>
  <c r="I2" i="109"/>
  <c r="W87" i="149"/>
  <c r="C87" i="149"/>
  <c r="V42" i="149"/>
  <c r="V87" i="149"/>
  <c r="P87" i="149"/>
  <c r="D57" i="149"/>
  <c r="D26" i="105"/>
  <c r="D2" i="105" s="1"/>
  <c r="C3" i="105"/>
  <c r="D2" i="18"/>
  <c r="E26" i="106"/>
  <c r="F2" i="17"/>
  <c r="C26" i="104"/>
  <c r="G26" i="117"/>
  <c r="F2" i="109"/>
  <c r="I2" i="87"/>
  <c r="J2" i="195"/>
  <c r="X14" i="93"/>
  <c r="X14" i="11" s="1"/>
  <c r="X14" i="9" s="1"/>
  <c r="X14" i="7" s="1"/>
  <c r="C7" i="93"/>
  <c r="C7" i="11" s="1"/>
  <c r="C7" i="9" s="1"/>
  <c r="C7" i="7" s="1"/>
  <c r="K32" i="149"/>
  <c r="D2" i="81"/>
  <c r="V2" i="193"/>
  <c r="H2" i="108"/>
  <c r="V3" i="16"/>
  <c r="E3" i="105"/>
  <c r="E2" i="105" s="1"/>
  <c r="U3" i="111"/>
  <c r="K11" i="123"/>
  <c r="G2" i="183"/>
  <c r="H2" i="121"/>
  <c r="J2" i="17"/>
  <c r="M3" i="104"/>
  <c r="O10" i="93"/>
  <c r="O10" i="11" s="1"/>
  <c r="O10" i="9" s="1"/>
  <c r="O10" i="7" s="1"/>
  <c r="P63" i="149"/>
  <c r="Q82" i="149"/>
  <c r="X2" i="201"/>
  <c r="S26" i="124"/>
  <c r="N6" i="149"/>
  <c r="O8" i="123"/>
  <c r="G26" i="125"/>
  <c r="G2" i="125" s="1"/>
  <c r="J2" i="193"/>
  <c r="K13" i="93"/>
  <c r="K13" i="11" s="1"/>
  <c r="K13" i="9" s="1"/>
  <c r="K13" i="7" s="1"/>
  <c r="X32" i="149"/>
  <c r="F2" i="91"/>
  <c r="W3" i="105"/>
  <c r="W2" i="105" s="1"/>
  <c r="L2" i="19"/>
  <c r="X66" i="93"/>
  <c r="X66" i="11" s="1"/>
  <c r="X66" i="9" s="1"/>
  <c r="X66" i="7" s="1"/>
  <c r="Q33" i="123"/>
  <c r="Q26" i="123" s="1"/>
  <c r="C4" i="123"/>
  <c r="S2" i="86"/>
  <c r="V26" i="105"/>
  <c r="V2" i="105" s="1"/>
  <c r="I66" i="93"/>
  <c r="I66" i="11" s="1"/>
  <c r="I66" i="9" s="1"/>
  <c r="I66" i="7" s="1"/>
  <c r="E72" i="93"/>
  <c r="E72" i="11" s="1"/>
  <c r="E72" i="9" s="1"/>
  <c r="E72" i="7" s="1"/>
  <c r="J26" i="104"/>
  <c r="J2" i="104" s="1"/>
  <c r="H29" i="149"/>
  <c r="X2" i="104"/>
  <c r="X3" i="75"/>
  <c r="X2" i="75" s="1"/>
  <c r="G26" i="111"/>
  <c r="M26" i="104"/>
  <c r="L3" i="75"/>
  <c r="W26" i="111"/>
  <c r="O65" i="93"/>
  <c r="O65" i="11" s="1"/>
  <c r="O65" i="9" s="1"/>
  <c r="O65" i="7" s="1"/>
  <c r="I3" i="124"/>
  <c r="E64" i="93"/>
  <c r="E64" i="11" s="1"/>
  <c r="E64" i="9" s="1"/>
  <c r="E64" i="7" s="1"/>
  <c r="J8" i="123"/>
  <c r="D62" i="93"/>
  <c r="D62" i="11" s="1"/>
  <c r="D62" i="9" s="1"/>
  <c r="D62" i="7" s="1"/>
  <c r="V64" i="149"/>
  <c r="M2" i="163"/>
  <c r="X62" i="93"/>
  <c r="X62" i="11" s="1"/>
  <c r="X62" i="9" s="1"/>
  <c r="X62" i="7" s="1"/>
  <c r="G26" i="105"/>
  <c r="G2" i="105" s="1"/>
  <c r="V13" i="93"/>
  <c r="V13" i="11" s="1"/>
  <c r="V13" i="9" s="1"/>
  <c r="V13" i="7" s="1"/>
  <c r="U26" i="117"/>
  <c r="I11" i="123"/>
  <c r="T26" i="75"/>
  <c r="T26" i="104"/>
  <c r="P3" i="75"/>
  <c r="U2" i="197"/>
  <c r="W69" i="93"/>
  <c r="W69" i="11" s="1"/>
  <c r="W69" i="9" s="1"/>
  <c r="W69" i="7" s="1"/>
  <c r="D3" i="104"/>
  <c r="S3" i="125"/>
  <c r="F2" i="189"/>
  <c r="V2" i="112"/>
  <c r="R61" i="123"/>
  <c r="K64" i="149"/>
  <c r="I33" i="123"/>
  <c r="I26" i="105"/>
  <c r="I2" i="105" s="1"/>
  <c r="S50" i="93"/>
  <c r="S50" i="11" s="1"/>
  <c r="S50" i="9" s="1"/>
  <c r="S50" i="7" s="1"/>
  <c r="D2" i="165"/>
  <c r="L2" i="173"/>
  <c r="J2" i="190"/>
  <c r="Q2" i="107"/>
  <c r="Q2" i="79"/>
  <c r="T3" i="104"/>
  <c r="M22" i="123"/>
  <c r="I62" i="93"/>
  <c r="I62" i="11" s="1"/>
  <c r="I62" i="9" s="1"/>
  <c r="I62" i="7" s="1"/>
  <c r="L2" i="192"/>
  <c r="K2" i="193"/>
  <c r="I26" i="111"/>
  <c r="H66" i="93"/>
  <c r="H66" i="11" s="1"/>
  <c r="H66" i="9" s="1"/>
  <c r="H66" i="7" s="1"/>
  <c r="V11" i="123"/>
  <c r="U27" i="123"/>
  <c r="Q62" i="93"/>
  <c r="Q62" i="11" s="1"/>
  <c r="Q62" i="9" s="1"/>
  <c r="Q62" i="7" s="1"/>
  <c r="M2" i="189"/>
  <c r="G2" i="195"/>
  <c r="H87" i="149"/>
  <c r="P66" i="93"/>
  <c r="P66" i="11" s="1"/>
  <c r="P66" i="9" s="1"/>
  <c r="P66" i="7" s="1"/>
  <c r="K2" i="78"/>
  <c r="W38" i="93"/>
  <c r="W38" i="11" s="1"/>
  <c r="W38" i="9" s="1"/>
  <c r="W38" i="7" s="1"/>
  <c r="M2" i="197"/>
  <c r="I3" i="75"/>
  <c r="I37" i="93"/>
  <c r="I37" i="11" s="1"/>
  <c r="I37" i="9" s="1"/>
  <c r="I37" i="7" s="1"/>
  <c r="R10" i="93"/>
  <c r="R10" i="11" s="1"/>
  <c r="Q2" i="196"/>
  <c r="O3" i="106"/>
  <c r="G26" i="104"/>
  <c r="G2" i="104" s="1"/>
  <c r="M24" i="93"/>
  <c r="M24" i="11" s="1"/>
  <c r="M24" i="9" s="1"/>
  <c r="M24" i="7" s="1"/>
  <c r="L3" i="16"/>
  <c r="L2" i="16" s="1"/>
  <c r="I2" i="194"/>
  <c r="V94" i="149"/>
  <c r="I2" i="188"/>
  <c r="E33" i="123"/>
  <c r="E26" i="123" s="1"/>
  <c r="W11" i="123"/>
  <c r="W3" i="123" s="1"/>
  <c r="D13" i="149"/>
  <c r="C12" i="102"/>
  <c r="V6" i="149"/>
  <c r="I2" i="111"/>
  <c r="C27" i="123"/>
  <c r="X2" i="112"/>
  <c r="L26" i="105"/>
  <c r="T3" i="105"/>
  <c r="T89" i="149"/>
  <c r="U2" i="89"/>
  <c r="W42" i="93"/>
  <c r="W42" i="11" s="1"/>
  <c r="W42" i="9" s="1"/>
  <c r="W42" i="7" s="1"/>
  <c r="X3" i="105"/>
  <c r="J2" i="165"/>
  <c r="P26" i="75"/>
  <c r="P2" i="198"/>
  <c r="F26" i="105"/>
  <c r="F2" i="105" s="1"/>
  <c r="Q3" i="104"/>
  <c r="Q2" i="104" s="1"/>
  <c r="U64" i="93"/>
  <c r="U64" i="11" s="1"/>
  <c r="U64" i="9" s="1"/>
  <c r="U64" i="7" s="1"/>
  <c r="K2" i="110"/>
  <c r="R26" i="116"/>
  <c r="L26" i="104"/>
  <c r="L2" i="104" s="1"/>
  <c r="O26" i="106"/>
  <c r="S94" i="149"/>
  <c r="Q61" i="102"/>
  <c r="C3" i="103"/>
  <c r="W27" i="123"/>
  <c r="I78" i="149"/>
  <c r="T17" i="123"/>
  <c r="R26" i="103"/>
  <c r="I5" i="102"/>
  <c r="I61" i="116"/>
  <c r="M8" i="102"/>
  <c r="G2" i="77"/>
  <c r="O2" i="185"/>
  <c r="G2" i="189"/>
  <c r="T2" i="114"/>
  <c r="E76" i="149"/>
  <c r="N26" i="105"/>
  <c r="Q2" i="183"/>
  <c r="C2" i="112"/>
  <c r="R2" i="189"/>
  <c r="H3" i="75"/>
  <c r="X26" i="105"/>
  <c r="C3" i="125"/>
  <c r="C2" i="125" s="1"/>
  <c r="T3" i="75"/>
  <c r="P26" i="104"/>
  <c r="C3" i="104"/>
  <c r="G69" i="93"/>
  <c r="G69" i="11" s="1"/>
  <c r="G69" i="9" s="1"/>
  <c r="G69" i="7" s="1"/>
  <c r="D2" i="115"/>
  <c r="C13" i="93"/>
  <c r="C13" i="11" s="1"/>
  <c r="C13" i="9" s="1"/>
  <c r="C13" i="7" s="1"/>
  <c r="L2" i="18"/>
  <c r="J6" i="149"/>
  <c r="S3" i="116"/>
  <c r="L2" i="81"/>
  <c r="P2" i="171"/>
  <c r="G2" i="80"/>
  <c r="D3" i="75"/>
  <c r="W3" i="111"/>
  <c r="P22" i="102"/>
  <c r="W26" i="16"/>
  <c r="I72" i="149"/>
  <c r="D2" i="201"/>
  <c r="T6" i="149"/>
  <c r="H11" i="123"/>
  <c r="H3" i="123" s="1"/>
  <c r="R80" i="149"/>
  <c r="C13" i="149"/>
  <c r="I3" i="104"/>
  <c r="S63" i="93"/>
  <c r="S63" i="11" s="1"/>
  <c r="S63" i="9" s="1"/>
  <c r="S63" i="7" s="1"/>
  <c r="C2" i="113"/>
  <c r="I26" i="106"/>
  <c r="O2" i="199"/>
  <c r="Q51" i="93"/>
  <c r="Q51" i="11" s="1"/>
  <c r="Q51" i="9" s="1"/>
  <c r="Q51" i="7" s="1"/>
  <c r="T36" i="93"/>
  <c r="T36" i="11" s="1"/>
  <c r="T36" i="9" s="1"/>
  <c r="T36" i="7" s="1"/>
  <c r="G2" i="165"/>
  <c r="R72" i="149"/>
  <c r="M3" i="117"/>
  <c r="J81" i="149"/>
  <c r="K2" i="77"/>
  <c r="G77" i="149"/>
  <c r="J72" i="149"/>
  <c r="R81" i="149"/>
  <c r="F78" i="149"/>
  <c r="Q2" i="83"/>
  <c r="C2" i="89"/>
  <c r="N3" i="75"/>
  <c r="R3" i="106"/>
  <c r="N44" i="149"/>
  <c r="W26" i="125"/>
  <c r="R75" i="149"/>
  <c r="W2" i="113"/>
  <c r="K26" i="106"/>
  <c r="K2" i="106" s="1"/>
  <c r="N2" i="192"/>
  <c r="S2" i="104"/>
  <c r="I16" i="93"/>
  <c r="I16" i="11" s="1"/>
  <c r="I16" i="9" s="1"/>
  <c r="I16" i="7" s="1"/>
  <c r="W2" i="165"/>
  <c r="P3" i="104"/>
  <c r="F4" i="123"/>
  <c r="K26" i="16"/>
  <c r="H89" i="149"/>
  <c r="E3" i="124"/>
  <c r="W81" i="149"/>
  <c r="V26" i="16"/>
  <c r="V2" i="16" s="1"/>
  <c r="H26" i="103"/>
  <c r="E10" i="149"/>
  <c r="C6" i="149"/>
  <c r="M10" i="149"/>
  <c r="S74" i="149"/>
  <c r="S22" i="102"/>
  <c r="T22" i="149"/>
  <c r="E26" i="125"/>
  <c r="E2" i="125" s="1"/>
  <c r="S3" i="106"/>
  <c r="D2" i="193"/>
  <c r="O62" i="93"/>
  <c r="O62" i="11" s="1"/>
  <c r="O62" i="9" s="1"/>
  <c r="O62" i="7" s="1"/>
  <c r="G2" i="78"/>
  <c r="O2" i="165"/>
  <c r="L3" i="105"/>
  <c r="I2" i="189"/>
  <c r="R25" i="93"/>
  <c r="R25" i="11" s="1"/>
  <c r="R25" i="9" s="1"/>
  <c r="R25" i="7" s="1"/>
  <c r="I2" i="196"/>
  <c r="L2" i="109"/>
  <c r="O26" i="111"/>
  <c r="O2" i="111" s="1"/>
  <c r="I18" i="149"/>
  <c r="R2" i="185"/>
  <c r="S2" i="201"/>
  <c r="T26" i="149"/>
  <c r="M26" i="75"/>
  <c r="P26" i="103"/>
  <c r="I26" i="75"/>
  <c r="M33" i="116"/>
  <c r="M26" i="116" s="1"/>
  <c r="K33" i="116"/>
  <c r="K26" i="116" s="1"/>
  <c r="N4" i="102"/>
  <c r="U52" i="149"/>
  <c r="C26" i="106"/>
  <c r="C2" i="106" s="1"/>
  <c r="N3" i="104"/>
  <c r="W26" i="106"/>
  <c r="W2" i="106" s="1"/>
  <c r="P2" i="125"/>
  <c r="I26" i="16"/>
  <c r="I2" i="16" s="1"/>
  <c r="S2" i="110"/>
  <c r="N3" i="106"/>
  <c r="V26" i="75"/>
  <c r="V2" i="75" s="1"/>
  <c r="P2" i="19"/>
  <c r="T2" i="165"/>
  <c r="K26" i="103"/>
  <c r="C33" i="116"/>
  <c r="C26" i="116" s="1"/>
  <c r="Q2" i="185"/>
  <c r="M64" i="93"/>
  <c r="M64" i="11" s="1"/>
  <c r="M64" i="9" s="1"/>
  <c r="T64" i="149"/>
  <c r="M52" i="149"/>
  <c r="W66" i="93"/>
  <c r="W66" i="11" s="1"/>
  <c r="W66" i="9" s="1"/>
  <c r="W66" i="7" s="1"/>
  <c r="U3" i="104"/>
  <c r="C3" i="16"/>
  <c r="C2" i="16" s="1"/>
  <c r="C2" i="203"/>
  <c r="Q26" i="103"/>
  <c r="G26" i="124"/>
  <c r="L2" i="106"/>
  <c r="C33" i="123"/>
  <c r="S3" i="16"/>
  <c r="I26" i="124"/>
  <c r="S33" i="116"/>
  <c r="S26" i="116" s="1"/>
  <c r="H77" i="149"/>
  <c r="O2" i="183"/>
  <c r="Q6" i="93"/>
  <c r="Q6" i="11" s="1"/>
  <c r="Q6" i="9" s="1"/>
  <c r="Q6" i="7" s="1"/>
  <c r="J25" i="93"/>
  <c r="J25" i="11" s="1"/>
  <c r="J25" i="9" s="1"/>
  <c r="J25" i="7" s="1"/>
  <c r="G2" i="83"/>
  <c r="F2" i="192"/>
  <c r="N2" i="191"/>
  <c r="H62" i="93"/>
  <c r="H62" i="11" s="1"/>
  <c r="H62" i="9" s="1"/>
  <c r="H62" i="7" s="1"/>
  <c r="D26" i="75"/>
  <c r="M37" i="93"/>
  <c r="M37" i="11" s="1"/>
  <c r="M37" i="9" s="1"/>
  <c r="M37" i="7" s="1"/>
  <c r="E3" i="106"/>
  <c r="E2" i="106" s="1"/>
  <c r="P26" i="16"/>
  <c r="P2" i="16" s="1"/>
  <c r="Q3" i="106"/>
  <c r="T2" i="187"/>
  <c r="X26" i="117"/>
  <c r="Q12" i="149"/>
  <c r="J80" i="149"/>
  <c r="O24" i="102"/>
  <c r="O24" i="93" s="1"/>
  <c r="O24" i="11" s="1"/>
  <c r="O24" i="9" s="1"/>
  <c r="O24" i="7" s="1"/>
  <c r="N26" i="117"/>
  <c r="H17" i="123"/>
  <c r="F26" i="16"/>
  <c r="W74" i="149"/>
  <c r="E3" i="16"/>
  <c r="E2" i="16" s="1"/>
  <c r="Q66" i="93"/>
  <c r="Q66" i="11" s="1"/>
  <c r="Q66" i="9" s="1"/>
  <c r="Q66" i="7" s="1"/>
  <c r="X2" i="198"/>
  <c r="M2" i="165"/>
  <c r="S26" i="111"/>
  <c r="S2" i="111" s="1"/>
  <c r="M89" i="149"/>
  <c r="L2" i="121"/>
  <c r="W2" i="203"/>
  <c r="W2" i="91"/>
  <c r="P2" i="121"/>
  <c r="U2" i="163"/>
  <c r="J26" i="117"/>
  <c r="C12" i="149"/>
  <c r="O78" i="149"/>
  <c r="X64" i="93"/>
  <c r="X64" i="11" s="1"/>
  <c r="X64" i="9" s="1"/>
  <c r="X64" i="7" s="1"/>
  <c r="K3" i="16"/>
  <c r="X2" i="171"/>
  <c r="K26" i="105"/>
  <c r="K2" i="105" s="1"/>
  <c r="F26" i="104"/>
  <c r="F2" i="104" s="1"/>
  <c r="T26" i="16"/>
  <c r="R26" i="125"/>
  <c r="X2" i="186"/>
  <c r="D2" i="163"/>
  <c r="O3" i="75"/>
  <c r="X17" i="149"/>
  <c r="H6" i="149"/>
  <c r="H26" i="124"/>
  <c r="G26" i="16"/>
  <c r="G2" i="16" s="1"/>
  <c r="C26" i="103"/>
  <c r="H33" i="123"/>
  <c r="H26" i="123" s="1"/>
  <c r="M26" i="105"/>
  <c r="M2" i="105" s="1"/>
  <c r="H2" i="87"/>
  <c r="F26" i="75"/>
  <c r="X74" i="149"/>
  <c r="D2" i="173"/>
  <c r="M26" i="106"/>
  <c r="C2" i="189"/>
  <c r="K28" i="149"/>
  <c r="C95" i="149"/>
  <c r="F64" i="149"/>
  <c r="I3" i="106"/>
  <c r="G65" i="93"/>
  <c r="G65" i="11" s="1"/>
  <c r="G65" i="9" s="1"/>
  <c r="G65" i="7" s="1"/>
  <c r="V2" i="190"/>
  <c r="J26" i="75"/>
  <c r="H2" i="105"/>
  <c r="O2" i="16"/>
  <c r="J2" i="77"/>
  <c r="P2" i="105"/>
  <c r="Q3" i="16"/>
  <c r="Q2" i="16" s="1"/>
  <c r="J2" i="90"/>
  <c r="J2" i="79"/>
  <c r="C26" i="105"/>
  <c r="S2" i="163"/>
  <c r="S26" i="106"/>
  <c r="Q11" i="103"/>
  <c r="Q3" i="103" s="1"/>
  <c r="E2" i="81"/>
  <c r="W3" i="75"/>
  <c r="L2" i="201"/>
  <c r="O26" i="117"/>
  <c r="W26" i="117"/>
  <c r="V61" i="123"/>
  <c r="O2" i="91"/>
  <c r="F26" i="125"/>
  <c r="F2" i="125" s="1"/>
  <c r="U3" i="105"/>
  <c r="U2" i="105" s="1"/>
  <c r="N26" i="106"/>
  <c r="I26" i="104"/>
  <c r="F3" i="116"/>
  <c r="S33" i="123"/>
  <c r="S26" i="123" s="1"/>
  <c r="Q26" i="105"/>
  <c r="N2" i="114"/>
  <c r="J2" i="121"/>
  <c r="N26" i="75"/>
  <c r="N2" i="75" s="1"/>
  <c r="T2" i="81"/>
  <c r="Q3" i="105"/>
  <c r="L26" i="75"/>
  <c r="F3" i="16"/>
  <c r="L2" i="165"/>
  <c r="F3" i="117"/>
  <c r="R2" i="82"/>
  <c r="H3" i="106"/>
  <c r="T2" i="18"/>
  <c r="H26" i="106"/>
  <c r="P3" i="106"/>
  <c r="J26" i="16"/>
  <c r="M26" i="117"/>
  <c r="W26" i="75"/>
  <c r="E26" i="117"/>
  <c r="F2" i="106"/>
  <c r="D2" i="82"/>
  <c r="L62" i="93"/>
  <c r="L62" i="11" s="1"/>
  <c r="L62" i="9" s="1"/>
  <c r="L62" i="7" s="1"/>
  <c r="T62" i="93"/>
  <c r="T62" i="11" s="1"/>
  <c r="T62" i="9" s="1"/>
  <c r="T62" i="7" s="1"/>
  <c r="C61" i="123"/>
  <c r="D61" i="123"/>
  <c r="E68" i="93"/>
  <c r="E68" i="11" s="1"/>
  <c r="E68" i="9" s="1"/>
  <c r="E68" i="7" s="1"/>
  <c r="N64" i="149"/>
  <c r="E59" i="149"/>
  <c r="P26" i="106"/>
  <c r="H17" i="149"/>
  <c r="I77" i="149"/>
  <c r="G33" i="123"/>
  <c r="P26" i="124"/>
  <c r="U26" i="103"/>
  <c r="O55" i="149"/>
  <c r="F3" i="103"/>
  <c r="F33" i="123"/>
  <c r="F26" i="123" s="1"/>
  <c r="E37" i="93"/>
  <c r="E37" i="11" s="1"/>
  <c r="E37" i="9" s="1"/>
  <c r="E37" i="7" s="1"/>
  <c r="S2" i="112"/>
  <c r="G66" i="93"/>
  <c r="G66" i="11" s="1"/>
  <c r="G66" i="9" s="1"/>
  <c r="G66" i="7" s="1"/>
  <c r="R15" i="93"/>
  <c r="R15" i="11" s="1"/>
  <c r="R15" i="9" s="1"/>
  <c r="R15" i="7" s="1"/>
  <c r="S88" i="149"/>
  <c r="J78" i="149"/>
  <c r="V95" i="149"/>
  <c r="I10" i="149"/>
  <c r="D2" i="16"/>
  <c r="F2" i="77"/>
  <c r="K61" i="102"/>
  <c r="E61" i="102"/>
  <c r="N2" i="125"/>
  <c r="X94" i="149"/>
  <c r="X56" i="149"/>
  <c r="V61" i="116"/>
  <c r="N10" i="149"/>
  <c r="N33" i="123"/>
  <c r="N26" i="123" s="1"/>
  <c r="J10" i="149"/>
  <c r="J2" i="197"/>
  <c r="S24" i="93"/>
  <c r="S24" i="11" s="1"/>
  <c r="S24" i="9" s="1"/>
  <c r="S24" i="7" s="1"/>
  <c r="T26" i="105"/>
  <c r="N2" i="189"/>
  <c r="D12" i="149"/>
  <c r="W55" i="149"/>
  <c r="G52" i="149"/>
  <c r="P89" i="149"/>
  <c r="J76" i="149"/>
  <c r="T39" i="149"/>
  <c r="C93" i="149"/>
  <c r="U9" i="93"/>
  <c r="U9" i="11" s="1"/>
  <c r="E61" i="123"/>
  <c r="G2" i="114"/>
  <c r="V78" i="149"/>
  <c r="O8" i="103"/>
  <c r="O3" i="103" s="1"/>
  <c r="O9" i="102"/>
  <c r="O8" i="102" s="1"/>
  <c r="T2" i="82"/>
  <c r="O26" i="125"/>
  <c r="O2" i="125" s="1"/>
  <c r="O74" i="149"/>
  <c r="T13" i="149"/>
  <c r="X81" i="149"/>
  <c r="J56" i="149"/>
  <c r="J15" i="93"/>
  <c r="J15" i="11" s="1"/>
  <c r="J15" i="9" s="1"/>
  <c r="J15" i="7" s="1"/>
  <c r="J77" i="149"/>
  <c r="I58" i="149"/>
  <c r="K3" i="124"/>
  <c r="G2" i="163"/>
  <c r="C2" i="77"/>
  <c r="Q42" i="149"/>
  <c r="J3" i="75"/>
  <c r="W80" i="149"/>
  <c r="M77" i="149"/>
  <c r="R6" i="149"/>
  <c r="S2" i="188"/>
  <c r="F26" i="103"/>
  <c r="U26" i="16"/>
  <c r="U2" i="16" s="1"/>
  <c r="U3" i="117"/>
  <c r="S26" i="16"/>
  <c r="L2" i="17"/>
  <c r="W10" i="93"/>
  <c r="W10" i="11" s="1"/>
  <c r="W10" i="9" s="1"/>
  <c r="W10" i="7" s="1"/>
  <c r="D33" i="123"/>
  <c r="D26" i="123" s="1"/>
  <c r="Q2" i="109"/>
  <c r="C2" i="90"/>
  <c r="V37" i="93"/>
  <c r="V37" i="11" s="1"/>
  <c r="V37" i="9" s="1"/>
  <c r="V37" i="7" s="1"/>
  <c r="R2" i="79"/>
  <c r="X26" i="125"/>
  <c r="X2" i="125" s="1"/>
  <c r="X2" i="80"/>
  <c r="L2" i="203"/>
  <c r="R26" i="124"/>
  <c r="I3" i="103"/>
  <c r="Q26" i="75"/>
  <c r="M61" i="123"/>
  <c r="W33" i="123"/>
  <c r="E2" i="185"/>
  <c r="R8" i="123"/>
  <c r="Q2" i="86"/>
  <c r="J2" i="108"/>
  <c r="D26" i="104"/>
  <c r="R3" i="75"/>
  <c r="P2" i="183"/>
  <c r="G26" i="106"/>
  <c r="G2" i="106" s="1"/>
  <c r="W26" i="104"/>
  <c r="W2" i="104" s="1"/>
  <c r="E2" i="165"/>
  <c r="Q2" i="165"/>
  <c r="V2" i="194"/>
  <c r="X2" i="191"/>
  <c r="X33" i="123"/>
  <c r="E33" i="116"/>
  <c r="E26" i="116" s="1"/>
  <c r="U2" i="125"/>
  <c r="X27" i="123"/>
  <c r="V2" i="111"/>
  <c r="J66" i="93"/>
  <c r="J66" i="11" s="1"/>
  <c r="J66" i="9" s="1"/>
  <c r="J66" i="7" s="1"/>
  <c r="O2" i="88"/>
  <c r="O26" i="105"/>
  <c r="K2" i="121"/>
  <c r="Q2" i="18"/>
  <c r="N2" i="107"/>
  <c r="D2" i="203"/>
  <c r="E2" i="17"/>
  <c r="P33" i="123"/>
  <c r="P26" i="123" s="1"/>
  <c r="L26" i="116"/>
  <c r="G33" i="116"/>
  <c r="G26" i="116" s="1"/>
  <c r="I33" i="116"/>
  <c r="I26" i="116" s="1"/>
  <c r="D2" i="171"/>
  <c r="T33" i="123"/>
  <c r="S3" i="75"/>
  <c r="S26" i="117"/>
  <c r="J11" i="123"/>
  <c r="F3" i="75"/>
  <c r="K2" i="82"/>
  <c r="M2" i="188"/>
  <c r="L2" i="108"/>
  <c r="H2" i="198"/>
  <c r="H26" i="16"/>
  <c r="H2" i="16" s="1"/>
  <c r="I2" i="90"/>
  <c r="O2" i="108"/>
  <c r="O33" i="123"/>
  <c r="O26" i="123" s="1"/>
  <c r="M2" i="125"/>
  <c r="U33" i="123"/>
  <c r="E11" i="102"/>
  <c r="N61" i="123"/>
  <c r="N64" i="93"/>
  <c r="N64" i="11" s="1"/>
  <c r="N64" i="9" s="1"/>
  <c r="D2" i="195"/>
  <c r="W3" i="125"/>
  <c r="S64" i="93"/>
  <c r="S64" i="11" s="1"/>
  <c r="S64" i="9" s="1"/>
  <c r="S64" i="7" s="1"/>
  <c r="D2" i="90"/>
  <c r="K2" i="196"/>
  <c r="C2" i="109"/>
  <c r="R2" i="121"/>
  <c r="X2" i="83"/>
  <c r="M2" i="193"/>
  <c r="E2" i="189"/>
  <c r="V2" i="104"/>
  <c r="H57" i="149"/>
  <c r="E2" i="77"/>
  <c r="D2" i="77"/>
  <c r="E2" i="187"/>
  <c r="C2" i="121"/>
  <c r="D2" i="196"/>
  <c r="V2" i="185"/>
  <c r="J3" i="116"/>
  <c r="X2" i="114"/>
  <c r="S2" i="193"/>
  <c r="S2" i="83"/>
  <c r="E2" i="110"/>
  <c r="O2" i="163"/>
  <c r="X2" i="194"/>
  <c r="C2" i="79"/>
  <c r="D2" i="111"/>
  <c r="K2" i="79"/>
  <c r="C2" i="88"/>
  <c r="W2" i="163"/>
  <c r="D2" i="197"/>
  <c r="M2" i="77"/>
  <c r="C2" i="107"/>
  <c r="P2" i="187"/>
  <c r="S2" i="87"/>
  <c r="K2" i="191"/>
  <c r="E2" i="112"/>
  <c r="O2" i="197"/>
  <c r="U2" i="84"/>
  <c r="I2" i="187"/>
  <c r="T2" i="201"/>
  <c r="T2" i="10"/>
  <c r="H2" i="194"/>
  <c r="C2" i="83"/>
  <c r="Q2" i="108"/>
  <c r="G2" i="191"/>
  <c r="J2" i="185"/>
  <c r="Q2" i="163"/>
  <c r="L2" i="187"/>
  <c r="W2" i="89"/>
  <c r="Q2" i="191"/>
  <c r="T2" i="171"/>
  <c r="K2" i="195"/>
  <c r="M2" i="109"/>
  <c r="O2" i="201"/>
  <c r="H2" i="90"/>
  <c r="T2" i="85"/>
  <c r="P2" i="91"/>
  <c r="M2" i="203"/>
  <c r="K2" i="190"/>
  <c r="X2" i="107"/>
  <c r="O2" i="18"/>
  <c r="D2" i="189"/>
  <c r="L2" i="107"/>
  <c r="I2" i="203"/>
  <c r="I2" i="190"/>
  <c r="R2" i="192"/>
  <c r="F2" i="163"/>
  <c r="U2" i="90"/>
  <c r="M2" i="83"/>
  <c r="P2" i="191"/>
  <c r="H2" i="187"/>
  <c r="K2" i="10"/>
  <c r="D2" i="10"/>
  <c r="U2" i="110"/>
  <c r="R2" i="201"/>
  <c r="P2" i="10"/>
  <c r="N2" i="163"/>
  <c r="E2" i="171"/>
  <c r="C2" i="191"/>
  <c r="E2" i="86"/>
  <c r="G2" i="197"/>
  <c r="K2" i="17"/>
  <c r="S2" i="88"/>
  <c r="I2" i="17"/>
  <c r="U2" i="86"/>
  <c r="W2" i="17"/>
  <c r="E2" i="163"/>
  <c r="X2" i="187"/>
  <c r="I2" i="191"/>
  <c r="R2" i="17"/>
  <c r="U2" i="201"/>
  <c r="C2" i="187"/>
  <c r="L2" i="197"/>
  <c r="O2" i="89"/>
  <c r="K2" i="194"/>
  <c r="C2" i="171"/>
  <c r="F2" i="171"/>
  <c r="M2" i="90"/>
  <c r="T2" i="111"/>
  <c r="C2" i="80"/>
  <c r="F2" i="79"/>
  <c r="H2" i="82"/>
  <c r="H2" i="125"/>
  <c r="I2" i="85"/>
  <c r="G2" i="86"/>
  <c r="Q2" i="77"/>
  <c r="C2" i="84"/>
  <c r="O2" i="112"/>
  <c r="R2" i="105"/>
  <c r="T2" i="77"/>
  <c r="W2" i="77"/>
  <c r="M2" i="110"/>
  <c r="I2" i="10"/>
  <c r="G2" i="194"/>
  <c r="N2" i="16"/>
  <c r="N2" i="77"/>
  <c r="U2" i="78"/>
  <c r="K2" i="87"/>
  <c r="D2" i="191"/>
  <c r="I2" i="78"/>
  <c r="S2" i="185"/>
  <c r="R2" i="114"/>
  <c r="U2" i="77"/>
  <c r="Q2" i="88"/>
  <c r="S2" i="107"/>
  <c r="U2" i="106"/>
  <c r="L2" i="185"/>
  <c r="J2" i="187"/>
  <c r="E2" i="90"/>
  <c r="K2" i="201"/>
  <c r="Q2" i="17"/>
  <c r="F2" i="201"/>
  <c r="P2" i="194"/>
  <c r="S2" i="186"/>
  <c r="I2" i="171"/>
  <c r="I2" i="197"/>
  <c r="K2" i="111"/>
  <c r="D2" i="17"/>
  <c r="J2" i="163"/>
  <c r="O2" i="188"/>
  <c r="M2" i="88"/>
  <c r="C2" i="108"/>
  <c r="O2" i="110"/>
  <c r="N2" i="78"/>
  <c r="J2" i="85"/>
  <c r="R2" i="110"/>
  <c r="N2" i="203"/>
  <c r="I2" i="193"/>
  <c r="M2" i="195"/>
  <c r="Q2" i="111"/>
  <c r="H2" i="79"/>
  <c r="N2" i="173"/>
  <c r="V2" i="18"/>
  <c r="R2" i="188"/>
  <c r="T2" i="193"/>
  <c r="I2" i="113"/>
  <c r="P2" i="77"/>
  <c r="R2" i="77"/>
  <c r="G2" i="85"/>
  <c r="H2" i="10"/>
  <c r="X2" i="111"/>
  <c r="J2" i="191"/>
  <c r="N2" i="171"/>
  <c r="U2" i="83"/>
  <c r="U2" i="8"/>
  <c r="I2" i="81"/>
  <c r="S2" i="171"/>
  <c r="R2" i="191"/>
  <c r="W2" i="78"/>
  <c r="D2" i="106"/>
  <c r="J2" i="114"/>
  <c r="J2" i="10"/>
  <c r="F2" i="185"/>
  <c r="M2" i="10"/>
  <c r="X2" i="10"/>
  <c r="G2" i="89"/>
  <c r="X2" i="16"/>
  <c r="S2" i="17"/>
  <c r="O2" i="194"/>
  <c r="N2" i="185"/>
  <c r="U2" i="91"/>
  <c r="U2" i="171"/>
  <c r="T2" i="197"/>
  <c r="T2" i="194"/>
  <c r="C2" i="195"/>
  <c r="C2" i="114"/>
  <c r="E2" i="87"/>
  <c r="U2" i="88"/>
  <c r="J2" i="78"/>
  <c r="D2" i="85"/>
  <c r="J2" i="112"/>
  <c r="R2" i="88"/>
  <c r="N2" i="113"/>
  <c r="P2" i="203"/>
  <c r="N2" i="195"/>
  <c r="E2" i="115"/>
  <c r="P2" i="173"/>
  <c r="I2" i="18"/>
  <c r="H2" i="115"/>
  <c r="J2" i="19"/>
  <c r="J2" i="201"/>
  <c r="N2" i="201"/>
  <c r="Q2" i="84"/>
  <c r="C2" i="185"/>
  <c r="J2" i="8"/>
  <c r="E2" i="10"/>
  <c r="S2" i="84"/>
  <c r="G2" i="10"/>
  <c r="H2" i="163"/>
  <c r="S2" i="197"/>
  <c r="S2" i="79"/>
  <c r="Q2" i="80"/>
  <c r="K2" i="91"/>
  <c r="Q2" i="201"/>
  <c r="O2" i="10"/>
  <c r="H2" i="111"/>
  <c r="M2" i="194"/>
  <c r="M2" i="171"/>
  <c r="V2" i="77"/>
  <c r="W2" i="90"/>
  <c r="I2" i="108"/>
  <c r="F2" i="194"/>
  <c r="K2" i="186"/>
  <c r="M2" i="112"/>
  <c r="K2" i="187"/>
  <c r="L2" i="77"/>
  <c r="W2" i="79"/>
  <c r="W2" i="187"/>
  <c r="X2" i="8"/>
  <c r="R2" i="187"/>
  <c r="M2" i="185"/>
  <c r="K2" i="86"/>
  <c r="M2" i="107"/>
  <c r="O2" i="87"/>
  <c r="W2" i="185"/>
  <c r="U2" i="19"/>
  <c r="Q2" i="89"/>
  <c r="P2" i="86"/>
  <c r="U2" i="183"/>
  <c r="K2" i="171"/>
  <c r="S2" i="187"/>
  <c r="E2" i="194"/>
  <c r="L2" i="163"/>
  <c r="W2" i="85"/>
  <c r="V2" i="171"/>
  <c r="M2" i="79"/>
  <c r="C2" i="91"/>
  <c r="O2" i="17"/>
  <c r="G2" i="187"/>
  <c r="D2" i="185"/>
  <c r="E2" i="91"/>
  <c r="X2" i="17"/>
  <c r="K2" i="8"/>
  <c r="I2" i="163"/>
  <c r="T2" i="17"/>
  <c r="S2" i="91"/>
  <c r="O2" i="187"/>
  <c r="L2" i="194"/>
  <c r="J2" i="111"/>
  <c r="H2" i="191"/>
  <c r="R2" i="197"/>
  <c r="S2" i="191"/>
  <c r="X2" i="197"/>
  <c r="N2" i="194"/>
  <c r="E2" i="198"/>
  <c r="T2" i="183"/>
  <c r="F2" i="173"/>
  <c r="N2" i="18"/>
  <c r="U2" i="203"/>
  <c r="E2" i="192"/>
  <c r="O2" i="174"/>
  <c r="S2" i="194"/>
  <c r="K2" i="197"/>
  <c r="O2" i="85"/>
  <c r="Q2" i="171"/>
  <c r="R2" i="163"/>
  <c r="V2" i="10"/>
  <c r="M2" i="78"/>
  <c r="C2" i="87"/>
  <c r="W2" i="191"/>
  <c r="K2" i="185"/>
  <c r="V2" i="201"/>
  <c r="J2" i="171"/>
  <c r="Q2" i="10"/>
  <c r="R2" i="104"/>
  <c r="M2" i="201"/>
  <c r="L2" i="10"/>
  <c r="S2" i="77"/>
  <c r="M2" i="82"/>
  <c r="L2" i="125"/>
  <c r="P2" i="163"/>
  <c r="O2" i="81"/>
  <c r="G2" i="8"/>
  <c r="C2" i="194"/>
  <c r="R2" i="171"/>
  <c r="P2" i="197"/>
  <c r="W2" i="81"/>
  <c r="R2" i="16"/>
  <c r="W2" i="194"/>
  <c r="K2" i="83"/>
  <c r="W2" i="114"/>
  <c r="T2" i="185"/>
  <c r="R2" i="111"/>
  <c r="N2" i="10"/>
  <c r="S2" i="115"/>
  <c r="S2" i="195"/>
  <c r="U2" i="17"/>
  <c r="P2" i="201"/>
  <c r="Q2" i="125"/>
  <c r="O2" i="191"/>
  <c r="C2" i="17"/>
  <c r="Q2" i="85"/>
  <c r="G2" i="17"/>
  <c r="U2" i="185"/>
  <c r="O2" i="78"/>
  <c r="I2" i="201"/>
  <c r="I2" i="185"/>
  <c r="E2" i="82"/>
  <c r="P2" i="17"/>
  <c r="L2" i="111"/>
  <c r="S2" i="10"/>
  <c r="M2" i="86"/>
  <c r="K2" i="107"/>
  <c r="C2" i="201"/>
  <c r="D2" i="187"/>
  <c r="U2" i="82"/>
  <c r="C2" i="186"/>
  <c r="L2" i="171"/>
  <c r="I2" i="77"/>
  <c r="P2" i="111"/>
  <c r="U2" i="194"/>
  <c r="C2" i="197"/>
  <c r="U2" i="112"/>
  <c r="W2" i="197"/>
  <c r="Q2" i="187"/>
  <c r="X2" i="163"/>
  <c r="T2" i="191"/>
  <c r="W2" i="188"/>
  <c r="S2" i="198"/>
  <c r="V2" i="83"/>
  <c r="L2" i="87"/>
  <c r="V2" i="91"/>
  <c r="S2" i="18"/>
  <c r="M2" i="113"/>
  <c r="X2" i="91"/>
  <c r="S2" i="173"/>
  <c r="C70" i="149"/>
  <c r="E56" i="149"/>
  <c r="F2" i="80"/>
  <c r="F2" i="83"/>
  <c r="J2" i="113"/>
  <c r="G2" i="192"/>
  <c r="I2" i="165"/>
  <c r="K2" i="174"/>
  <c r="D2" i="19"/>
  <c r="I2" i="86"/>
  <c r="C2" i="85"/>
  <c r="S2" i="121"/>
  <c r="K2" i="18"/>
  <c r="F2" i="197"/>
  <c r="V2" i="165"/>
  <c r="F2" i="193"/>
  <c r="L2" i="114"/>
  <c r="L2" i="189"/>
  <c r="M2" i="91"/>
  <c r="N2" i="89"/>
  <c r="G2" i="193"/>
  <c r="L2" i="196"/>
  <c r="F2" i="188"/>
  <c r="L2" i="186"/>
  <c r="W2" i="195"/>
  <c r="J2" i="87"/>
  <c r="F2" i="121"/>
  <c r="N2" i="121"/>
  <c r="W2" i="192"/>
  <c r="W2" i="109"/>
  <c r="K2" i="90"/>
  <c r="T2" i="108"/>
  <c r="F2" i="195"/>
  <c r="E2" i="191"/>
  <c r="F2" i="85"/>
  <c r="J2" i="188"/>
  <c r="N2" i="165"/>
  <c r="Q2" i="121"/>
  <c r="D2" i="112"/>
  <c r="P2" i="88"/>
  <c r="L2" i="183"/>
  <c r="R2" i="199"/>
  <c r="D2" i="107"/>
  <c r="D2" i="183"/>
  <c r="U2" i="87"/>
  <c r="N2" i="183"/>
  <c r="N2" i="17"/>
  <c r="U2" i="79"/>
  <c r="O2" i="90"/>
  <c r="Q2" i="78"/>
  <c r="Q2" i="81"/>
  <c r="R2" i="81"/>
  <c r="U2" i="107"/>
  <c r="D2" i="190"/>
  <c r="Q2" i="87"/>
  <c r="M2" i="190"/>
  <c r="K2" i="108"/>
  <c r="E2" i="89"/>
  <c r="E2" i="18"/>
  <c r="Q2" i="113"/>
  <c r="I2" i="84"/>
  <c r="X2" i="196"/>
  <c r="H2" i="193"/>
  <c r="O2" i="196"/>
  <c r="P2" i="115"/>
  <c r="L2" i="115"/>
  <c r="M2" i="18"/>
  <c r="C2" i="196"/>
  <c r="T2" i="87"/>
  <c r="U2" i="18"/>
  <c r="E2" i="190"/>
  <c r="F2" i="90"/>
  <c r="I2" i="173"/>
  <c r="W2" i="199"/>
  <c r="E2" i="113"/>
  <c r="Q2" i="198"/>
  <c r="K2" i="88"/>
  <c r="G2" i="171"/>
  <c r="X2" i="110"/>
  <c r="M2" i="19"/>
  <c r="K2" i="173"/>
  <c r="P2" i="83"/>
  <c r="U2" i="193"/>
  <c r="D2" i="109"/>
  <c r="N2" i="80"/>
  <c r="D2" i="113"/>
  <c r="T2" i="195"/>
  <c r="T2" i="86"/>
  <c r="E2" i="196"/>
  <c r="G2" i="82"/>
  <c r="F2" i="19"/>
  <c r="E2" i="107"/>
  <c r="M2" i="111"/>
  <c r="R2" i="173"/>
  <c r="X2" i="203"/>
  <c r="X2" i="82"/>
  <c r="M2" i="183"/>
  <c r="L2" i="193"/>
  <c r="G2" i="174"/>
  <c r="H2" i="78"/>
  <c r="N2" i="87"/>
  <c r="V2" i="203"/>
  <c r="H2" i="188"/>
  <c r="Q2" i="193"/>
  <c r="F2" i="165"/>
  <c r="U2" i="113"/>
  <c r="V2" i="79"/>
  <c r="D2" i="84"/>
  <c r="X2" i="108"/>
  <c r="D2" i="186"/>
  <c r="H2" i="77"/>
  <c r="U2" i="192"/>
  <c r="O2" i="195"/>
  <c r="G2" i="88"/>
  <c r="Q2" i="194"/>
  <c r="Q2" i="120"/>
  <c r="U2" i="190"/>
  <c r="H2" i="104"/>
  <c r="O2" i="79"/>
  <c r="G2" i="201"/>
  <c r="E2" i="80"/>
  <c r="X2" i="185"/>
  <c r="J2" i="86"/>
  <c r="N2" i="199"/>
  <c r="F2" i="203"/>
  <c r="P2" i="82"/>
  <c r="I2" i="115"/>
  <c r="X2" i="109"/>
  <c r="F2" i="107"/>
  <c r="H2" i="189"/>
  <c r="P2" i="189"/>
  <c r="S2" i="192"/>
  <c r="F2" i="87"/>
  <c r="G2" i="173"/>
  <c r="G2" i="107"/>
  <c r="X2" i="189"/>
  <c r="X2" i="88"/>
  <c r="K2" i="19"/>
  <c r="D2" i="188"/>
  <c r="N2" i="193"/>
  <c r="E2" i="183"/>
  <c r="N2" i="198"/>
  <c r="N2" i="111"/>
  <c r="P2" i="195"/>
  <c r="O2" i="83"/>
  <c r="W2" i="183"/>
  <c r="U2" i="109"/>
  <c r="S2" i="165"/>
  <c r="D2" i="121"/>
  <c r="N2" i="197"/>
  <c r="F2" i="191"/>
  <c r="M2" i="115"/>
  <c r="T2" i="80"/>
  <c r="V2" i="80"/>
  <c r="V2" i="108"/>
  <c r="O2" i="104"/>
  <c r="F2" i="114"/>
  <c r="O2" i="82"/>
  <c r="T2" i="107"/>
  <c r="X2" i="190"/>
  <c r="G2" i="112"/>
  <c r="O2" i="193"/>
  <c r="T2" i="196"/>
  <c r="Q2" i="115"/>
  <c r="U2" i="189"/>
  <c r="V2" i="187"/>
  <c r="W2" i="110"/>
  <c r="M2" i="174"/>
  <c r="M2" i="87"/>
  <c r="S2" i="114"/>
  <c r="F2" i="199"/>
  <c r="W2" i="121"/>
  <c r="W2" i="173"/>
  <c r="S2" i="19"/>
  <c r="N2" i="83"/>
  <c r="T2" i="192"/>
  <c r="C2" i="199"/>
  <c r="S2" i="81"/>
  <c r="C2" i="120"/>
  <c r="S2" i="80"/>
  <c r="G2" i="90"/>
  <c r="D2" i="198"/>
  <c r="Q2" i="90"/>
  <c r="G2" i="79"/>
  <c r="W2" i="189"/>
  <c r="D2" i="192"/>
  <c r="X2" i="195"/>
  <c r="F2" i="113"/>
  <c r="T2" i="198"/>
  <c r="O2" i="109"/>
  <c r="D3" i="125"/>
  <c r="D2" i="125" s="1"/>
  <c r="V2" i="173"/>
  <c r="F2" i="190"/>
  <c r="P2" i="109"/>
  <c r="E2" i="188"/>
  <c r="L2" i="85"/>
  <c r="R2" i="196"/>
  <c r="K2" i="113"/>
  <c r="E2" i="83"/>
  <c r="P2" i="108"/>
  <c r="E2" i="114"/>
  <c r="R2" i="194"/>
  <c r="L2" i="195"/>
  <c r="R26" i="75"/>
  <c r="L2" i="118"/>
  <c r="F2" i="112"/>
  <c r="F2" i="84"/>
  <c r="R2" i="113"/>
  <c r="W2" i="82"/>
  <c r="C2" i="198"/>
  <c r="E2" i="195"/>
  <c r="P2" i="185"/>
  <c r="W2" i="174"/>
  <c r="S2" i="82"/>
  <c r="E2" i="19"/>
  <c r="K2" i="163"/>
  <c r="O2" i="173"/>
  <c r="O2" i="203"/>
  <c r="J2" i="18"/>
  <c r="X2" i="188"/>
  <c r="K2" i="192"/>
  <c r="H2" i="80"/>
  <c r="O2" i="192"/>
  <c r="P2" i="80"/>
  <c r="U2" i="80"/>
  <c r="E2" i="186"/>
  <c r="W2" i="83"/>
  <c r="J2" i="91"/>
  <c r="U2" i="115"/>
  <c r="G2" i="91"/>
  <c r="W2" i="87"/>
  <c r="R2" i="112"/>
  <c r="W2" i="19"/>
  <c r="P2" i="79"/>
  <c r="R2" i="165"/>
  <c r="T2" i="121"/>
  <c r="N2" i="85"/>
  <c r="X2" i="79"/>
  <c r="E2" i="203"/>
  <c r="H2" i="195"/>
  <c r="E2" i="88"/>
  <c r="J2" i="183"/>
  <c r="R2" i="19"/>
  <c r="U2" i="114"/>
  <c r="T2" i="84"/>
  <c r="M2" i="173"/>
  <c r="O2" i="19"/>
  <c r="S2" i="109"/>
  <c r="J2" i="81"/>
  <c r="H2" i="83"/>
  <c r="Q2" i="173"/>
  <c r="G2" i="113"/>
  <c r="S2" i="108"/>
  <c r="G2" i="109"/>
  <c r="C2" i="18"/>
  <c r="N2" i="104"/>
  <c r="F2" i="89"/>
  <c r="W2" i="88"/>
  <c r="J2" i="106"/>
  <c r="I2" i="83"/>
  <c r="U2" i="187"/>
  <c r="S2" i="189"/>
  <c r="V2" i="89"/>
  <c r="T2" i="19"/>
  <c r="T2" i="189"/>
  <c r="S2" i="196"/>
  <c r="D2" i="86"/>
  <c r="J2" i="203"/>
  <c r="U2" i="85"/>
  <c r="R2" i="91"/>
  <c r="C2" i="188"/>
  <c r="U2" i="108"/>
  <c r="M2" i="104"/>
  <c r="C2" i="190"/>
  <c r="V2" i="114"/>
  <c r="F2" i="81"/>
  <c r="G2" i="199"/>
  <c r="U2" i="174"/>
  <c r="H2" i="109"/>
  <c r="J2" i="89"/>
  <c r="R2" i="89"/>
  <c r="J2" i="82"/>
  <c r="M2" i="80"/>
  <c r="V2" i="197"/>
  <c r="X2" i="165"/>
  <c r="V2" i="195"/>
  <c r="V2" i="88"/>
  <c r="P2" i="87"/>
  <c r="J2" i="173"/>
  <c r="G2" i="188"/>
  <c r="I2" i="114"/>
  <c r="U2" i="198"/>
  <c r="U2" i="173"/>
  <c r="W2" i="107"/>
  <c r="M2" i="108"/>
  <c r="O2" i="84"/>
  <c r="Q2" i="186"/>
  <c r="P2" i="188"/>
  <c r="H2" i="84"/>
  <c r="I2" i="183"/>
  <c r="M2" i="192"/>
  <c r="L2" i="90"/>
  <c r="W2" i="196"/>
  <c r="T2" i="90"/>
  <c r="H2" i="190"/>
  <c r="P2" i="110"/>
  <c r="N2" i="81"/>
  <c r="F2" i="196"/>
  <c r="R2" i="87"/>
  <c r="R2" i="90"/>
  <c r="O2" i="86"/>
  <c r="S2" i="78"/>
  <c r="E2" i="197"/>
  <c r="O2" i="189"/>
  <c r="I2" i="88"/>
  <c r="Q2" i="110"/>
  <c r="Q2" i="112"/>
  <c r="U2" i="120"/>
  <c r="X2" i="78"/>
  <c r="J2" i="83"/>
  <c r="S2" i="183"/>
  <c r="D2" i="78"/>
  <c r="N2" i="84"/>
  <c r="R2" i="78"/>
  <c r="Q2" i="192"/>
  <c r="V2" i="109"/>
  <c r="K2" i="80"/>
  <c r="N2" i="91"/>
  <c r="M2" i="89"/>
  <c r="T2" i="203"/>
  <c r="C2" i="81"/>
  <c r="P2" i="112"/>
  <c r="U2" i="195"/>
  <c r="H2" i="165"/>
  <c r="K2" i="84"/>
  <c r="Q2" i="190"/>
  <c r="I2" i="198"/>
  <c r="L2" i="91"/>
  <c r="E2" i="174"/>
  <c r="D2" i="80"/>
  <c r="T2" i="109"/>
  <c r="C2" i="174"/>
  <c r="K2" i="198"/>
  <c r="G2" i="121"/>
  <c r="Q2" i="203"/>
  <c r="R2" i="190"/>
  <c r="E2" i="193"/>
  <c r="W2" i="118"/>
  <c r="E2" i="84"/>
  <c r="N2" i="105"/>
  <c r="M2" i="84"/>
  <c r="U2" i="191"/>
  <c r="C2" i="163"/>
  <c r="K2" i="114"/>
  <c r="F2" i="187"/>
  <c r="R2" i="83"/>
  <c r="L2" i="82"/>
  <c r="R2" i="86"/>
  <c r="U2" i="165"/>
  <c r="R2" i="186"/>
  <c r="V2" i="189"/>
  <c r="V2" i="85"/>
  <c r="V2" i="84"/>
  <c r="H2" i="88"/>
  <c r="L2" i="190"/>
  <c r="W2" i="193"/>
  <c r="O2" i="77"/>
  <c r="G2" i="87"/>
  <c r="W2" i="86"/>
  <c r="T2" i="190"/>
  <c r="S2" i="89"/>
  <c r="O2" i="171"/>
  <c r="X2" i="84"/>
  <c r="H2" i="196"/>
  <c r="X2" i="193"/>
  <c r="L2" i="198"/>
  <c r="L2" i="86"/>
  <c r="C2" i="19"/>
  <c r="V2" i="121"/>
  <c r="J2" i="110"/>
  <c r="R2" i="203"/>
  <c r="P2" i="107"/>
  <c r="P2" i="196"/>
  <c r="P2" i="18"/>
  <c r="H2" i="114"/>
  <c r="E2" i="79"/>
  <c r="X2" i="173"/>
  <c r="O2" i="113"/>
  <c r="C2" i="110"/>
  <c r="K2" i="81"/>
  <c r="R2" i="183"/>
  <c r="G2" i="18"/>
  <c r="H2" i="107"/>
  <c r="J2" i="198"/>
  <c r="L2" i="112"/>
  <c r="O2" i="107"/>
  <c r="S2" i="190"/>
  <c r="V2" i="17"/>
  <c r="O95" i="149"/>
  <c r="E21" i="149"/>
  <c r="O64" i="149"/>
  <c r="S63" i="149"/>
  <c r="N22" i="149"/>
  <c r="O25" i="93"/>
  <c r="O25" i="11" s="1"/>
  <c r="O25" i="9" s="1"/>
  <c r="O25" i="7" s="1"/>
  <c r="J94" i="149"/>
  <c r="F39" i="149"/>
  <c r="R28" i="149"/>
  <c r="G3" i="111"/>
  <c r="O3" i="124"/>
  <c r="L23" i="149"/>
  <c r="L31" i="149"/>
  <c r="K79" i="149"/>
  <c r="O33" i="116"/>
  <c r="O26" i="116" s="1"/>
  <c r="P33" i="149"/>
  <c r="U77" i="149"/>
  <c r="P77" i="149"/>
  <c r="F77" i="149"/>
  <c r="N94" i="149"/>
  <c r="K42" i="149"/>
  <c r="X28" i="149"/>
  <c r="O80" i="149"/>
  <c r="D30" i="149"/>
  <c r="W86" i="149"/>
  <c r="D59" i="149"/>
  <c r="R26" i="106"/>
  <c r="T57" i="149"/>
  <c r="I39" i="149"/>
  <c r="T3" i="125"/>
  <c r="T2" i="125" s="1"/>
  <c r="J33" i="149"/>
  <c r="T21" i="149"/>
  <c r="P56" i="149"/>
  <c r="L63" i="149"/>
  <c r="C32" i="149"/>
  <c r="W64" i="149"/>
  <c r="I57" i="149"/>
  <c r="P21" i="149"/>
  <c r="G88" i="149"/>
  <c r="H59" i="149"/>
  <c r="T60" i="149"/>
  <c r="L57" i="149"/>
  <c r="P83" i="149"/>
  <c r="N62" i="149"/>
  <c r="J31" i="149"/>
  <c r="F94" i="149"/>
  <c r="F76" i="149"/>
  <c r="R11" i="123"/>
  <c r="F26" i="117"/>
  <c r="S61" i="123"/>
  <c r="M33" i="123"/>
  <c r="T61" i="123"/>
  <c r="G37" i="93"/>
  <c r="G37" i="11" s="1"/>
  <c r="G37" i="9" s="1"/>
  <c r="G37" i="7" s="1"/>
  <c r="O3" i="123"/>
  <c r="E77" i="149"/>
  <c r="F57" i="149"/>
  <c r="E26" i="111"/>
  <c r="E2" i="111" s="1"/>
  <c r="H56" i="149"/>
  <c r="I94" i="149"/>
  <c r="Q3" i="124"/>
  <c r="N76" i="149"/>
  <c r="T26" i="124"/>
  <c r="D26" i="116"/>
  <c r="V33" i="123"/>
  <c r="K3" i="75"/>
  <c r="J17" i="123"/>
  <c r="U42" i="149"/>
  <c r="X89" i="149"/>
  <c r="P61" i="102"/>
  <c r="L33" i="123"/>
  <c r="L26" i="123" s="1"/>
  <c r="L88" i="149"/>
  <c r="Q81" i="149"/>
  <c r="S28" i="149"/>
  <c r="H39" i="149"/>
  <c r="I82" i="149"/>
  <c r="P61" i="123"/>
  <c r="T26" i="117"/>
  <c r="L17" i="149"/>
  <c r="K6" i="149"/>
  <c r="W76" i="149"/>
  <c r="D17" i="149"/>
  <c r="X26" i="103"/>
  <c r="Q33" i="116"/>
  <c r="Q26" i="116" s="1"/>
  <c r="Q61" i="116"/>
  <c r="M23" i="102"/>
  <c r="M23" i="93" s="1"/>
  <c r="M11" i="102"/>
  <c r="T17" i="149"/>
  <c r="K82" i="149"/>
  <c r="V27" i="123"/>
  <c r="M11" i="103"/>
  <c r="M3" i="103" s="1"/>
  <c r="M2" i="103" s="1"/>
  <c r="V30" i="149"/>
  <c r="O3" i="105"/>
  <c r="J61" i="123"/>
  <c r="C5" i="149"/>
  <c r="L61" i="116"/>
  <c r="H3" i="124"/>
  <c r="L18" i="149"/>
  <c r="D26" i="103"/>
  <c r="T3" i="124"/>
  <c r="R33" i="123"/>
  <c r="R26" i="123" s="1"/>
  <c r="G39" i="149"/>
  <c r="X61" i="102"/>
  <c r="X79" i="149"/>
  <c r="H86" i="149"/>
  <c r="J79" i="149"/>
  <c r="N42" i="149"/>
  <c r="S89" i="149"/>
  <c r="F61" i="123"/>
  <c r="N22" i="123"/>
  <c r="T3" i="103"/>
  <c r="N26" i="103"/>
  <c r="D26" i="124"/>
  <c r="H11" i="149"/>
  <c r="I4" i="123"/>
  <c r="I3" i="123" s="1"/>
  <c r="V26" i="124"/>
  <c r="O79" i="149"/>
  <c r="K33" i="123"/>
  <c r="K26" i="123" s="1"/>
  <c r="O7" i="149"/>
  <c r="J62" i="93"/>
  <c r="J62" i="11" s="1"/>
  <c r="J62" i="9" s="1"/>
  <c r="J62" i="7" s="1"/>
  <c r="U3" i="103"/>
  <c r="W61" i="116"/>
  <c r="V26" i="116"/>
  <c r="E26" i="75"/>
  <c r="I73" i="149"/>
  <c r="G74" i="149"/>
  <c r="D22" i="149"/>
  <c r="E8" i="102"/>
  <c r="E3" i="75"/>
  <c r="O61" i="123"/>
  <c r="S26" i="125"/>
  <c r="S2" i="125" s="1"/>
  <c r="W75" i="149"/>
  <c r="V55" i="149"/>
  <c r="S3" i="117"/>
  <c r="J33" i="123"/>
  <c r="J26" i="123" s="1"/>
  <c r="F95" i="149"/>
  <c r="V26" i="125"/>
  <c r="V2" i="125" s="1"/>
  <c r="J3" i="117"/>
  <c r="L61" i="123"/>
  <c r="I6" i="149"/>
  <c r="G27" i="123"/>
  <c r="K3" i="123"/>
  <c r="E78" i="149"/>
  <c r="W39" i="149"/>
  <c r="C61" i="116"/>
  <c r="U78" i="149"/>
  <c r="L10" i="149"/>
  <c r="F61" i="102"/>
  <c r="O75" i="149"/>
  <c r="S56" i="149"/>
  <c r="D3" i="123"/>
  <c r="Q51" i="149"/>
  <c r="C3" i="75"/>
  <c r="J26" i="124"/>
  <c r="G79" i="149"/>
  <c r="L3" i="123"/>
  <c r="I26" i="123"/>
  <c r="G26" i="75"/>
  <c r="X13" i="149"/>
  <c r="L47" i="149"/>
  <c r="U11" i="102"/>
  <c r="X61" i="123"/>
  <c r="T93" i="149"/>
  <c r="M3" i="75"/>
  <c r="Q78" i="149"/>
  <c r="W26" i="103"/>
  <c r="T4" i="123"/>
  <c r="T3" i="123" s="1"/>
  <c r="R17" i="123"/>
  <c r="U89" i="149"/>
  <c r="V56" i="149"/>
  <c r="K26" i="124"/>
  <c r="T27" i="123"/>
  <c r="X3" i="103"/>
  <c r="E89" i="149"/>
  <c r="W89" i="149"/>
  <c r="W7" i="149"/>
  <c r="F75" i="149"/>
  <c r="C82" i="149"/>
  <c r="H26" i="75"/>
  <c r="F62" i="149"/>
  <c r="V76" i="149"/>
  <c r="P44" i="149"/>
  <c r="F31" i="149"/>
  <c r="Q94" i="149"/>
  <c r="C75" i="149"/>
  <c r="T26" i="106"/>
  <c r="X26" i="106"/>
  <c r="V75" i="149"/>
  <c r="R3" i="103"/>
  <c r="R2" i="103" s="1"/>
  <c r="X63" i="149"/>
  <c r="P94" i="149"/>
  <c r="O89" i="149"/>
  <c r="E26" i="104"/>
  <c r="M83" i="149"/>
  <c r="G80" i="149"/>
  <c r="I71" i="149"/>
  <c r="N83" i="149"/>
  <c r="W17" i="149"/>
  <c r="S83" i="149"/>
  <c r="K17" i="149"/>
  <c r="J52" i="149"/>
  <c r="G64" i="149"/>
  <c r="R17" i="149"/>
  <c r="J27" i="149"/>
  <c r="K70" i="149"/>
  <c r="O76" i="149"/>
  <c r="H28" i="149"/>
  <c r="I75" i="149"/>
  <c r="L24" i="149"/>
  <c r="L22" i="149"/>
  <c r="H34" i="149"/>
  <c r="C48" i="149"/>
  <c r="P70" i="149"/>
  <c r="J47" i="149"/>
  <c r="H75" i="149"/>
  <c r="F25" i="149"/>
  <c r="V39" i="149"/>
  <c r="I56" i="149"/>
  <c r="F89" i="149"/>
  <c r="X33" i="149"/>
  <c r="N75" i="149"/>
  <c r="L94" i="149"/>
  <c r="R48" i="149"/>
  <c r="O70" i="149"/>
  <c r="Q52" i="149"/>
  <c r="X83" i="149"/>
  <c r="J83" i="149"/>
  <c r="P75" i="149"/>
  <c r="N31" i="149"/>
  <c r="D39" i="149"/>
  <c r="J44" i="149"/>
  <c r="T94" i="149"/>
  <c r="L26" i="149"/>
  <c r="I83" i="149"/>
  <c r="T32" i="149"/>
  <c r="X47" i="149"/>
  <c r="K56" i="149"/>
  <c r="T74" i="149"/>
  <c r="F21" i="149"/>
  <c r="L32" i="149"/>
  <c r="K83" i="149"/>
  <c r="V33" i="149"/>
  <c r="J22" i="149"/>
  <c r="D52" i="149"/>
  <c r="N74" i="149"/>
  <c r="R94" i="149"/>
  <c r="V74" i="149"/>
  <c r="U83" i="149"/>
  <c r="M94" i="149"/>
  <c r="R23" i="149"/>
  <c r="R58" i="149"/>
  <c r="V52" i="149"/>
  <c r="P32" i="149"/>
  <c r="E83" i="149"/>
  <c r="M56" i="149"/>
  <c r="P28" i="149"/>
  <c r="T34" i="149"/>
  <c r="S82" i="149"/>
  <c r="M43" i="149"/>
  <c r="F74" i="149"/>
  <c r="V47" i="149"/>
  <c r="G76" i="149"/>
  <c r="R51" i="149"/>
  <c r="X39" i="149"/>
  <c r="H24" i="149"/>
  <c r="V29" i="149"/>
  <c r="R62" i="149"/>
  <c r="D51" i="149"/>
  <c r="F43" i="149"/>
  <c r="X29" i="149"/>
  <c r="J24" i="149"/>
  <c r="J23" i="149"/>
  <c r="X75" i="149"/>
  <c r="P48" i="149"/>
  <c r="U56" i="149"/>
  <c r="O56" i="149"/>
  <c r="U26" i="104"/>
  <c r="H47" i="149"/>
  <c r="I51" i="149"/>
  <c r="R55" i="149"/>
  <c r="P27" i="149"/>
  <c r="F29" i="149"/>
  <c r="H63" i="149"/>
  <c r="K62" i="149"/>
  <c r="G89" i="149"/>
  <c r="H76" i="149"/>
  <c r="D31" i="149"/>
  <c r="T31" i="149"/>
  <c r="I47" i="149"/>
  <c r="T63" i="149"/>
  <c r="J58" i="149"/>
  <c r="V21" i="149"/>
  <c r="E61" i="116"/>
  <c r="H32" i="149"/>
  <c r="V89" i="149"/>
  <c r="J48" i="149"/>
  <c r="V25" i="149"/>
  <c r="J43" i="149"/>
  <c r="E47" i="149"/>
  <c r="X7" i="149"/>
  <c r="G43" i="149"/>
  <c r="C47" i="149"/>
  <c r="J62" i="149"/>
  <c r="U75" i="149"/>
  <c r="V24" i="149"/>
  <c r="O83" i="149"/>
  <c r="H94" i="149"/>
  <c r="N47" i="149"/>
  <c r="N29" i="149"/>
  <c r="N25" i="149"/>
  <c r="D34" i="149"/>
  <c r="D94" i="149"/>
  <c r="P47" i="149"/>
  <c r="R27" i="149"/>
  <c r="D32" i="149"/>
  <c r="C89" i="149"/>
  <c r="L27" i="149"/>
  <c r="D70" i="149"/>
  <c r="N39" i="149"/>
  <c r="P24" i="149"/>
  <c r="N52" i="149"/>
  <c r="J39" i="149"/>
  <c r="I80" i="149"/>
  <c r="O5" i="149"/>
  <c r="M62" i="149"/>
  <c r="O3" i="117"/>
  <c r="I74" i="149"/>
  <c r="N82" i="149"/>
  <c r="M26" i="123"/>
  <c r="H61" i="123"/>
  <c r="E75" i="149"/>
  <c r="K76" i="149"/>
  <c r="V82" i="149"/>
  <c r="M26" i="124"/>
  <c r="I62" i="149"/>
  <c r="F55" i="149"/>
  <c r="G61" i="123"/>
  <c r="N3" i="123"/>
  <c r="Q74" i="149"/>
  <c r="F82" i="149"/>
  <c r="J82" i="149"/>
  <c r="S76" i="149"/>
  <c r="W63" i="149"/>
  <c r="P3" i="123"/>
  <c r="C76" i="149"/>
  <c r="R82" i="149"/>
  <c r="E26" i="124"/>
  <c r="E2" i="124" s="1"/>
  <c r="D3" i="124"/>
  <c r="O82" i="149"/>
  <c r="M75" i="149"/>
  <c r="P55" i="149"/>
  <c r="S75" i="149"/>
  <c r="C64" i="149"/>
  <c r="L3" i="124"/>
  <c r="W82" i="149"/>
  <c r="W22" i="149"/>
  <c r="F71" i="149"/>
  <c r="E71" i="149"/>
  <c r="C31" i="149"/>
  <c r="K71" i="149"/>
  <c r="D71" i="149"/>
  <c r="V5" i="149"/>
  <c r="L46" i="149"/>
  <c r="U71" i="149"/>
  <c r="F5" i="149"/>
  <c r="L68" i="149"/>
  <c r="K16" i="9"/>
  <c r="K16" i="7" s="1"/>
  <c r="P90" i="149"/>
  <c r="N5" i="149"/>
  <c r="K72" i="149"/>
  <c r="V34" i="93"/>
  <c r="V33" i="102"/>
  <c r="U54" i="149"/>
  <c r="K28" i="93"/>
  <c r="K27" i="102"/>
  <c r="R5" i="93"/>
  <c r="R4" i="102"/>
  <c r="L80" i="149"/>
  <c r="I9" i="149"/>
  <c r="U24" i="149"/>
  <c r="G5" i="93"/>
  <c r="G4" i="102"/>
  <c r="J71" i="149"/>
  <c r="V61" i="102"/>
  <c r="P9" i="149"/>
  <c r="W61" i="102"/>
  <c r="W53" i="93"/>
  <c r="W52" i="102"/>
  <c r="X23" i="93"/>
  <c r="X22" i="102"/>
  <c r="D54" i="149"/>
  <c r="T61" i="102"/>
  <c r="U21" i="149"/>
  <c r="Q31" i="9"/>
  <c r="Q31" i="7" s="1"/>
  <c r="S71" i="149"/>
  <c r="N53" i="93"/>
  <c r="N52" i="102"/>
  <c r="N5" i="93"/>
  <c r="N4" i="116"/>
  <c r="N3" i="116" s="1"/>
  <c r="L78" i="149"/>
  <c r="W3" i="117"/>
  <c r="H61" i="116"/>
  <c r="I18" i="93"/>
  <c r="I17" i="102"/>
  <c r="T8" i="102"/>
  <c r="T9" i="93"/>
  <c r="K61" i="116"/>
  <c r="J28" i="93"/>
  <c r="J27" i="102"/>
  <c r="D50" i="149"/>
  <c r="X17" i="102"/>
  <c r="X18" i="93"/>
  <c r="U3" i="123"/>
  <c r="F5" i="93"/>
  <c r="F4" i="102"/>
  <c r="C18" i="93"/>
  <c r="C17" i="102"/>
  <c r="P5" i="93"/>
  <c r="P4" i="102"/>
  <c r="C12" i="93"/>
  <c r="C11" i="102"/>
  <c r="V53" i="93"/>
  <c r="V52" i="102"/>
  <c r="V3" i="116"/>
  <c r="F61" i="116"/>
  <c r="S3" i="103"/>
  <c r="F3" i="124"/>
  <c r="I12" i="93"/>
  <c r="C53" i="93"/>
  <c r="C52" i="102"/>
  <c r="F9" i="93"/>
  <c r="F8" i="102"/>
  <c r="L3" i="117"/>
  <c r="E18" i="93"/>
  <c r="E17" i="102"/>
  <c r="C72" i="149"/>
  <c r="N7" i="9"/>
  <c r="N7" i="7" s="1"/>
  <c r="O23" i="93"/>
  <c r="H23" i="93"/>
  <c r="H22" i="102"/>
  <c r="W28" i="93"/>
  <c r="W27" i="102"/>
  <c r="U26" i="116"/>
  <c r="L26" i="117"/>
  <c r="I26" i="103"/>
  <c r="K3" i="116"/>
  <c r="J12" i="93"/>
  <c r="J11" i="102"/>
  <c r="W32" i="149"/>
  <c r="O9" i="93"/>
  <c r="E3" i="123"/>
  <c r="Q34" i="149"/>
  <c r="F64" i="7"/>
  <c r="W23" i="93"/>
  <c r="W22" i="102"/>
  <c r="H18" i="93"/>
  <c r="H17" i="102"/>
  <c r="H53" i="93"/>
  <c r="H52" i="102"/>
  <c r="M5" i="93"/>
  <c r="M4" i="102"/>
  <c r="F59" i="149"/>
  <c r="H12" i="93"/>
  <c r="H11" i="102"/>
  <c r="G38" i="149"/>
  <c r="L34" i="93"/>
  <c r="L33" i="102"/>
  <c r="P60" i="149"/>
  <c r="H9" i="93"/>
  <c r="H8" i="102"/>
  <c r="K9" i="149"/>
  <c r="V3" i="123"/>
  <c r="T14" i="9"/>
  <c r="T14" i="7" s="1"/>
  <c r="P72" i="149"/>
  <c r="Q26" i="149"/>
  <c r="G3" i="103"/>
  <c r="H16" i="149"/>
  <c r="R28" i="93"/>
  <c r="R27" i="102"/>
  <c r="L18" i="93"/>
  <c r="L17" i="102"/>
  <c r="S72" i="149"/>
  <c r="R3" i="116"/>
  <c r="E28" i="149"/>
  <c r="V24" i="9"/>
  <c r="V24" i="7" s="1"/>
  <c r="S77" i="149"/>
  <c r="P9" i="93"/>
  <c r="P8" i="102"/>
  <c r="N3" i="117"/>
  <c r="Q60" i="149"/>
  <c r="I19" i="9"/>
  <c r="I19" i="7" s="1"/>
  <c r="H3" i="116"/>
  <c r="I34" i="93"/>
  <c r="I33" i="102"/>
  <c r="J26" i="103"/>
  <c r="L77" i="149"/>
  <c r="I26" i="117"/>
  <c r="T26" i="116"/>
  <c r="U3" i="124"/>
  <c r="K24" i="9"/>
  <c r="K24" i="7" s="1"/>
  <c r="C3" i="117"/>
  <c r="P3" i="103"/>
  <c r="P23" i="93"/>
  <c r="P22" i="116"/>
  <c r="O41" i="149"/>
  <c r="M61" i="116"/>
  <c r="V3" i="117"/>
  <c r="K26" i="75"/>
  <c r="W61" i="149"/>
  <c r="U26" i="124"/>
  <c r="I9" i="93"/>
  <c r="I8" i="102"/>
  <c r="G61" i="116"/>
  <c r="P61" i="116"/>
  <c r="Q18" i="93"/>
  <c r="Q17" i="102"/>
  <c r="X3" i="123"/>
  <c r="D53" i="93"/>
  <c r="D52" i="102"/>
  <c r="X6" i="149"/>
  <c r="N64" i="7"/>
  <c r="Q26" i="117"/>
  <c r="E5" i="93"/>
  <c r="E4" i="102"/>
  <c r="U40" i="149"/>
  <c r="P50" i="149"/>
  <c r="J64" i="7"/>
  <c r="S33" i="149"/>
  <c r="K3" i="117"/>
  <c r="T23" i="93"/>
  <c r="T22" i="102"/>
  <c r="M52" i="102"/>
  <c r="M53" i="93"/>
  <c r="C71" i="149"/>
  <c r="P26" i="117"/>
  <c r="D80" i="149"/>
  <c r="O18" i="93"/>
  <c r="O17" i="102"/>
  <c r="N26" i="124"/>
  <c r="F12" i="93"/>
  <c r="F11" i="102"/>
  <c r="N72" i="149"/>
  <c r="J61" i="116"/>
  <c r="U23" i="93"/>
  <c r="U22" i="102"/>
  <c r="C5" i="93"/>
  <c r="C4" i="102"/>
  <c r="I53" i="93"/>
  <c r="I52" i="102"/>
  <c r="W72" i="149"/>
  <c r="R53" i="93"/>
  <c r="R52" i="102"/>
  <c r="W23" i="149"/>
  <c r="Q28" i="93"/>
  <c r="Q27" i="102"/>
  <c r="U53" i="93"/>
  <c r="U52" i="102"/>
  <c r="D12" i="93"/>
  <c r="D11" i="102"/>
  <c r="F53" i="93"/>
  <c r="F52" i="102"/>
  <c r="W18" i="93"/>
  <c r="W17" i="102"/>
  <c r="F6" i="9"/>
  <c r="F6" i="7" s="1"/>
  <c r="V3" i="124"/>
  <c r="J18" i="93"/>
  <c r="J17" i="102"/>
  <c r="G27" i="149"/>
  <c r="M12" i="93"/>
  <c r="M11" i="116"/>
  <c r="M3" i="116" s="1"/>
  <c r="M34" i="93"/>
  <c r="M33" i="102"/>
  <c r="S78" i="149"/>
  <c r="T72" i="149"/>
  <c r="E81" i="149"/>
  <c r="R9" i="93"/>
  <c r="R8" i="102"/>
  <c r="H68" i="149"/>
  <c r="E91" i="149"/>
  <c r="U5" i="93"/>
  <c r="U4" i="102"/>
  <c r="Q53" i="93"/>
  <c r="Q52" i="102"/>
  <c r="R3" i="117"/>
  <c r="P71" i="149"/>
  <c r="C23" i="93"/>
  <c r="C22" i="102"/>
  <c r="C81" i="149"/>
  <c r="X10" i="149"/>
  <c r="L12" i="93"/>
  <c r="L11" i="102"/>
  <c r="N28" i="93"/>
  <c r="N27" i="102"/>
  <c r="H3" i="117"/>
  <c r="H64" i="9"/>
  <c r="Q64" i="7"/>
  <c r="R18" i="93"/>
  <c r="R17" i="102"/>
  <c r="C21" i="149"/>
  <c r="Q58" i="149"/>
  <c r="G6" i="149"/>
  <c r="U34" i="93"/>
  <c r="U33" i="102"/>
  <c r="V23" i="93"/>
  <c r="V22" i="102"/>
  <c r="H53" i="149"/>
  <c r="I32" i="149"/>
  <c r="D5" i="93"/>
  <c r="D4" i="102"/>
  <c r="V80" i="149"/>
  <c r="O28" i="93"/>
  <c r="O27" i="102"/>
  <c r="G72" i="149"/>
  <c r="J61" i="102"/>
  <c r="K21" i="149"/>
  <c r="C33" i="149"/>
  <c r="K23" i="93"/>
  <c r="K22" i="102"/>
  <c r="C3" i="116"/>
  <c r="F26" i="116"/>
  <c r="F2" i="116" s="1"/>
  <c r="W59" i="149"/>
  <c r="S61" i="116"/>
  <c r="X3" i="124"/>
  <c r="D18" i="93"/>
  <c r="D17" i="102"/>
  <c r="G3" i="75"/>
  <c r="E33" i="149"/>
  <c r="O60" i="149"/>
  <c r="W9" i="149"/>
  <c r="C77" i="149"/>
  <c r="N34" i="93"/>
  <c r="N33" i="102"/>
  <c r="D72" i="149"/>
  <c r="U81" i="149"/>
  <c r="L5" i="93"/>
  <c r="L4" i="102"/>
  <c r="E10" i="9"/>
  <c r="E10" i="7" s="1"/>
  <c r="T54" i="149"/>
  <c r="O26" i="75"/>
  <c r="M9" i="93"/>
  <c r="D61" i="102"/>
  <c r="D61" i="116"/>
  <c r="C26" i="124"/>
  <c r="K12" i="93"/>
  <c r="K11" i="102"/>
  <c r="T28" i="93"/>
  <c r="T27" i="102"/>
  <c r="O61" i="116"/>
  <c r="O23" i="149"/>
  <c r="Q12" i="93"/>
  <c r="Q11" i="102"/>
  <c r="I34" i="149"/>
  <c r="E57" i="149"/>
  <c r="W6" i="149"/>
  <c r="K78" i="149"/>
  <c r="F23" i="93"/>
  <c r="F22" i="102"/>
  <c r="L72" i="149"/>
  <c r="Q45" i="149"/>
  <c r="F80" i="149"/>
  <c r="R23" i="93"/>
  <c r="R22" i="102"/>
  <c r="M24" i="149"/>
  <c r="U8" i="102"/>
  <c r="W9" i="93"/>
  <c r="W8" i="102"/>
  <c r="P54" i="9"/>
  <c r="P54" i="7" s="1"/>
  <c r="D86" i="149"/>
  <c r="N12" i="93"/>
  <c r="N11" i="102"/>
  <c r="U9" i="149"/>
  <c r="T53" i="93"/>
  <c r="T52" i="102"/>
  <c r="U18" i="93"/>
  <c r="U17" i="102"/>
  <c r="F18" i="93"/>
  <c r="F17" i="102"/>
  <c r="D77" i="149"/>
  <c r="H34" i="93"/>
  <c r="H33" i="102"/>
  <c r="G12" i="93"/>
  <c r="G11" i="102"/>
  <c r="I64" i="7"/>
  <c r="P12" i="93"/>
  <c r="P11" i="102"/>
  <c r="V45" i="149"/>
  <c r="G3" i="124"/>
  <c r="O10" i="149"/>
  <c r="X45" i="149"/>
  <c r="U28" i="93"/>
  <c r="U27" i="102"/>
  <c r="R5" i="149"/>
  <c r="W27" i="149"/>
  <c r="G59" i="149"/>
  <c r="D22" i="102"/>
  <c r="D23" i="93"/>
  <c r="V68" i="149"/>
  <c r="E32" i="9"/>
  <c r="E32" i="7" s="1"/>
  <c r="D3" i="103"/>
  <c r="X11" i="102"/>
  <c r="X12" i="93"/>
  <c r="D26" i="117"/>
  <c r="I23" i="149"/>
  <c r="P5" i="149"/>
  <c r="G64" i="9"/>
  <c r="M60" i="149"/>
  <c r="X33" i="116"/>
  <c r="X26" i="116" s="1"/>
  <c r="U3" i="75"/>
  <c r="E3" i="103"/>
  <c r="L3" i="103"/>
  <c r="O26" i="124"/>
  <c r="K18" i="93"/>
  <c r="K17" i="102"/>
  <c r="D34" i="93"/>
  <c r="D33" i="102"/>
  <c r="J5" i="93"/>
  <c r="J4" i="102"/>
  <c r="T26" i="103"/>
  <c r="G3" i="116"/>
  <c r="S45" i="149"/>
  <c r="C61" i="102"/>
  <c r="R59" i="149"/>
  <c r="G34" i="93"/>
  <c r="G33" i="102"/>
  <c r="Q54" i="149"/>
  <c r="T5" i="93"/>
  <c r="T4" i="102"/>
  <c r="J46" i="149"/>
  <c r="S12" i="93"/>
  <c r="S11" i="102"/>
  <c r="U68" i="149"/>
  <c r="K77" i="149"/>
  <c r="V72" i="149"/>
  <c r="H38" i="149"/>
  <c r="Q24" i="9"/>
  <c r="Q24" i="7" s="1"/>
  <c r="V71" i="149"/>
  <c r="Q23" i="93"/>
  <c r="Q22" i="102"/>
  <c r="T34" i="93"/>
  <c r="T33" i="102"/>
  <c r="D3" i="116"/>
  <c r="L21" i="149"/>
  <c r="T80" i="149"/>
  <c r="K5" i="93"/>
  <c r="K4" i="102"/>
  <c r="E80" i="149"/>
  <c r="D10" i="9"/>
  <c r="D10" i="7" s="1"/>
  <c r="M28" i="149"/>
  <c r="S34" i="93"/>
  <c r="S33" i="102"/>
  <c r="U12" i="93"/>
  <c r="U11" i="116"/>
  <c r="U3" i="116" s="1"/>
  <c r="Q71" i="149"/>
  <c r="G24" i="149"/>
  <c r="W34" i="93"/>
  <c r="W33" i="102"/>
  <c r="R60" i="149"/>
  <c r="G3" i="123"/>
  <c r="O12" i="93"/>
  <c r="O11" i="102"/>
  <c r="X28" i="93"/>
  <c r="X27" i="102"/>
  <c r="X71" i="149"/>
  <c r="Q5" i="93"/>
  <c r="Q4" i="102"/>
  <c r="K81" i="149"/>
  <c r="L28" i="93"/>
  <c r="L27" i="102"/>
  <c r="L42" i="149"/>
  <c r="T78" i="149"/>
  <c r="G18" i="93"/>
  <c r="G17" i="102"/>
  <c r="L23" i="93"/>
  <c r="L22" i="102"/>
  <c r="I61" i="102"/>
  <c r="M61" i="149"/>
  <c r="K80" i="149"/>
  <c r="V18" i="93"/>
  <c r="V17" i="102"/>
  <c r="T77" i="149"/>
  <c r="G53" i="93"/>
  <c r="G52" i="102"/>
  <c r="O64" i="7"/>
  <c r="H61" i="102"/>
  <c r="W12" i="93"/>
  <c r="W11" i="102"/>
  <c r="R61" i="102"/>
  <c r="F86" i="149"/>
  <c r="J53" i="93"/>
  <c r="J52" i="102"/>
  <c r="Q22" i="149"/>
  <c r="W91" i="149"/>
  <c r="W33" i="116"/>
  <c r="W26" i="116" s="1"/>
  <c r="U61" i="102"/>
  <c r="C78" i="149"/>
  <c r="V7" i="9"/>
  <c r="V7" i="7" s="1"/>
  <c r="R31" i="9"/>
  <c r="R31" i="7" s="1"/>
  <c r="N61" i="116"/>
  <c r="S26" i="75"/>
  <c r="S3" i="123"/>
  <c r="E28" i="93"/>
  <c r="E27" i="102"/>
  <c r="G3" i="117"/>
  <c r="F81" i="149"/>
  <c r="J68" i="149"/>
  <c r="J64" i="149"/>
  <c r="S6" i="9"/>
  <c r="S6" i="7" s="1"/>
  <c r="X53" i="149"/>
  <c r="L81" i="149"/>
  <c r="K91" i="149"/>
  <c r="H28" i="93"/>
  <c r="H27" i="102"/>
  <c r="T41" i="149"/>
  <c r="Q3" i="75"/>
  <c r="W5" i="149"/>
  <c r="P10" i="149"/>
  <c r="N81" i="149"/>
  <c r="N59" i="149"/>
  <c r="H91" i="149"/>
  <c r="V9" i="93"/>
  <c r="V8" i="102"/>
  <c r="F53" i="149"/>
  <c r="T81" i="149"/>
  <c r="P18" i="93"/>
  <c r="P17" i="102"/>
  <c r="N80" i="149"/>
  <c r="M3" i="123"/>
  <c r="G28" i="93"/>
  <c r="G27" i="102"/>
  <c r="P28" i="93"/>
  <c r="P27" i="102"/>
  <c r="H5" i="93"/>
  <c r="H4" i="102"/>
  <c r="T61" i="116"/>
  <c r="D3" i="117"/>
  <c r="K3" i="103"/>
  <c r="V12" i="93"/>
  <c r="V11" i="102"/>
  <c r="R26" i="117"/>
  <c r="V81" i="149"/>
  <c r="P3" i="124"/>
  <c r="E22" i="102"/>
  <c r="E23" i="93"/>
  <c r="P34" i="93"/>
  <c r="P33" i="102"/>
  <c r="P64" i="7"/>
  <c r="E9" i="93"/>
  <c r="O54" i="149"/>
  <c r="L26" i="103"/>
  <c r="F72" i="149"/>
  <c r="Q34" i="93"/>
  <c r="Q33" i="102"/>
  <c r="G71" i="149"/>
  <c r="O31" i="149"/>
  <c r="W5" i="93"/>
  <c r="W4" i="102"/>
  <c r="R71" i="149"/>
  <c r="E3" i="117"/>
  <c r="D81" i="149"/>
  <c r="U39" i="149"/>
  <c r="X34" i="93"/>
  <c r="X33" i="102"/>
  <c r="X3" i="116"/>
  <c r="O72" i="149"/>
  <c r="G23" i="149"/>
  <c r="M46" i="149"/>
  <c r="J50" i="149"/>
  <c r="T3" i="116"/>
  <c r="U61" i="93"/>
  <c r="H10" i="149"/>
  <c r="R10" i="9"/>
  <c r="R10" i="7" s="1"/>
  <c r="S3" i="124"/>
  <c r="S2" i="124" s="1"/>
  <c r="E26" i="103"/>
  <c r="W64" i="7"/>
  <c r="O71" i="149"/>
  <c r="D9" i="93"/>
  <c r="D8" i="102"/>
  <c r="H72" i="149"/>
  <c r="C34" i="93"/>
  <c r="C33" i="102"/>
  <c r="E34" i="93"/>
  <c r="E33" i="102"/>
  <c r="G26" i="149"/>
  <c r="J9" i="93"/>
  <c r="J8" i="102"/>
  <c r="G10" i="149"/>
  <c r="D78" i="149"/>
  <c r="M28" i="93"/>
  <c r="M27" i="102"/>
  <c r="M71" i="149"/>
  <c r="C9" i="93"/>
  <c r="C8" i="102"/>
  <c r="R61" i="116"/>
  <c r="U5" i="149"/>
  <c r="S53" i="93"/>
  <c r="S52" i="102"/>
  <c r="P33" i="116"/>
  <c r="P26" i="116" s="1"/>
  <c r="X20" i="149"/>
  <c r="N22" i="102"/>
  <c r="N23" i="93"/>
  <c r="W68" i="149"/>
  <c r="M3" i="124"/>
  <c r="H3" i="103"/>
  <c r="J3" i="103"/>
  <c r="D28" i="93"/>
  <c r="D27" i="102"/>
  <c r="C26" i="75"/>
  <c r="C3" i="124"/>
  <c r="Q9" i="149"/>
  <c r="V3" i="103"/>
  <c r="R37" i="9"/>
  <c r="R37" i="7" s="1"/>
  <c r="K9" i="93"/>
  <c r="K8" i="102"/>
  <c r="R34" i="93"/>
  <c r="R33" i="102"/>
  <c r="X72" i="149"/>
  <c r="U26" i="75"/>
  <c r="M29" i="149"/>
  <c r="F34" i="93"/>
  <c r="F33" i="102"/>
  <c r="G21" i="149"/>
  <c r="C86" i="149"/>
  <c r="M81" i="149"/>
  <c r="Q26" i="124"/>
  <c r="I50" i="149"/>
  <c r="M61" i="102"/>
  <c r="G8" i="102"/>
  <c r="G9" i="93"/>
  <c r="E53" i="93"/>
  <c r="E52" i="102"/>
  <c r="X8" i="102"/>
  <c r="X9" i="93"/>
  <c r="L50" i="149"/>
  <c r="Q33" i="149"/>
  <c r="M80" i="149"/>
  <c r="V28" i="93"/>
  <c r="V27" i="102"/>
  <c r="J54" i="9"/>
  <c r="J54" i="7" s="1"/>
  <c r="P3" i="116"/>
  <c r="I3" i="116"/>
  <c r="W3" i="103"/>
  <c r="W24" i="149"/>
  <c r="L26" i="124"/>
  <c r="T42" i="149"/>
  <c r="J33" i="116"/>
  <c r="J26" i="116" s="1"/>
  <c r="G61" i="102"/>
  <c r="Q54" i="9"/>
  <c r="Q54" i="7" s="1"/>
  <c r="X3" i="117"/>
  <c r="S5" i="149"/>
  <c r="U15" i="9"/>
  <c r="U15" i="7" s="1"/>
  <c r="N3" i="103"/>
  <c r="C25" i="149"/>
  <c r="W3" i="124"/>
  <c r="S23" i="93"/>
  <c r="X5" i="93"/>
  <c r="X4" i="102"/>
  <c r="K53" i="93"/>
  <c r="K52" i="102"/>
  <c r="T3" i="117"/>
  <c r="C28" i="93"/>
  <c r="C27" i="102"/>
  <c r="U61" i="116"/>
  <c r="S81" i="149"/>
  <c r="J3" i="124"/>
  <c r="Q9" i="93"/>
  <c r="Q8" i="102"/>
  <c r="Q3" i="116"/>
  <c r="P20" i="149"/>
  <c r="M18" i="93"/>
  <c r="M17" i="102"/>
  <c r="S80" i="149"/>
  <c r="O53" i="93"/>
  <c r="O52" i="102"/>
  <c r="O68" i="149"/>
  <c r="M72" i="149"/>
  <c r="N71" i="149"/>
  <c r="I23" i="93"/>
  <c r="I22" i="102"/>
  <c r="V5" i="93"/>
  <c r="V4" i="102"/>
  <c r="H71" i="149"/>
  <c r="S18" i="93"/>
  <c r="S17" i="102"/>
  <c r="L61" i="102"/>
  <c r="R12" i="93"/>
  <c r="R11" i="102"/>
  <c r="R3" i="124"/>
  <c r="Q25" i="149"/>
  <c r="H61" i="149"/>
  <c r="F28" i="93"/>
  <c r="F27" i="102"/>
  <c r="L8" i="102"/>
  <c r="L9" i="93"/>
  <c r="J34" i="93"/>
  <c r="J33" i="102"/>
  <c r="K34" i="93"/>
  <c r="K33" i="102"/>
  <c r="T18" i="93"/>
  <c r="T17" i="102"/>
  <c r="K20" i="149"/>
  <c r="G57" i="149"/>
  <c r="S10" i="9"/>
  <c r="S10" i="7" s="1"/>
  <c r="O34" i="93"/>
  <c r="O33" i="102"/>
  <c r="U72" i="149"/>
  <c r="P53" i="93"/>
  <c r="P52" i="102"/>
  <c r="G50" i="149"/>
  <c r="L53" i="93"/>
  <c r="L52" i="102"/>
  <c r="I5" i="93"/>
  <c r="I4" i="102"/>
  <c r="S28" i="93"/>
  <c r="S27" i="102"/>
  <c r="T71" i="149"/>
  <c r="C3" i="123"/>
  <c r="W3" i="116"/>
  <c r="F38" i="149"/>
  <c r="X77" i="149"/>
  <c r="S61" i="102"/>
  <c r="O5" i="93"/>
  <c r="O4" i="102"/>
  <c r="O3" i="116"/>
  <c r="N17" i="102"/>
  <c r="N18" i="93"/>
  <c r="G23" i="93"/>
  <c r="G22" i="102"/>
  <c r="X52" i="102"/>
  <c r="X53" i="93"/>
  <c r="K61" i="149"/>
  <c r="V26" i="117"/>
  <c r="W10" i="149"/>
  <c r="T12" i="93"/>
  <c r="T11" i="102"/>
  <c r="H26" i="117"/>
  <c r="M39" i="149"/>
  <c r="S5" i="93"/>
  <c r="S4" i="102"/>
  <c r="V26" i="103"/>
  <c r="P3" i="117"/>
  <c r="S9" i="93"/>
  <c r="S8" i="102"/>
  <c r="I3" i="117"/>
  <c r="F3" i="123"/>
  <c r="X26" i="124"/>
  <c r="L54" i="149"/>
  <c r="K33" i="149"/>
  <c r="I11" i="102"/>
  <c r="X91" i="149"/>
  <c r="L3" i="116"/>
  <c r="O14" i="9"/>
  <c r="O14" i="7" s="1"/>
  <c r="P24" i="9"/>
  <c r="P24" i="7" s="1"/>
  <c r="E72" i="149"/>
  <c r="J23" i="93"/>
  <c r="J22" i="102"/>
  <c r="I28" i="93"/>
  <c r="I27" i="102"/>
  <c r="M54" i="149"/>
  <c r="T68" i="149"/>
  <c r="N9" i="93"/>
  <c r="N8" i="102"/>
  <c r="K6" i="9"/>
  <c r="K6" i="7" s="1"/>
  <c r="N3" i="124"/>
  <c r="X61" i="116"/>
  <c r="Q3" i="117"/>
  <c r="N26" i="116"/>
  <c r="U32" i="149"/>
  <c r="E12" i="93"/>
  <c r="E11" i="116"/>
  <c r="E3" i="116" s="1"/>
  <c r="Q43" i="149"/>
  <c r="I2" i="75" l="1"/>
  <c r="D83" i="149"/>
  <c r="M41" i="149"/>
  <c r="D2" i="104"/>
  <c r="T2" i="105"/>
  <c r="K2" i="16"/>
  <c r="K26" i="149"/>
  <c r="G5" i="149"/>
  <c r="N55" i="149"/>
  <c r="D48" i="149"/>
  <c r="S26" i="149"/>
  <c r="O59" i="149"/>
  <c r="G47" i="149"/>
  <c r="S2" i="105"/>
  <c r="H30" i="149"/>
  <c r="I61" i="149"/>
  <c r="W28" i="149"/>
  <c r="N48" i="149"/>
  <c r="Q41" i="149"/>
  <c r="O2" i="103"/>
  <c r="U29" i="149"/>
  <c r="J28" i="149"/>
  <c r="D28" i="149"/>
  <c r="G26" i="123"/>
  <c r="C54" i="149"/>
  <c r="C38" i="149"/>
  <c r="W42" i="149"/>
  <c r="L43" i="149"/>
  <c r="R2" i="106"/>
  <c r="H40" i="149"/>
  <c r="T83" i="149"/>
  <c r="G40" i="149"/>
  <c r="T70" i="149"/>
  <c r="X9" i="149"/>
  <c r="Q27" i="149"/>
  <c r="C2" i="105"/>
  <c r="X86" i="149"/>
  <c r="K68" i="149"/>
  <c r="J61" i="93"/>
  <c r="X41" i="149"/>
  <c r="P2" i="123"/>
  <c r="K48" i="149"/>
  <c r="J3" i="123"/>
  <c r="I42" i="149"/>
  <c r="P41" i="149"/>
  <c r="V44" i="149"/>
  <c r="I21" i="149"/>
  <c r="R2" i="125"/>
  <c r="J2" i="75"/>
  <c r="T2" i="16"/>
  <c r="K15" i="149"/>
  <c r="P61" i="93"/>
  <c r="J95" i="149"/>
  <c r="V58" i="149"/>
  <c r="S29" i="149"/>
  <c r="C61" i="149"/>
  <c r="S61" i="149"/>
  <c r="P95" i="149"/>
  <c r="S2" i="116"/>
  <c r="G32" i="149"/>
  <c r="I2" i="124"/>
  <c r="P25" i="149"/>
  <c r="C2" i="104"/>
  <c r="S46" i="149"/>
  <c r="V48" i="149"/>
  <c r="G54" i="149"/>
  <c r="M22" i="149"/>
  <c r="N32" i="149"/>
  <c r="T2" i="75"/>
  <c r="J2" i="16"/>
  <c r="U2" i="111"/>
  <c r="N54" i="149"/>
  <c r="C16" i="149"/>
  <c r="L62" i="149"/>
  <c r="I22" i="149"/>
  <c r="F16" i="149"/>
  <c r="F91" i="149"/>
  <c r="P2" i="75"/>
  <c r="F2" i="75"/>
  <c r="X19" i="149"/>
  <c r="S2" i="16"/>
  <c r="R2" i="116"/>
  <c r="G2" i="111"/>
  <c r="X43" i="149"/>
  <c r="R18" i="149"/>
  <c r="X46" i="149"/>
  <c r="F42" i="149"/>
  <c r="Q2" i="106"/>
  <c r="L16" i="149"/>
  <c r="L2" i="105"/>
  <c r="H90" i="149"/>
  <c r="C80" i="149"/>
  <c r="U18" i="149"/>
  <c r="L59" i="149"/>
  <c r="V59" i="149"/>
  <c r="U22" i="149"/>
  <c r="T47" i="149"/>
  <c r="S2" i="75"/>
  <c r="T50" i="149"/>
  <c r="H42" i="149"/>
  <c r="H64" i="149"/>
  <c r="J93" i="149"/>
  <c r="U46" i="149"/>
  <c r="M86" i="149"/>
  <c r="O22" i="102"/>
  <c r="X88" i="149"/>
  <c r="H83" i="149"/>
  <c r="J45" i="149"/>
  <c r="U33" i="149"/>
  <c r="C41" i="149"/>
  <c r="M70" i="149"/>
  <c r="J88" i="149"/>
  <c r="E44" i="149"/>
  <c r="G60" i="149"/>
  <c r="L49" i="149"/>
  <c r="G44" i="149"/>
  <c r="U91" i="149"/>
  <c r="I38" i="149"/>
  <c r="M26" i="149"/>
  <c r="L70" i="149"/>
  <c r="I64" i="149"/>
  <c r="G95" i="149"/>
  <c r="C30" i="149"/>
  <c r="W41" i="149"/>
  <c r="N56" i="149"/>
  <c r="M18" i="149"/>
  <c r="U26" i="123"/>
  <c r="U2" i="123" s="1"/>
  <c r="M2" i="106"/>
  <c r="O30" i="149"/>
  <c r="R34" i="149"/>
  <c r="G93" i="149"/>
  <c r="X95" i="149"/>
  <c r="V32" i="149"/>
  <c r="J38" i="149"/>
  <c r="O91" i="149"/>
  <c r="J5" i="149"/>
  <c r="O21" i="149"/>
  <c r="O93" i="149"/>
  <c r="S42" i="149"/>
  <c r="J16" i="149"/>
  <c r="Q59" i="149"/>
  <c r="R25" i="149"/>
  <c r="K2" i="124"/>
  <c r="R70" i="149"/>
  <c r="Q28" i="149"/>
  <c r="O2" i="106"/>
  <c r="O49" i="149" s="1"/>
  <c r="V49" i="149"/>
  <c r="K49" i="149"/>
  <c r="L93" i="149"/>
  <c r="I17" i="149"/>
  <c r="P93" i="149"/>
  <c r="E24" i="149"/>
  <c r="C29" i="149"/>
  <c r="F2" i="16"/>
  <c r="H2" i="116"/>
  <c r="S70" i="149"/>
  <c r="J34" i="149"/>
  <c r="M30" i="149"/>
  <c r="D64" i="149"/>
  <c r="D26" i="102"/>
  <c r="I2" i="106"/>
  <c r="V54" i="149"/>
  <c r="J90" i="149"/>
  <c r="X55" i="149"/>
  <c r="O17" i="149"/>
  <c r="X42" i="149"/>
  <c r="V61" i="149"/>
  <c r="N3" i="102"/>
  <c r="V9" i="149"/>
  <c r="D23" i="149"/>
  <c r="I2" i="104"/>
  <c r="M15" i="149"/>
  <c r="O29" i="149"/>
  <c r="W2" i="111"/>
  <c r="R46" i="149"/>
  <c r="G30" i="149"/>
  <c r="O57" i="149"/>
  <c r="J61" i="149"/>
  <c r="R30" i="149"/>
  <c r="G18" i="149"/>
  <c r="U2" i="117"/>
  <c r="I30" i="149"/>
  <c r="R50" i="149"/>
  <c r="D90" i="149"/>
  <c r="U44" i="149"/>
  <c r="T59" i="149"/>
  <c r="D88" i="149"/>
  <c r="P91" i="149"/>
  <c r="J51" i="149"/>
  <c r="N53" i="149"/>
  <c r="I59" i="149"/>
  <c r="E46" i="149"/>
  <c r="F32" i="149"/>
  <c r="J30" i="149"/>
  <c r="R3" i="123"/>
  <c r="R2" i="123" s="1"/>
  <c r="Q29" i="149"/>
  <c r="N2" i="124"/>
  <c r="V27" i="149"/>
  <c r="Q57" i="149"/>
  <c r="U64" i="149"/>
  <c r="W93" i="149"/>
  <c r="O22" i="149"/>
  <c r="X57" i="149"/>
  <c r="L60" i="149"/>
  <c r="E55" i="149"/>
  <c r="M91" i="149"/>
  <c r="K25" i="149"/>
  <c r="G51" i="149"/>
  <c r="N24" i="149"/>
  <c r="V60" i="149"/>
  <c r="P38" i="149"/>
  <c r="P31" i="149"/>
  <c r="S93" i="149"/>
  <c r="R22" i="149"/>
  <c r="W2" i="75"/>
  <c r="J20" i="149"/>
  <c r="G70" i="149"/>
  <c r="K24" i="149"/>
  <c r="T88" i="149"/>
  <c r="P42" i="149"/>
  <c r="G42" i="149"/>
  <c r="J25" i="149"/>
  <c r="J17" i="149"/>
  <c r="Q64" i="149"/>
  <c r="F60" i="149"/>
  <c r="X59" i="149"/>
  <c r="K31" i="149"/>
  <c r="X34" i="149"/>
  <c r="P86" i="149"/>
  <c r="M31" i="149"/>
  <c r="P17" i="149"/>
  <c r="L55" i="149"/>
  <c r="O88" i="149"/>
  <c r="C55" i="149"/>
  <c r="D47" i="149"/>
  <c r="S60" i="149"/>
  <c r="D27" i="149"/>
  <c r="H21" i="149"/>
  <c r="Q55" i="149"/>
  <c r="L52" i="149"/>
  <c r="U95" i="149"/>
  <c r="W16" i="149"/>
  <c r="C83" i="149"/>
  <c r="D15" i="149"/>
  <c r="C43" i="149"/>
  <c r="L83" i="149"/>
  <c r="P52" i="149"/>
  <c r="P30" i="149"/>
  <c r="J32" i="149"/>
  <c r="T18" i="149"/>
  <c r="N45" i="149"/>
  <c r="W18" i="149"/>
  <c r="U23" i="149"/>
  <c r="V22" i="149"/>
  <c r="F18" i="149"/>
  <c r="E63" i="149"/>
  <c r="R57" i="149"/>
  <c r="D45" i="149"/>
  <c r="V16" i="149"/>
  <c r="P58" i="149"/>
  <c r="W48" i="149"/>
  <c r="R29" i="149"/>
  <c r="X21" i="149"/>
  <c r="P23" i="149"/>
  <c r="L64" i="149"/>
  <c r="D95" i="149"/>
  <c r="H46" i="149"/>
  <c r="J18" i="149"/>
  <c r="R38" i="149"/>
  <c r="X27" i="149"/>
  <c r="L25" i="149"/>
  <c r="E27" i="149"/>
  <c r="W58" i="149"/>
  <c r="U94" i="149"/>
  <c r="S43" i="149"/>
  <c r="X31" i="149"/>
  <c r="E23" i="149"/>
  <c r="K93" i="149"/>
  <c r="P16" i="149"/>
  <c r="F93" i="149"/>
  <c r="D25" i="149"/>
  <c r="R26" i="149"/>
  <c r="Q47" i="149"/>
  <c r="U93" i="149"/>
  <c r="F61" i="149"/>
  <c r="U47" i="149"/>
  <c r="O52" i="149"/>
  <c r="R56" i="149"/>
  <c r="C63" i="149"/>
  <c r="P19" i="149"/>
  <c r="F40" i="149"/>
  <c r="P2" i="117"/>
  <c r="F24" i="149"/>
  <c r="P61" i="149"/>
  <c r="W30" i="149"/>
  <c r="T2" i="104"/>
  <c r="P2" i="104"/>
  <c r="X2" i="105"/>
  <c r="Q88" i="149"/>
  <c r="X48" i="149"/>
  <c r="G45" i="149"/>
  <c r="S58" i="149"/>
  <c r="C51" i="149"/>
  <c r="O62" i="149"/>
  <c r="R42" i="149"/>
  <c r="M2" i="117"/>
  <c r="D2" i="75"/>
  <c r="S64" i="149"/>
  <c r="Q63" i="149"/>
  <c r="C24" i="149"/>
  <c r="C2" i="103"/>
  <c r="C26" i="123"/>
  <c r="C2" i="123" s="1"/>
  <c r="S59" i="149"/>
  <c r="W25" i="149"/>
  <c r="I95" i="149"/>
  <c r="M93" i="149"/>
  <c r="C52" i="149"/>
  <c r="E60" i="149"/>
  <c r="X44" i="149"/>
  <c r="P18" i="149"/>
  <c r="U41" i="149"/>
  <c r="F2" i="103"/>
  <c r="L2" i="75"/>
  <c r="T20" i="149"/>
  <c r="R52" i="149"/>
  <c r="D44" i="149"/>
  <c r="W40" i="149"/>
  <c r="X16" i="149"/>
  <c r="W2" i="116"/>
  <c r="F54" i="149"/>
  <c r="E26" i="149"/>
  <c r="Q48" i="149"/>
  <c r="O26" i="149"/>
  <c r="X2" i="103"/>
  <c r="N60" i="149"/>
  <c r="W2" i="125"/>
  <c r="I43" i="149"/>
  <c r="I52" i="149"/>
  <c r="S2" i="106"/>
  <c r="V86" i="149"/>
  <c r="U60" i="149"/>
  <c r="G9" i="149"/>
  <c r="E42" i="149"/>
  <c r="N19" i="149"/>
  <c r="M51" i="149"/>
  <c r="R43" i="149"/>
  <c r="C17" i="149"/>
  <c r="H2" i="75"/>
  <c r="L33" i="149"/>
  <c r="Q95" i="149"/>
  <c r="K39" i="149"/>
  <c r="U55" i="149"/>
  <c r="K57" i="149"/>
  <c r="O45" i="149"/>
  <c r="Q20" i="149"/>
  <c r="M38" i="149"/>
  <c r="J9" i="149"/>
  <c r="I91" i="149"/>
  <c r="C57" i="149"/>
  <c r="G20" i="149"/>
  <c r="C56" i="149"/>
  <c r="F47" i="149"/>
  <c r="S44" i="149"/>
  <c r="K44" i="149"/>
  <c r="E52" i="149"/>
  <c r="X61" i="149"/>
  <c r="W26" i="123"/>
  <c r="W2" i="123" s="1"/>
  <c r="W70" i="149"/>
  <c r="V91" i="149"/>
  <c r="Q38" i="149"/>
  <c r="F70" i="149"/>
  <c r="S31" i="149"/>
  <c r="X51" i="149"/>
  <c r="R86" i="149"/>
  <c r="F68" i="149"/>
  <c r="O38" i="149"/>
  <c r="N9" i="149"/>
  <c r="M25" i="149"/>
  <c r="U86" i="149"/>
  <c r="O9" i="149"/>
  <c r="M32" i="149"/>
  <c r="C26" i="149"/>
  <c r="U26" i="149"/>
  <c r="G29" i="149"/>
  <c r="S62" i="149"/>
  <c r="G86" i="149"/>
  <c r="W94" i="149"/>
  <c r="X70" i="149"/>
  <c r="M95" i="149"/>
  <c r="Q44" i="149"/>
  <c r="V93" i="149"/>
  <c r="G25" i="149"/>
  <c r="S57" i="149"/>
  <c r="E61" i="149"/>
  <c r="E25" i="149"/>
  <c r="N86" i="149"/>
  <c r="F46" i="149"/>
  <c r="D41" i="149"/>
  <c r="F20" i="149"/>
  <c r="M33" i="149"/>
  <c r="E34" i="149"/>
  <c r="S48" i="149"/>
  <c r="N43" i="149"/>
  <c r="Q83" i="149"/>
  <c r="F2" i="117"/>
  <c r="E95" i="149"/>
  <c r="N2" i="106"/>
  <c r="J70" i="149"/>
  <c r="V19" i="149"/>
  <c r="T40" i="149"/>
  <c r="S53" i="149"/>
  <c r="E22" i="149"/>
  <c r="X54" i="149"/>
  <c r="L26" i="102"/>
  <c r="U38" i="149"/>
  <c r="S50" i="149"/>
  <c r="W50" i="149"/>
  <c r="X60" i="149"/>
  <c r="W20" i="149"/>
  <c r="I63" i="149"/>
  <c r="F27" i="149"/>
  <c r="L39" i="149"/>
  <c r="T26" i="123"/>
  <c r="T2" i="123" s="1"/>
  <c r="W34" i="149"/>
  <c r="T30" i="149"/>
  <c r="W88" i="149"/>
  <c r="C88" i="149"/>
  <c r="O24" i="149"/>
  <c r="S16" i="149"/>
  <c r="R45" i="149"/>
  <c r="O16" i="149"/>
  <c r="T16" i="149"/>
  <c r="N46" i="149"/>
  <c r="N90" i="149"/>
  <c r="S34" i="149"/>
  <c r="S39" i="149"/>
  <c r="Q30" i="149"/>
  <c r="W38" i="149"/>
  <c r="D33" i="149"/>
  <c r="S17" i="149"/>
  <c r="O34" i="149"/>
  <c r="Q93" i="149"/>
  <c r="D93" i="149"/>
  <c r="G41" i="149"/>
  <c r="G90" i="149"/>
  <c r="M90" i="149"/>
  <c r="M21" i="149"/>
  <c r="V50" i="149"/>
  <c r="S25" i="149"/>
  <c r="E15" i="149"/>
  <c r="K16" i="149"/>
  <c r="V53" i="149"/>
  <c r="K46" i="149"/>
  <c r="I2" i="103"/>
  <c r="K30" i="149"/>
  <c r="F23" i="149"/>
  <c r="F63" i="149"/>
  <c r="U48" i="149"/>
  <c r="T48" i="149"/>
  <c r="L48" i="149"/>
  <c r="P34" i="149"/>
  <c r="I48" i="149"/>
  <c r="I27" i="149"/>
  <c r="L28" i="149"/>
  <c r="R2" i="75"/>
  <c r="H2" i="106"/>
  <c r="W33" i="149"/>
  <c r="E43" i="149"/>
  <c r="T44" i="149"/>
  <c r="G17" i="149"/>
  <c r="L95" i="149"/>
  <c r="M42" i="149"/>
  <c r="J60" i="149"/>
  <c r="I28" i="149"/>
  <c r="D53" i="149"/>
  <c r="M44" i="149"/>
  <c r="V51" i="149"/>
  <c r="N88" i="149"/>
  <c r="C18" i="149"/>
  <c r="E16" i="149"/>
  <c r="X52" i="149"/>
  <c r="S30" i="149"/>
  <c r="C20" i="149"/>
  <c r="P68" i="149"/>
  <c r="D49" i="149"/>
  <c r="U2" i="116"/>
  <c r="I29" i="149"/>
  <c r="N91" i="149"/>
  <c r="S23" i="149"/>
  <c r="O94" i="149"/>
  <c r="N58" i="149"/>
  <c r="I44" i="149"/>
  <c r="Q70" i="149"/>
  <c r="D68" i="149"/>
  <c r="M57" i="149"/>
  <c r="V2" i="116"/>
  <c r="D9" i="149"/>
  <c r="L20" i="149"/>
  <c r="H50" i="149"/>
  <c r="R16" i="149"/>
  <c r="T9" i="149"/>
  <c r="S41" i="149"/>
  <c r="U57" i="149"/>
  <c r="D46" i="149"/>
  <c r="G16" i="149"/>
  <c r="L45" i="149"/>
  <c r="Q21" i="149"/>
  <c r="U16" i="149"/>
  <c r="O42" i="149"/>
  <c r="U63" i="149"/>
  <c r="M88" i="149"/>
  <c r="O3" i="102"/>
  <c r="H60" i="149"/>
  <c r="X5" i="149"/>
  <c r="J59" i="149"/>
  <c r="G33" i="149"/>
  <c r="H23" i="149"/>
  <c r="D42" i="149"/>
  <c r="V28" i="149"/>
  <c r="X50" i="149"/>
  <c r="L9" i="149"/>
  <c r="K54" i="149"/>
  <c r="Q86" i="149"/>
  <c r="J21" i="149"/>
  <c r="N21" i="149"/>
  <c r="T27" i="149"/>
  <c r="P2" i="106"/>
  <c r="Q2" i="105"/>
  <c r="S68" i="149"/>
  <c r="C58" i="149"/>
  <c r="K58" i="149"/>
  <c r="D91" i="149"/>
  <c r="C50" i="149"/>
  <c r="P53" i="149"/>
  <c r="W60" i="149"/>
  <c r="Q32" i="149"/>
  <c r="Q24" i="149"/>
  <c r="N26" i="149"/>
  <c r="L29" i="149"/>
  <c r="G68" i="149"/>
  <c r="R63" i="149"/>
  <c r="D43" i="149"/>
  <c r="T95" i="149"/>
  <c r="F83" i="149"/>
  <c r="J29" i="149"/>
  <c r="X22" i="149"/>
  <c r="G28" i="149"/>
  <c r="T61" i="93"/>
  <c r="U34" i="149"/>
  <c r="J63" i="149"/>
  <c r="V23" i="149"/>
  <c r="X26" i="123"/>
  <c r="X2" i="123" s="1"/>
  <c r="W46" i="149"/>
  <c r="F50" i="149"/>
  <c r="T46" i="149"/>
  <c r="O33" i="149"/>
  <c r="E70" i="149"/>
  <c r="D58" i="149"/>
  <c r="N34" i="149"/>
  <c r="Q50" i="149"/>
  <c r="P15" i="149"/>
  <c r="W57" i="149"/>
  <c r="G26" i="102"/>
  <c r="P46" i="149"/>
  <c r="P43" i="149"/>
  <c r="P59" i="149"/>
  <c r="G49" i="149"/>
  <c r="P57" i="149"/>
  <c r="W62" i="149"/>
  <c r="C34" i="149"/>
  <c r="N51" i="149"/>
  <c r="X23" i="149"/>
  <c r="C39" i="149"/>
  <c r="T25" i="149"/>
  <c r="H43" i="149"/>
  <c r="P54" i="149"/>
  <c r="E40" i="149"/>
  <c r="P2" i="116"/>
  <c r="O25" i="149"/>
  <c r="U25" i="149"/>
  <c r="I86" i="149"/>
  <c r="U8" i="93"/>
  <c r="I26" i="149"/>
  <c r="Q23" i="149"/>
  <c r="Q90" i="149"/>
  <c r="K22" i="149"/>
  <c r="M3" i="102"/>
  <c r="L2" i="117"/>
  <c r="Q31" i="149"/>
  <c r="K5" i="149"/>
  <c r="G63" i="149"/>
  <c r="F22" i="149"/>
  <c r="L51" i="149"/>
  <c r="H22" i="149"/>
  <c r="K52" i="149"/>
  <c r="R61" i="149"/>
  <c r="U88" i="149"/>
  <c r="I93" i="149"/>
  <c r="W47" i="149"/>
  <c r="W43" i="149"/>
  <c r="O2" i="105"/>
  <c r="S9" i="149"/>
  <c r="D16" i="149"/>
  <c r="E38" i="149"/>
  <c r="H3" i="102"/>
  <c r="L71" i="149"/>
  <c r="J2" i="116"/>
  <c r="E32" i="149"/>
  <c r="N20" i="149"/>
  <c r="C46" i="149"/>
  <c r="Q68" i="149"/>
  <c r="E39" i="149"/>
  <c r="S20" i="149"/>
  <c r="H41" i="149"/>
  <c r="D20" i="149"/>
  <c r="K23" i="149"/>
  <c r="O32" i="149"/>
  <c r="J91" i="149"/>
  <c r="R68" i="149"/>
  <c r="E9" i="149"/>
  <c r="S27" i="149"/>
  <c r="C23" i="149"/>
  <c r="E30" i="149"/>
  <c r="C62" i="149"/>
  <c r="F48" i="149"/>
  <c r="O51" i="149"/>
  <c r="L30" i="149"/>
  <c r="H70" i="149"/>
  <c r="G48" i="149"/>
  <c r="J49" i="149"/>
  <c r="W95" i="149"/>
  <c r="S52" i="149"/>
  <c r="T33" i="149"/>
  <c r="T51" i="149"/>
  <c r="O86" i="149"/>
  <c r="V26" i="123"/>
  <c r="V2" i="123" s="1"/>
  <c r="U20" i="149"/>
  <c r="L53" i="149"/>
  <c r="N17" i="149"/>
  <c r="R32" i="149"/>
  <c r="E29" i="149"/>
  <c r="V26" i="102"/>
  <c r="R91" i="149"/>
  <c r="T2" i="116"/>
  <c r="G2" i="123"/>
  <c r="F41" i="149"/>
  <c r="M58" i="149"/>
  <c r="E58" i="149"/>
  <c r="S54" i="149"/>
  <c r="I41" i="149"/>
  <c r="G31" i="149"/>
  <c r="J86" i="149"/>
  <c r="M9" i="149"/>
  <c r="C22" i="149"/>
  <c r="O61" i="149"/>
  <c r="L58" i="149"/>
  <c r="T58" i="149"/>
  <c r="P62" i="149"/>
  <c r="N23" i="149"/>
  <c r="V26" i="149"/>
  <c r="P64" i="149"/>
  <c r="S2" i="117"/>
  <c r="Q49" i="149"/>
  <c r="S91" i="149"/>
  <c r="T62" i="149"/>
  <c r="J26" i="149"/>
  <c r="W31" i="149"/>
  <c r="X38" i="149"/>
  <c r="Q91" i="149"/>
  <c r="N38" i="149"/>
  <c r="E68" i="149"/>
  <c r="X61" i="93"/>
  <c r="I68" i="149"/>
  <c r="S22" i="149"/>
  <c r="M53" i="149"/>
  <c r="H55" i="149"/>
  <c r="G62" i="149"/>
  <c r="N70" i="149"/>
  <c r="R83" i="149"/>
  <c r="G94" i="149"/>
  <c r="K94" i="149"/>
  <c r="M64" i="149"/>
  <c r="V34" i="149"/>
  <c r="N93" i="149"/>
  <c r="P88" i="149"/>
  <c r="R88" i="149"/>
  <c r="W83" i="149"/>
  <c r="H51" i="149"/>
  <c r="G91" i="149"/>
  <c r="K18" i="149"/>
  <c r="K50" i="149"/>
  <c r="K29" i="149"/>
  <c r="F44" i="149"/>
  <c r="L41" i="149"/>
  <c r="O28" i="149"/>
  <c r="W71" i="149"/>
  <c r="U80" i="149"/>
  <c r="S21" i="149"/>
  <c r="O46" i="149"/>
  <c r="V40" i="149"/>
  <c r="U61" i="149"/>
  <c r="R20" i="149"/>
  <c r="K27" i="149"/>
  <c r="U30" i="149"/>
  <c r="C60" i="149"/>
  <c r="N30" i="149"/>
  <c r="H33" i="149"/>
  <c r="H25" i="149"/>
  <c r="F33" i="149"/>
  <c r="I70" i="149"/>
  <c r="V31" i="149"/>
  <c r="N63" i="149"/>
  <c r="D63" i="149"/>
  <c r="E54" i="149"/>
  <c r="R93" i="149"/>
  <c r="N95" i="149"/>
  <c r="I33" i="149"/>
  <c r="Q17" i="149"/>
  <c r="J55" i="149"/>
  <c r="C44" i="149"/>
  <c r="I55" i="149"/>
  <c r="H52" i="149"/>
  <c r="V83" i="149"/>
  <c r="R21" i="149"/>
  <c r="W52" i="149"/>
  <c r="X2" i="116"/>
  <c r="L34" i="149"/>
  <c r="G83" i="149"/>
  <c r="T43" i="149"/>
  <c r="V3" i="102"/>
  <c r="R39" i="149"/>
  <c r="O20" i="149"/>
  <c r="H62" i="149"/>
  <c r="X93" i="149"/>
  <c r="E31" i="149"/>
  <c r="O27" i="149"/>
  <c r="U2" i="75"/>
  <c r="F2" i="123"/>
  <c r="L61" i="149"/>
  <c r="E2" i="103"/>
  <c r="G2" i="116"/>
  <c r="X2" i="124"/>
  <c r="O58" i="149"/>
  <c r="O63" i="149"/>
  <c r="N27" i="149"/>
  <c r="H44" i="149"/>
  <c r="H27" i="149"/>
  <c r="F88" i="149"/>
  <c r="M17" i="149"/>
  <c r="P29" i="149"/>
  <c r="T28" i="149"/>
  <c r="Q2" i="117"/>
  <c r="S26" i="102"/>
  <c r="X2" i="117"/>
  <c r="H26" i="102"/>
  <c r="G2" i="124"/>
  <c r="M2" i="116"/>
  <c r="M63" i="149"/>
  <c r="V62" i="149"/>
  <c r="C68" i="149"/>
  <c r="D62" i="149"/>
  <c r="R31" i="149"/>
  <c r="N15" i="149"/>
  <c r="C2" i="117"/>
  <c r="C94" i="149"/>
  <c r="Q61" i="149"/>
  <c r="I2" i="116"/>
  <c r="G2" i="117"/>
  <c r="K59" i="149"/>
  <c r="Q2" i="123"/>
  <c r="R49" i="149"/>
  <c r="J57" i="149"/>
  <c r="E48" i="149"/>
  <c r="S95" i="149"/>
  <c r="R33" i="149"/>
  <c r="O18" i="149"/>
  <c r="K63" i="149"/>
  <c r="S18" i="149"/>
  <c r="P51" i="149"/>
  <c r="J42" i="149"/>
  <c r="K41" i="149"/>
  <c r="H9" i="149"/>
  <c r="O2" i="116"/>
  <c r="T2" i="117"/>
  <c r="E2" i="123"/>
  <c r="H58" i="149"/>
  <c r="M23" i="149"/>
  <c r="D29" i="149"/>
  <c r="P22" i="149"/>
  <c r="O47" i="149"/>
  <c r="P26" i="149"/>
  <c r="E64" i="149"/>
  <c r="X58" i="149"/>
  <c r="J2" i="124"/>
  <c r="U2" i="124"/>
  <c r="N2" i="116"/>
  <c r="V43" i="149"/>
  <c r="I31" i="149"/>
  <c r="S24" i="149"/>
  <c r="V88" i="149"/>
  <c r="X25" i="149"/>
  <c r="C28" i="149"/>
  <c r="K34" i="149"/>
  <c r="V17" i="149"/>
  <c r="N68" i="149"/>
  <c r="D61" i="93"/>
  <c r="E2" i="116"/>
  <c r="N2" i="103"/>
  <c r="Q2" i="75"/>
  <c r="S2" i="123"/>
  <c r="T53" i="149"/>
  <c r="N2" i="117"/>
  <c r="O2" i="124"/>
  <c r="U51" i="149"/>
  <c r="F52" i="149"/>
  <c r="M45" i="149"/>
  <c r="W26" i="149"/>
  <c r="F56" i="149"/>
  <c r="F45" i="149"/>
  <c r="X62" i="149"/>
  <c r="Q80" i="149"/>
  <c r="T29" i="149"/>
  <c r="U17" i="149"/>
  <c r="H48" i="149"/>
  <c r="E17" i="149"/>
  <c r="F51" i="149"/>
  <c r="S51" i="149"/>
  <c r="W21" i="149"/>
  <c r="C27" i="149"/>
  <c r="K51" i="149"/>
  <c r="H2" i="103"/>
  <c r="I90" i="149"/>
  <c r="W2" i="103"/>
  <c r="V2" i="103"/>
  <c r="L2" i="116"/>
  <c r="R2" i="124"/>
  <c r="C2" i="124"/>
  <c r="J2" i="123"/>
  <c r="P2" i="124"/>
  <c r="M2" i="123"/>
  <c r="L2" i="103"/>
  <c r="O2" i="75"/>
  <c r="R2" i="117"/>
  <c r="V2" i="124"/>
  <c r="G2" i="103"/>
  <c r="U2" i="103"/>
  <c r="S32" i="149"/>
  <c r="E94" i="149"/>
  <c r="O43" i="149"/>
  <c r="M47" i="149"/>
  <c r="M59" i="149"/>
  <c r="E18" i="149"/>
  <c r="U58" i="149"/>
  <c r="V70" i="149"/>
  <c r="F26" i="149"/>
  <c r="I88" i="149"/>
  <c r="E2" i="117"/>
  <c r="W2" i="124"/>
  <c r="I60" i="149"/>
  <c r="D2" i="117"/>
  <c r="I2" i="117"/>
  <c r="Q2" i="116"/>
  <c r="J2" i="103"/>
  <c r="M2" i="124"/>
  <c r="K2" i="103"/>
  <c r="D2" i="116"/>
  <c r="D2" i="103"/>
  <c r="G2" i="75"/>
  <c r="C2" i="116"/>
  <c r="H2" i="117"/>
  <c r="H2" i="123"/>
  <c r="K2" i="117"/>
  <c r="V2" i="117"/>
  <c r="P2" i="103"/>
  <c r="R24" i="149"/>
  <c r="H31" i="149"/>
  <c r="G56" i="149"/>
  <c r="T23" i="149"/>
  <c r="U62" i="149"/>
  <c r="F30" i="149"/>
  <c r="D61" i="149"/>
  <c r="W51" i="149"/>
  <c r="S55" i="149"/>
  <c r="U31" i="149"/>
  <c r="K2" i="116"/>
  <c r="W2" i="117"/>
  <c r="L2" i="124"/>
  <c r="N2" i="123"/>
  <c r="O2" i="117"/>
  <c r="D2" i="123"/>
  <c r="K2" i="123"/>
  <c r="T2" i="124"/>
  <c r="U2" i="104"/>
  <c r="E88" i="149"/>
  <c r="E2" i="104"/>
  <c r="D2" i="124"/>
  <c r="L2" i="123"/>
  <c r="E2" i="75"/>
  <c r="I2" i="123"/>
  <c r="T2" i="103"/>
  <c r="N28" i="149"/>
  <c r="X2" i="106"/>
  <c r="M2" i="75"/>
  <c r="K2" i="75"/>
  <c r="R95" i="149"/>
  <c r="T2" i="106"/>
  <c r="F2" i="124"/>
  <c r="Q2" i="103"/>
  <c r="H2" i="124"/>
  <c r="Q2" i="124"/>
  <c r="O2" i="123"/>
  <c r="U28" i="149"/>
  <c r="S2" i="103"/>
  <c r="C2" i="75"/>
  <c r="J2" i="117"/>
  <c r="J41" i="149"/>
  <c r="N61" i="93"/>
  <c r="G61" i="149"/>
  <c r="X3" i="102"/>
  <c r="K45" i="149"/>
  <c r="U70" i="149"/>
  <c r="M68" i="149"/>
  <c r="E3" i="102"/>
  <c r="M48" i="149"/>
  <c r="W49" i="149"/>
  <c r="S40" i="149"/>
  <c r="F28" i="149"/>
  <c r="K47" i="149"/>
  <c r="G58" i="149"/>
  <c r="W29" i="149"/>
  <c r="T15" i="149"/>
  <c r="H20" i="149"/>
  <c r="S47" i="149"/>
  <c r="E53" i="149"/>
  <c r="R90" i="149"/>
  <c r="S15" i="149"/>
  <c r="K40" i="149"/>
  <c r="M40" i="149"/>
  <c r="I19" i="149"/>
  <c r="F34" i="149"/>
  <c r="H54" i="149"/>
  <c r="P49" i="149"/>
  <c r="C53" i="149"/>
  <c r="E90" i="149"/>
  <c r="L15" i="149"/>
  <c r="E20" i="149"/>
  <c r="O90" i="149"/>
  <c r="Q62" i="149"/>
  <c r="C59" i="149"/>
  <c r="X90" i="149"/>
  <c r="T19" i="149"/>
  <c r="Q53" i="149"/>
  <c r="G34" i="149"/>
  <c r="D55" i="149"/>
  <c r="I53" i="149"/>
  <c r="I15" i="149"/>
  <c r="D40" i="149"/>
  <c r="M34" i="149"/>
  <c r="L44" i="149"/>
  <c r="N40" i="149"/>
  <c r="H45" i="149"/>
  <c r="W45" i="149"/>
  <c r="M26" i="102"/>
  <c r="N16" i="149"/>
  <c r="S61" i="93"/>
  <c r="M22" i="102"/>
  <c r="S86" i="149"/>
  <c r="T24" i="149"/>
  <c r="L86" i="149"/>
  <c r="T55" i="149"/>
  <c r="C42" i="149"/>
  <c r="M61" i="93"/>
  <c r="D21" i="149"/>
  <c r="D24" i="149"/>
  <c r="I26" i="102"/>
  <c r="J54" i="149"/>
  <c r="W56" i="149"/>
  <c r="E86" i="149"/>
  <c r="C49" i="149"/>
  <c r="O61" i="93"/>
  <c r="N61" i="149"/>
  <c r="U26" i="102"/>
  <c r="U59" i="149"/>
  <c r="E61" i="93"/>
  <c r="G22" i="149"/>
  <c r="F58" i="149"/>
  <c r="E41" i="149"/>
  <c r="O48" i="149"/>
  <c r="R47" i="149"/>
  <c r="H26" i="149"/>
  <c r="K60" i="149"/>
  <c r="M27" i="149"/>
  <c r="E51" i="149"/>
  <c r="U43" i="149"/>
  <c r="X26" i="149"/>
  <c r="Q39" i="149"/>
  <c r="D18" i="149"/>
  <c r="R44" i="149"/>
  <c r="V41" i="149"/>
  <c r="P40" i="149"/>
  <c r="T52" i="149"/>
  <c r="K55" i="149"/>
  <c r="E11" i="93"/>
  <c r="E12" i="11"/>
  <c r="G61" i="93"/>
  <c r="G23" i="11"/>
  <c r="G22" i="93"/>
  <c r="O5" i="11"/>
  <c r="O4" i="93"/>
  <c r="T18" i="11"/>
  <c r="T17" i="93"/>
  <c r="M18" i="11"/>
  <c r="M17" i="93"/>
  <c r="D28" i="11"/>
  <c r="D27" i="93"/>
  <c r="C34" i="11"/>
  <c r="C33" i="93"/>
  <c r="X34" i="11"/>
  <c r="X33" i="93"/>
  <c r="V11" i="93"/>
  <c r="V12" i="11"/>
  <c r="K38" i="149"/>
  <c r="K61" i="93"/>
  <c r="V38" i="149"/>
  <c r="E5" i="149"/>
  <c r="Q3" i="102"/>
  <c r="U11" i="93"/>
  <c r="U12" i="11"/>
  <c r="K5" i="11"/>
  <c r="K4" i="93"/>
  <c r="M20" i="149"/>
  <c r="Q23" i="11"/>
  <c r="Q22" i="93"/>
  <c r="U8" i="11"/>
  <c r="U9" i="9"/>
  <c r="X12" i="11"/>
  <c r="X11" i="93"/>
  <c r="R23" i="11"/>
  <c r="R22" i="93"/>
  <c r="F23" i="11"/>
  <c r="F22" i="93"/>
  <c r="X68" i="149"/>
  <c r="K11" i="93"/>
  <c r="K12" i="11"/>
  <c r="L5" i="11"/>
  <c r="L4" i="93"/>
  <c r="U3" i="102"/>
  <c r="M11" i="93"/>
  <c r="M12" i="11"/>
  <c r="I53" i="11"/>
  <c r="I52" i="93"/>
  <c r="O17" i="93"/>
  <c r="O18" i="11"/>
  <c r="J40" i="149"/>
  <c r="D53" i="11"/>
  <c r="D52" i="93"/>
  <c r="Q18" i="11"/>
  <c r="Q17" i="93"/>
  <c r="L18" i="11"/>
  <c r="L17" i="93"/>
  <c r="M5" i="11"/>
  <c r="M4" i="93"/>
  <c r="W23" i="11"/>
  <c r="W22" i="93"/>
  <c r="O23" i="11"/>
  <c r="O22" i="93"/>
  <c r="X15" i="149"/>
  <c r="C18" i="11"/>
  <c r="C17" i="93"/>
  <c r="X17" i="93"/>
  <c r="X18" i="11"/>
  <c r="W53" i="11"/>
  <c r="W52" i="93"/>
  <c r="V34" i="11"/>
  <c r="V33" i="93"/>
  <c r="F9" i="149"/>
  <c r="I5" i="149"/>
  <c r="W15" i="149"/>
  <c r="C15" i="149"/>
  <c r="R12" i="11"/>
  <c r="R11" i="93"/>
  <c r="F61" i="93"/>
  <c r="F34" i="11"/>
  <c r="F33" i="93"/>
  <c r="K9" i="11"/>
  <c r="K8" i="93"/>
  <c r="R37" i="149"/>
  <c r="D5" i="149"/>
  <c r="H61" i="93"/>
  <c r="K61" i="11"/>
  <c r="V18" i="11"/>
  <c r="V17" i="93"/>
  <c r="Q5" i="11"/>
  <c r="Q4" i="93"/>
  <c r="G33" i="93"/>
  <c r="G34" i="11"/>
  <c r="D61" i="11"/>
  <c r="C91" i="149"/>
  <c r="P12" i="11"/>
  <c r="P11" i="93"/>
  <c r="E49" i="149"/>
  <c r="F18" i="11"/>
  <c r="F17" i="93"/>
  <c r="W9" i="11"/>
  <c r="W8" i="93"/>
  <c r="Q12" i="11"/>
  <c r="Q11" i="93"/>
  <c r="T90" i="149"/>
  <c r="N34" i="11"/>
  <c r="N33" i="93"/>
  <c r="U90" i="149"/>
  <c r="N26" i="102"/>
  <c r="U5" i="11"/>
  <c r="U4" i="93"/>
  <c r="F53" i="11"/>
  <c r="F52" i="93"/>
  <c r="F49" i="149"/>
  <c r="U15" i="149"/>
  <c r="O9" i="11"/>
  <c r="O8" i="93"/>
  <c r="O37" i="149"/>
  <c r="I18" i="11"/>
  <c r="I17" i="93"/>
  <c r="N5" i="11"/>
  <c r="N4" i="93"/>
  <c r="V90" i="149"/>
  <c r="R3" i="102"/>
  <c r="V15" i="149"/>
  <c r="Q61" i="93"/>
  <c r="R61" i="93"/>
  <c r="J23" i="11"/>
  <c r="J22" i="93"/>
  <c r="L38" i="149"/>
  <c r="O33" i="93"/>
  <c r="O34" i="11"/>
  <c r="K34" i="11"/>
  <c r="K33" i="93"/>
  <c r="F26" i="102"/>
  <c r="X5" i="11"/>
  <c r="X4" i="93"/>
  <c r="G53" i="149"/>
  <c r="C9" i="11"/>
  <c r="C8" i="93"/>
  <c r="C9" i="149"/>
  <c r="W3" i="102"/>
  <c r="Q34" i="11"/>
  <c r="Q33" i="93"/>
  <c r="E9" i="11"/>
  <c r="E8" i="93"/>
  <c r="G28" i="11"/>
  <c r="G27" i="93"/>
  <c r="G53" i="11"/>
  <c r="G52" i="93"/>
  <c r="O12" i="11"/>
  <c r="O11" i="93"/>
  <c r="S34" i="11"/>
  <c r="S33" i="93"/>
  <c r="T3" i="102"/>
  <c r="K90" i="149"/>
  <c r="O53" i="149"/>
  <c r="T86" i="149"/>
  <c r="D22" i="93"/>
  <c r="D23" i="11"/>
  <c r="N61" i="11"/>
  <c r="I54" i="149"/>
  <c r="R9" i="149"/>
  <c r="D3" i="102"/>
  <c r="N27" i="93"/>
  <c r="N28" i="11"/>
  <c r="L3" i="102"/>
  <c r="R53" i="11"/>
  <c r="R52" i="93"/>
  <c r="M53" i="11"/>
  <c r="M52" i="93"/>
  <c r="H53" i="11"/>
  <c r="H52" i="93"/>
  <c r="N50" i="149"/>
  <c r="W26" i="102"/>
  <c r="E18" i="11"/>
  <c r="E17" i="93"/>
  <c r="C12" i="11"/>
  <c r="C11" i="93"/>
  <c r="L90" i="149"/>
  <c r="G5" i="11"/>
  <c r="G4" i="93"/>
  <c r="R5" i="11"/>
  <c r="R4" i="93"/>
  <c r="L61" i="93"/>
  <c r="Q61" i="11"/>
  <c r="R61" i="11"/>
  <c r="R15" i="149"/>
  <c r="F27" i="93"/>
  <c r="F28" i="11"/>
  <c r="F90" i="149"/>
  <c r="V27" i="93"/>
  <c r="V28" i="11"/>
  <c r="W5" i="11"/>
  <c r="W4" i="93"/>
  <c r="M61" i="9"/>
  <c r="M64" i="7"/>
  <c r="M61" i="7" s="1"/>
  <c r="C61" i="93"/>
  <c r="K86" i="149"/>
  <c r="T34" i="11"/>
  <c r="T33" i="93"/>
  <c r="L5" i="149"/>
  <c r="T5" i="11"/>
  <c r="T4" i="93"/>
  <c r="K18" i="11"/>
  <c r="K17" i="93"/>
  <c r="O50" i="149"/>
  <c r="G64" i="7"/>
  <c r="J61" i="11"/>
  <c r="U18" i="11"/>
  <c r="U17" i="93"/>
  <c r="L91" i="149"/>
  <c r="D5" i="11"/>
  <c r="D4" i="93"/>
  <c r="V23" i="11"/>
  <c r="V22" i="93"/>
  <c r="D38" i="149"/>
  <c r="L12" i="11"/>
  <c r="L11" i="93"/>
  <c r="M34" i="11"/>
  <c r="M33" i="93"/>
  <c r="D12" i="11"/>
  <c r="D11" i="93"/>
  <c r="U23" i="11"/>
  <c r="U22" i="93"/>
  <c r="M5" i="149"/>
  <c r="R53" i="149"/>
  <c r="T23" i="11"/>
  <c r="T22" i="93"/>
  <c r="U50" i="149"/>
  <c r="R26" i="102"/>
  <c r="T38" i="149"/>
  <c r="W28" i="11"/>
  <c r="W27" i="93"/>
  <c r="S90" i="149"/>
  <c r="F9" i="11"/>
  <c r="F8" i="93"/>
  <c r="F3" i="102"/>
  <c r="N53" i="11"/>
  <c r="N52" i="93"/>
  <c r="K26" i="102"/>
  <c r="I28" i="11"/>
  <c r="I27" i="93"/>
  <c r="S3" i="102"/>
  <c r="N18" i="11"/>
  <c r="N17" i="93"/>
  <c r="P61" i="11"/>
  <c r="P53" i="11"/>
  <c r="P52" i="93"/>
  <c r="J34" i="11"/>
  <c r="J33" i="93"/>
  <c r="V5" i="11"/>
  <c r="V4" i="93"/>
  <c r="S85" i="149"/>
  <c r="S53" i="11"/>
  <c r="S52" i="93"/>
  <c r="E85" i="149"/>
  <c r="D9" i="11"/>
  <c r="D8" i="93"/>
  <c r="M61" i="11"/>
  <c r="E61" i="11"/>
  <c r="H5" i="11"/>
  <c r="H4" i="93"/>
  <c r="H28" i="11"/>
  <c r="H27" i="93"/>
  <c r="W12" i="11"/>
  <c r="W11" i="93"/>
  <c r="I24" i="149"/>
  <c r="M23" i="11"/>
  <c r="M22" i="93"/>
  <c r="G3" i="102"/>
  <c r="I46" i="149"/>
  <c r="O26" i="102"/>
  <c r="J17" i="93"/>
  <c r="J18" i="11"/>
  <c r="E50" i="149"/>
  <c r="C3" i="102"/>
  <c r="Q5" i="149"/>
  <c r="G46" i="149"/>
  <c r="I34" i="11"/>
  <c r="I33" i="93"/>
  <c r="P9" i="11"/>
  <c r="P8" i="93"/>
  <c r="R28" i="11"/>
  <c r="R27" i="93"/>
  <c r="H12" i="11"/>
  <c r="H11" i="93"/>
  <c r="H18" i="11"/>
  <c r="H17" i="93"/>
  <c r="O61" i="11"/>
  <c r="Q46" i="149"/>
  <c r="F5" i="11"/>
  <c r="F4" i="93"/>
  <c r="H5" i="149"/>
  <c r="T5" i="149"/>
  <c r="K27" i="93"/>
  <c r="K28" i="11"/>
  <c r="S9" i="11"/>
  <c r="S8" i="93"/>
  <c r="S5" i="11"/>
  <c r="S4" i="93"/>
  <c r="T12" i="11"/>
  <c r="T11" i="93"/>
  <c r="X53" i="11"/>
  <c r="X52" i="93"/>
  <c r="S27" i="93"/>
  <c r="S28" i="11"/>
  <c r="L53" i="11"/>
  <c r="L52" i="93"/>
  <c r="L9" i="11"/>
  <c r="L8" i="93"/>
  <c r="S23" i="11"/>
  <c r="S22" i="93"/>
  <c r="X9" i="11"/>
  <c r="X8" i="93"/>
  <c r="E53" i="11"/>
  <c r="E52" i="93"/>
  <c r="R34" i="11"/>
  <c r="R33" i="93"/>
  <c r="H15" i="149"/>
  <c r="U61" i="11"/>
  <c r="C90" i="149"/>
  <c r="E23" i="11"/>
  <c r="E22" i="93"/>
  <c r="V9" i="11"/>
  <c r="V8" i="93"/>
  <c r="J53" i="11"/>
  <c r="J52" i="93"/>
  <c r="R54" i="149"/>
  <c r="L23" i="11"/>
  <c r="L22" i="93"/>
  <c r="J53" i="149"/>
  <c r="L28" i="11"/>
  <c r="L27" i="93"/>
  <c r="X26" i="102"/>
  <c r="J3" i="102"/>
  <c r="U49" i="149"/>
  <c r="G12" i="11"/>
  <c r="G11" i="93"/>
  <c r="T26" i="102"/>
  <c r="I20" i="149"/>
  <c r="K23" i="11"/>
  <c r="K22" i="93"/>
  <c r="O28" i="11"/>
  <c r="O27" i="93"/>
  <c r="S38" i="149"/>
  <c r="U34" i="11"/>
  <c r="U33" i="93"/>
  <c r="U53" i="11"/>
  <c r="U52" i="93"/>
  <c r="Q26" i="102"/>
  <c r="C5" i="11"/>
  <c r="C4" i="93"/>
  <c r="F11" i="93"/>
  <c r="F12" i="11"/>
  <c r="T61" i="11"/>
  <c r="W61" i="93"/>
  <c r="F66" i="149"/>
  <c r="L34" i="11"/>
  <c r="L33" i="93"/>
  <c r="Q15" i="149"/>
  <c r="H23" i="11"/>
  <c r="H22" i="93"/>
  <c r="C52" i="93"/>
  <c r="C53" i="11"/>
  <c r="P3" i="102"/>
  <c r="S61" i="11"/>
  <c r="R41" i="149"/>
  <c r="N9" i="11"/>
  <c r="N8" i="93"/>
  <c r="I40" i="149"/>
  <c r="V20" i="149"/>
  <c r="I3" i="102"/>
  <c r="M37" i="149"/>
  <c r="S18" i="11"/>
  <c r="S17" i="93"/>
  <c r="I23" i="11"/>
  <c r="I22" i="93"/>
  <c r="O53" i="11"/>
  <c r="O52" i="93"/>
  <c r="C26" i="102"/>
  <c r="K53" i="11"/>
  <c r="K52" i="93"/>
  <c r="G9" i="11"/>
  <c r="G8" i="93"/>
  <c r="N23" i="11"/>
  <c r="N22" i="93"/>
  <c r="M27" i="93"/>
  <c r="M28" i="11"/>
  <c r="J9" i="11"/>
  <c r="J8" i="93"/>
  <c r="P26" i="102"/>
  <c r="E26" i="102"/>
  <c r="X28" i="11"/>
  <c r="X27" i="93"/>
  <c r="J5" i="11"/>
  <c r="J4" i="93"/>
  <c r="R40" i="149"/>
  <c r="T28" i="11"/>
  <c r="T27" i="93"/>
  <c r="M9" i="11"/>
  <c r="M8" i="93"/>
  <c r="H64" i="7"/>
  <c r="C22" i="93"/>
  <c r="C23" i="11"/>
  <c r="W17" i="93"/>
  <c r="W18" i="11"/>
  <c r="Q28" i="11"/>
  <c r="Q27" i="93"/>
  <c r="P23" i="11"/>
  <c r="P22" i="93"/>
  <c r="M50" i="149"/>
  <c r="I85" i="149"/>
  <c r="V61" i="93"/>
  <c r="I12" i="11"/>
  <c r="I11" i="93"/>
  <c r="P4" i="93"/>
  <c r="P5" i="11"/>
  <c r="J26" i="102"/>
  <c r="T9" i="11"/>
  <c r="T8" i="93"/>
  <c r="X23" i="11"/>
  <c r="X22" i="93"/>
  <c r="T91" i="149"/>
  <c r="Q16" i="149"/>
  <c r="I5" i="11"/>
  <c r="I4" i="93"/>
  <c r="Q9" i="11"/>
  <c r="Q8" i="93"/>
  <c r="C28" i="11"/>
  <c r="C27" i="93"/>
  <c r="X61" i="11"/>
  <c r="E34" i="11"/>
  <c r="E33" i="93"/>
  <c r="K53" i="149"/>
  <c r="I61" i="93"/>
  <c r="P34" i="11"/>
  <c r="P33" i="93"/>
  <c r="P28" i="11"/>
  <c r="P27" i="93"/>
  <c r="P18" i="11"/>
  <c r="P17" i="93"/>
  <c r="O15" i="149"/>
  <c r="E27" i="93"/>
  <c r="E28" i="11"/>
  <c r="G17" i="93"/>
  <c r="G18" i="11"/>
  <c r="W33" i="93"/>
  <c r="W34" i="11"/>
  <c r="K3" i="102"/>
  <c r="S11" i="93"/>
  <c r="S12" i="11"/>
  <c r="D34" i="11"/>
  <c r="D33" i="93"/>
  <c r="U27" i="149"/>
  <c r="U27" i="93"/>
  <c r="U28" i="11"/>
  <c r="H34" i="11"/>
  <c r="H33" i="93"/>
  <c r="T53" i="11"/>
  <c r="T52" i="93"/>
  <c r="N11" i="93"/>
  <c r="N12" i="11"/>
  <c r="D18" i="11"/>
  <c r="D17" i="93"/>
  <c r="R17" i="93"/>
  <c r="R18" i="11"/>
  <c r="Q53" i="11"/>
  <c r="Q52" i="93"/>
  <c r="R9" i="11"/>
  <c r="R8" i="93"/>
  <c r="E5" i="11"/>
  <c r="E4" i="93"/>
  <c r="I9" i="11"/>
  <c r="I8" i="93"/>
  <c r="I16" i="149"/>
  <c r="H9" i="11"/>
  <c r="H8" i="93"/>
  <c r="W54" i="149"/>
  <c r="J12" i="11"/>
  <c r="J11" i="93"/>
  <c r="V53" i="11"/>
  <c r="V52" i="93"/>
  <c r="J28" i="11"/>
  <c r="J27" i="93"/>
  <c r="G15" i="149"/>
  <c r="H65" i="149" l="1"/>
  <c r="S19" i="149"/>
  <c r="X37" i="149"/>
  <c r="M49" i="149"/>
  <c r="C40" i="149"/>
  <c r="P84" i="149"/>
  <c r="K85" i="149"/>
  <c r="J19" i="149"/>
  <c r="F19" i="149"/>
  <c r="J15" i="149"/>
  <c r="L40" i="149"/>
  <c r="U53" i="149"/>
  <c r="I49" i="149"/>
  <c r="C45" i="149"/>
  <c r="F15" i="149"/>
  <c r="G19" i="149"/>
  <c r="G85" i="149"/>
  <c r="K84" i="149"/>
  <c r="C37" i="149"/>
  <c r="D19" i="149"/>
  <c r="W53" i="149"/>
  <c r="N66" i="149"/>
  <c r="I45" i="149"/>
  <c r="C84" i="149"/>
  <c r="W19" i="149"/>
  <c r="P45" i="149"/>
  <c r="S49" i="149"/>
  <c r="U66" i="149"/>
  <c r="I37" i="149"/>
  <c r="H84" i="149"/>
  <c r="U2" i="102"/>
  <c r="E19" i="149"/>
  <c r="N49" i="149"/>
  <c r="L19" i="149"/>
  <c r="F37" i="149"/>
  <c r="D85" i="149"/>
  <c r="E45" i="149"/>
  <c r="X49" i="149"/>
  <c r="M66" i="149"/>
  <c r="X40" i="149"/>
  <c r="W90" i="149"/>
  <c r="J66" i="149"/>
  <c r="H49" i="149"/>
  <c r="C19" i="149"/>
  <c r="H19" i="149"/>
  <c r="W85" i="149"/>
  <c r="T37" i="149"/>
  <c r="X84" i="149"/>
  <c r="G84" i="149"/>
  <c r="R19" i="149"/>
  <c r="S37" i="149"/>
  <c r="T45" i="149"/>
  <c r="L85" i="149"/>
  <c r="O84" i="149"/>
  <c r="C85" i="149"/>
  <c r="N37" i="149"/>
  <c r="O65" i="149"/>
  <c r="E65" i="149"/>
  <c r="S66" i="149"/>
  <c r="U45" i="149"/>
  <c r="W84" i="149"/>
  <c r="V85" i="149"/>
  <c r="M19" i="149"/>
  <c r="M85" i="149"/>
  <c r="I84" i="149"/>
  <c r="T85" i="149"/>
  <c r="K19" i="149"/>
  <c r="V65" i="149"/>
  <c r="I65" i="149"/>
  <c r="H2" i="102"/>
  <c r="O66" i="149"/>
  <c r="M84" i="149"/>
  <c r="S84" i="149"/>
  <c r="X66" i="149"/>
  <c r="L66" i="149"/>
  <c r="Q40" i="149"/>
  <c r="Q65" i="149"/>
  <c r="W37" i="149"/>
  <c r="I66" i="149"/>
  <c r="Q84" i="149"/>
  <c r="C66" i="149"/>
  <c r="H85" i="149"/>
  <c r="O40" i="149"/>
  <c r="R84" i="149"/>
  <c r="K2" i="102"/>
  <c r="U37" i="149"/>
  <c r="T84" i="149"/>
  <c r="H37" i="149"/>
  <c r="E84" i="149"/>
  <c r="G66" i="149"/>
  <c r="T49" i="149"/>
  <c r="V2" i="102"/>
  <c r="E37" i="149"/>
  <c r="Q19" i="149"/>
  <c r="P85" i="149"/>
  <c r="G37" i="149"/>
  <c r="P37" i="149"/>
  <c r="D37" i="149"/>
  <c r="D65" i="149"/>
  <c r="F85" i="149"/>
  <c r="D66" i="149"/>
  <c r="Q66" i="149"/>
  <c r="J85" i="149"/>
  <c r="K66" i="149"/>
  <c r="T66" i="149"/>
  <c r="R85" i="149"/>
  <c r="P3" i="93"/>
  <c r="K37" i="149"/>
  <c r="L84" i="149"/>
  <c r="O19" i="149"/>
  <c r="D84" i="149"/>
  <c r="E66" i="149"/>
  <c r="L65" i="149"/>
  <c r="W66" i="149"/>
  <c r="O85" i="149"/>
  <c r="Q85" i="149"/>
  <c r="Q37" i="149"/>
  <c r="V37" i="149"/>
  <c r="J37" i="149"/>
  <c r="M2" i="102"/>
  <c r="S2" i="102"/>
  <c r="C2" i="102"/>
  <c r="T2" i="102"/>
  <c r="I2" i="102"/>
  <c r="J2" i="102"/>
  <c r="F2" i="102"/>
  <c r="G2" i="102"/>
  <c r="R2" i="102"/>
  <c r="E2" i="102"/>
  <c r="P2" i="102"/>
  <c r="L2" i="102"/>
  <c r="W2" i="102"/>
  <c r="Q2" i="102"/>
  <c r="N2" i="102"/>
  <c r="D2" i="102"/>
  <c r="X2" i="102"/>
  <c r="O2" i="102"/>
  <c r="P66" i="149"/>
  <c r="M65" i="149"/>
  <c r="W26" i="93"/>
  <c r="W65" i="149"/>
  <c r="H66" i="149"/>
  <c r="P65" i="149"/>
  <c r="S65" i="149"/>
  <c r="J84" i="149"/>
  <c r="U65" i="149"/>
  <c r="N85" i="149"/>
  <c r="T65" i="149"/>
  <c r="F65" i="149"/>
  <c r="J65" i="149"/>
  <c r="U85" i="149"/>
  <c r="N84" i="149"/>
  <c r="P26" i="93"/>
  <c r="I26" i="93"/>
  <c r="M26" i="93"/>
  <c r="T3" i="93"/>
  <c r="H26" i="93"/>
  <c r="D26" i="93"/>
  <c r="X26" i="93"/>
  <c r="V3" i="93"/>
  <c r="E33" i="11"/>
  <c r="E34" i="9"/>
  <c r="J53" i="9"/>
  <c r="J52" i="11"/>
  <c r="S5" i="9"/>
  <c r="S4" i="11"/>
  <c r="D9" i="9"/>
  <c r="D8" i="11"/>
  <c r="H8" i="11"/>
  <c r="H9" i="9"/>
  <c r="W34" i="9"/>
  <c r="W33" i="11"/>
  <c r="P33" i="11"/>
  <c r="P34" i="9"/>
  <c r="X61" i="7"/>
  <c r="X61" i="9"/>
  <c r="Q8" i="11"/>
  <c r="Q9" i="9"/>
  <c r="I12" i="9"/>
  <c r="I11" i="11"/>
  <c r="Q28" i="9"/>
  <c r="Q27" i="11"/>
  <c r="J5" i="9"/>
  <c r="J4" i="11"/>
  <c r="M28" i="9"/>
  <c r="M27" i="11"/>
  <c r="S18" i="9"/>
  <c r="S17" i="11"/>
  <c r="F11" i="11"/>
  <c r="F12" i="9"/>
  <c r="K23" i="9"/>
  <c r="K22" i="11"/>
  <c r="R28" i="9"/>
  <c r="R27" i="11"/>
  <c r="J26" i="93"/>
  <c r="F8" i="11"/>
  <c r="F9" i="9"/>
  <c r="C65" i="149"/>
  <c r="J61" i="7"/>
  <c r="J61" i="9"/>
  <c r="T5" i="9"/>
  <c r="T4" i="11"/>
  <c r="R4" i="11"/>
  <c r="R5" i="9"/>
  <c r="C12" i="9"/>
  <c r="C11" i="11"/>
  <c r="R66" i="149"/>
  <c r="E9" i="9"/>
  <c r="E8" i="11"/>
  <c r="F61" i="11"/>
  <c r="W52" i="11"/>
  <c r="W53" i="9"/>
  <c r="M5" i="9"/>
  <c r="M4" i="11"/>
  <c r="Q23" i="9"/>
  <c r="Q22" i="11"/>
  <c r="T18" i="9"/>
  <c r="T17" i="11"/>
  <c r="U53" i="9"/>
  <c r="U52" i="11"/>
  <c r="V66" i="149"/>
  <c r="N18" i="9"/>
  <c r="N17" i="11"/>
  <c r="Q53" i="9"/>
  <c r="Q52" i="11"/>
  <c r="T53" i="9"/>
  <c r="T52" i="11"/>
  <c r="I3" i="93"/>
  <c r="X23" i="9"/>
  <c r="X22" i="11"/>
  <c r="W17" i="11"/>
  <c r="W18" i="9"/>
  <c r="K52" i="11"/>
  <c r="K53" i="9"/>
  <c r="U26" i="93"/>
  <c r="S22" i="11"/>
  <c r="S23" i="9"/>
  <c r="S9" i="9"/>
  <c r="S8" i="11"/>
  <c r="H3" i="93"/>
  <c r="J33" i="11"/>
  <c r="J34" i="9"/>
  <c r="L12" i="9"/>
  <c r="L11" i="11"/>
  <c r="V28" i="9"/>
  <c r="V27" i="11"/>
  <c r="F27" i="11"/>
  <c r="F28" i="9"/>
  <c r="H53" i="9"/>
  <c r="H52" i="11"/>
  <c r="O12" i="9"/>
  <c r="O11" i="11"/>
  <c r="Q26" i="93"/>
  <c r="K26" i="93"/>
  <c r="J23" i="9"/>
  <c r="J22" i="11"/>
  <c r="W9" i="9"/>
  <c r="W8" i="11"/>
  <c r="Q3" i="93"/>
  <c r="N65" i="149"/>
  <c r="V84" i="149"/>
  <c r="D52" i="11"/>
  <c r="D53" i="9"/>
  <c r="M12" i="9"/>
  <c r="M11" i="11"/>
  <c r="C26" i="93"/>
  <c r="O3" i="93"/>
  <c r="N12" i="9"/>
  <c r="N11" i="11"/>
  <c r="H28" i="9"/>
  <c r="H27" i="11"/>
  <c r="V53" i="9"/>
  <c r="V52" i="11"/>
  <c r="V61" i="11"/>
  <c r="C53" i="9"/>
  <c r="C52" i="11"/>
  <c r="X8" i="11"/>
  <c r="X9" i="9"/>
  <c r="I8" i="11"/>
  <c r="I9" i="9"/>
  <c r="R17" i="11"/>
  <c r="R18" i="9"/>
  <c r="G17" i="11"/>
  <c r="G18" i="9"/>
  <c r="P18" i="9"/>
  <c r="P17" i="11"/>
  <c r="I61" i="11"/>
  <c r="I5" i="9"/>
  <c r="I4" i="11"/>
  <c r="M8" i="11"/>
  <c r="M9" i="9"/>
  <c r="H23" i="9"/>
  <c r="H22" i="11"/>
  <c r="W61" i="11"/>
  <c r="C3" i="93"/>
  <c r="U33" i="11"/>
  <c r="U34" i="9"/>
  <c r="U19" i="149"/>
  <c r="R26" i="93"/>
  <c r="O61" i="7"/>
  <c r="O61" i="9"/>
  <c r="P8" i="11"/>
  <c r="P9" i="9"/>
  <c r="M23" i="9"/>
  <c r="M22" i="11"/>
  <c r="H4" i="11"/>
  <c r="H5" i="9"/>
  <c r="I28" i="9"/>
  <c r="I27" i="11"/>
  <c r="C61" i="11"/>
  <c r="R61" i="9"/>
  <c r="R61" i="7"/>
  <c r="N27" i="11"/>
  <c r="N28" i="9"/>
  <c r="Q33" i="11"/>
  <c r="Q34" i="9"/>
  <c r="K33" i="11"/>
  <c r="K34" i="9"/>
  <c r="N26" i="93"/>
  <c r="Q4" i="11"/>
  <c r="Q5" i="9"/>
  <c r="X17" i="11"/>
  <c r="X18" i="9"/>
  <c r="X11" i="11"/>
  <c r="X12" i="9"/>
  <c r="C33" i="11"/>
  <c r="C34" i="9"/>
  <c r="O5" i="9"/>
  <c r="O4" i="11"/>
  <c r="G61" i="11"/>
  <c r="X28" i="9"/>
  <c r="X27" i="11"/>
  <c r="H12" i="9"/>
  <c r="H11" i="11"/>
  <c r="L28" i="9"/>
  <c r="L27" i="11"/>
  <c r="J12" i="9"/>
  <c r="J11" i="11"/>
  <c r="E3" i="93"/>
  <c r="H33" i="11"/>
  <c r="H34" i="9"/>
  <c r="D33" i="11"/>
  <c r="D34" i="9"/>
  <c r="T8" i="11"/>
  <c r="T9" i="9"/>
  <c r="N22" i="11"/>
  <c r="N23" i="9"/>
  <c r="S61" i="9"/>
  <c r="S61" i="7"/>
  <c r="C5" i="9"/>
  <c r="C4" i="11"/>
  <c r="L37" i="149"/>
  <c r="L22" i="11"/>
  <c r="L23" i="9"/>
  <c r="V8" i="11"/>
  <c r="V9" i="9"/>
  <c r="U61" i="9"/>
  <c r="U61" i="7"/>
  <c r="R34" i="9"/>
  <c r="R33" i="11"/>
  <c r="L8" i="11"/>
  <c r="L9" i="9"/>
  <c r="X53" i="9"/>
  <c r="X52" i="11"/>
  <c r="F3" i="93"/>
  <c r="S52" i="11"/>
  <c r="S53" i="9"/>
  <c r="P53" i="9"/>
  <c r="P52" i="11"/>
  <c r="N52" i="11"/>
  <c r="N53" i="9"/>
  <c r="U23" i="9"/>
  <c r="U22" i="11"/>
  <c r="T26" i="93"/>
  <c r="W3" i="93"/>
  <c r="G3" i="93"/>
  <c r="N61" i="7"/>
  <c r="N61" i="9"/>
  <c r="G52" i="11"/>
  <c r="G53" i="9"/>
  <c r="O33" i="11"/>
  <c r="O34" i="9"/>
  <c r="O8" i="11"/>
  <c r="O9" i="9"/>
  <c r="N33" i="11"/>
  <c r="N34" i="9"/>
  <c r="F18" i="9"/>
  <c r="F17" i="11"/>
  <c r="D61" i="7"/>
  <c r="D61" i="9"/>
  <c r="H61" i="11"/>
  <c r="O23" i="9"/>
  <c r="O22" i="11"/>
  <c r="L18" i="9"/>
  <c r="L17" i="11"/>
  <c r="K3" i="93"/>
  <c r="V12" i="9"/>
  <c r="V11" i="11"/>
  <c r="L33" i="11"/>
  <c r="L34" i="9"/>
  <c r="S3" i="93"/>
  <c r="J28" i="9"/>
  <c r="J27" i="11"/>
  <c r="E4" i="11"/>
  <c r="E5" i="9"/>
  <c r="G65" i="149"/>
  <c r="P28" i="9"/>
  <c r="P27" i="11"/>
  <c r="T28" i="9"/>
  <c r="T27" i="11"/>
  <c r="O52" i="11"/>
  <c r="O53" i="9"/>
  <c r="T61" i="7"/>
  <c r="T61" i="9"/>
  <c r="F5" i="9"/>
  <c r="F4" i="11"/>
  <c r="H18" i="9"/>
  <c r="H17" i="11"/>
  <c r="I33" i="11"/>
  <c r="I34" i="9"/>
  <c r="W12" i="9"/>
  <c r="W11" i="11"/>
  <c r="E61" i="9"/>
  <c r="E61" i="7"/>
  <c r="T33" i="11"/>
  <c r="T34" i="9"/>
  <c r="W5" i="9"/>
  <c r="W4" i="11"/>
  <c r="Q61" i="7"/>
  <c r="Q61" i="9"/>
  <c r="G5" i="9"/>
  <c r="G4" i="11"/>
  <c r="E17" i="11"/>
  <c r="E18" i="9"/>
  <c r="O26" i="93"/>
  <c r="N3" i="93"/>
  <c r="F53" i="9"/>
  <c r="F52" i="11"/>
  <c r="G34" i="9"/>
  <c r="G33" i="11"/>
  <c r="V18" i="9"/>
  <c r="V17" i="11"/>
  <c r="K9" i="9"/>
  <c r="K8" i="11"/>
  <c r="K65" i="149"/>
  <c r="O17" i="11"/>
  <c r="O18" i="9"/>
  <c r="X85" i="149"/>
  <c r="F22" i="11"/>
  <c r="F23" i="9"/>
  <c r="K5" i="9"/>
  <c r="K4" i="11"/>
  <c r="C28" i="9"/>
  <c r="C27" i="11"/>
  <c r="J3" i="93"/>
  <c r="U84" i="149"/>
  <c r="D18" i="9"/>
  <c r="D17" i="11"/>
  <c r="S11" i="11"/>
  <c r="S12" i="9"/>
  <c r="E28" i="9"/>
  <c r="E27" i="11"/>
  <c r="E26" i="93"/>
  <c r="P4" i="11"/>
  <c r="P5" i="9"/>
  <c r="P23" i="9"/>
  <c r="P22" i="11"/>
  <c r="C23" i="9"/>
  <c r="C22" i="11"/>
  <c r="X65" i="149"/>
  <c r="G8" i="11"/>
  <c r="G9" i="9"/>
  <c r="N8" i="11"/>
  <c r="N9" i="9"/>
  <c r="L26" i="93"/>
  <c r="G12" i="9"/>
  <c r="G11" i="11"/>
  <c r="E53" i="9"/>
  <c r="E52" i="11"/>
  <c r="L53" i="9"/>
  <c r="L52" i="11"/>
  <c r="T12" i="9"/>
  <c r="T11" i="11"/>
  <c r="K28" i="9"/>
  <c r="K27" i="11"/>
  <c r="J17" i="11"/>
  <c r="J18" i="9"/>
  <c r="P61" i="7"/>
  <c r="P61" i="9"/>
  <c r="W28" i="9"/>
  <c r="W27" i="11"/>
  <c r="T23" i="9"/>
  <c r="T22" i="11"/>
  <c r="D12" i="9"/>
  <c r="D11" i="11"/>
  <c r="V23" i="9"/>
  <c r="V22" i="11"/>
  <c r="M52" i="11"/>
  <c r="M53" i="9"/>
  <c r="D22" i="11"/>
  <c r="D23" i="9"/>
  <c r="G28" i="9"/>
  <c r="G27" i="11"/>
  <c r="N5" i="9"/>
  <c r="N4" i="11"/>
  <c r="U3" i="93"/>
  <c r="G26" i="93"/>
  <c r="F26" i="93"/>
  <c r="R12" i="9"/>
  <c r="R11" i="11"/>
  <c r="V26" i="93"/>
  <c r="C18" i="9"/>
  <c r="C17" i="11"/>
  <c r="L3" i="93"/>
  <c r="U8" i="9"/>
  <c r="U9" i="7"/>
  <c r="U8" i="7" s="1"/>
  <c r="U12" i="9"/>
  <c r="U11" i="11"/>
  <c r="E12" i="9"/>
  <c r="E11" i="11"/>
  <c r="O28" i="9"/>
  <c r="O27" i="11"/>
  <c r="D3" i="93"/>
  <c r="U18" i="9"/>
  <c r="U17" i="11"/>
  <c r="K17" i="11"/>
  <c r="K18" i="9"/>
  <c r="L61" i="11"/>
  <c r="S26" i="93"/>
  <c r="X3" i="93"/>
  <c r="R65" i="149"/>
  <c r="U4" i="11"/>
  <c r="U5" i="9"/>
  <c r="K61" i="7"/>
  <c r="K61" i="9"/>
  <c r="F34" i="9"/>
  <c r="F33" i="11"/>
  <c r="V33" i="11"/>
  <c r="V34" i="9"/>
  <c r="W23" i="9"/>
  <c r="W22" i="11"/>
  <c r="L5" i="9"/>
  <c r="L4" i="11"/>
  <c r="R23" i="9"/>
  <c r="R22" i="11"/>
  <c r="X33" i="11"/>
  <c r="X34" i="9"/>
  <c r="D28" i="9"/>
  <c r="D27" i="11"/>
  <c r="M18" i="9"/>
  <c r="M17" i="11"/>
  <c r="G22" i="11"/>
  <c r="G23" i="9"/>
  <c r="U28" i="9"/>
  <c r="U27" i="11"/>
  <c r="I22" i="11"/>
  <c r="I23" i="9"/>
  <c r="S27" i="11"/>
  <c r="S28" i="9"/>
  <c r="R9" i="9"/>
  <c r="R8" i="11"/>
  <c r="J8" i="11"/>
  <c r="J9" i="9"/>
  <c r="E23" i="9"/>
  <c r="E22" i="11"/>
  <c r="V5" i="9"/>
  <c r="V4" i="11"/>
  <c r="M33" i="11"/>
  <c r="M34" i="9"/>
  <c r="D5" i="9"/>
  <c r="D4" i="11"/>
  <c r="R3" i="93"/>
  <c r="R53" i="9"/>
  <c r="R52" i="11"/>
  <c r="S33" i="11"/>
  <c r="S34" i="9"/>
  <c r="C9" i="9"/>
  <c r="C8" i="11"/>
  <c r="X5" i="9"/>
  <c r="X4" i="11"/>
  <c r="F84" i="149"/>
  <c r="I18" i="9"/>
  <c r="I17" i="11"/>
  <c r="Q12" i="9"/>
  <c r="Q11" i="11"/>
  <c r="P12" i="9"/>
  <c r="P11" i="11"/>
  <c r="M3" i="93"/>
  <c r="Q18" i="9"/>
  <c r="Q17" i="11"/>
  <c r="I52" i="11"/>
  <c r="I53" i="9"/>
  <c r="K12" i="9"/>
  <c r="K11" i="11"/>
  <c r="W36" i="149" l="1"/>
  <c r="R2" i="93"/>
  <c r="F36" i="149"/>
  <c r="G36" i="149"/>
  <c r="H36" i="149"/>
  <c r="K36" i="149"/>
  <c r="K2" i="93"/>
  <c r="V26" i="11"/>
  <c r="I36" i="149"/>
  <c r="O36" i="149"/>
  <c r="L3" i="11"/>
  <c r="Q26" i="11"/>
  <c r="D2" i="93"/>
  <c r="D36" i="149"/>
  <c r="M26" i="11"/>
  <c r="M2" i="93"/>
  <c r="C2" i="93"/>
  <c r="R36" i="149"/>
  <c r="S36" i="149"/>
  <c r="R26" i="11"/>
  <c r="I2" i="93"/>
  <c r="F26" i="11"/>
  <c r="M36" i="149"/>
  <c r="N2" i="93"/>
  <c r="L2" i="93"/>
  <c r="N36" i="149"/>
  <c r="V36" i="149"/>
  <c r="L36" i="149"/>
  <c r="X36" i="149"/>
  <c r="N26" i="11"/>
  <c r="E36" i="149"/>
  <c r="P2" i="93"/>
  <c r="J2" i="93"/>
  <c r="F2" i="93"/>
  <c r="X2" i="93"/>
  <c r="S2" i="93"/>
  <c r="O2" i="93"/>
  <c r="Q2" i="93"/>
  <c r="T2" i="93"/>
  <c r="U2" i="93"/>
  <c r="E2" i="93"/>
  <c r="G2" i="93"/>
  <c r="H2" i="93"/>
  <c r="V2" i="93"/>
  <c r="W2" i="93"/>
  <c r="Q36" i="149"/>
  <c r="U36" i="149"/>
  <c r="O3" i="11"/>
  <c r="H3" i="11"/>
  <c r="U3" i="11"/>
  <c r="D3" i="11"/>
  <c r="I26" i="11"/>
  <c r="J3" i="11"/>
  <c r="O26" i="11"/>
  <c r="E3" i="11"/>
  <c r="F3" i="11"/>
  <c r="R3" i="11"/>
  <c r="G26" i="11"/>
  <c r="Q3" i="11"/>
  <c r="J26" i="11"/>
  <c r="I3" i="11"/>
  <c r="I53" i="7"/>
  <c r="I52" i="7" s="1"/>
  <c r="I52" i="9"/>
  <c r="P53" i="7"/>
  <c r="P52" i="7" s="1"/>
  <c r="P52" i="9"/>
  <c r="G3" i="11"/>
  <c r="F23" i="7"/>
  <c r="F22" i="7" s="1"/>
  <c r="F22" i="9"/>
  <c r="W3" i="11"/>
  <c r="L33" i="9"/>
  <c r="L34" i="7"/>
  <c r="L33" i="7" s="1"/>
  <c r="S52" i="9"/>
  <c r="S53" i="7"/>
  <c r="S52" i="7" s="1"/>
  <c r="X26" i="11"/>
  <c r="K26" i="11"/>
  <c r="P9" i="7"/>
  <c r="P8" i="7" s="1"/>
  <c r="P8" i="9"/>
  <c r="I18" i="7"/>
  <c r="I17" i="7" s="1"/>
  <c r="I17" i="9"/>
  <c r="C9" i="7"/>
  <c r="C8" i="7" s="1"/>
  <c r="C8" i="9"/>
  <c r="M33" i="9"/>
  <c r="M34" i="7"/>
  <c r="M33" i="7" s="1"/>
  <c r="G23" i="7"/>
  <c r="G22" i="7" s="1"/>
  <c r="G22" i="9"/>
  <c r="U17" i="9"/>
  <c r="U18" i="7"/>
  <c r="U17" i="7" s="1"/>
  <c r="T22" i="9"/>
  <c r="T23" i="7"/>
  <c r="T22" i="7" s="1"/>
  <c r="K27" i="9"/>
  <c r="K28" i="7"/>
  <c r="K27" i="7" s="1"/>
  <c r="G12" i="7"/>
  <c r="G11" i="7" s="1"/>
  <c r="G11" i="9"/>
  <c r="E28" i="7"/>
  <c r="E27" i="7" s="1"/>
  <c r="E27" i="9"/>
  <c r="K8" i="9"/>
  <c r="K9" i="7"/>
  <c r="K8" i="7" s="1"/>
  <c r="W5" i="7"/>
  <c r="W4" i="7" s="1"/>
  <c r="W4" i="9"/>
  <c r="I33" i="9"/>
  <c r="I34" i="7"/>
  <c r="I33" i="7" s="1"/>
  <c r="L26" i="11"/>
  <c r="T9" i="7"/>
  <c r="T8" i="7" s="1"/>
  <c r="T8" i="9"/>
  <c r="X28" i="7"/>
  <c r="X27" i="7" s="1"/>
  <c r="X27" i="9"/>
  <c r="Q33" i="9"/>
  <c r="Q34" i="7"/>
  <c r="Q33" i="7" s="1"/>
  <c r="C61" i="7"/>
  <c r="C61" i="9"/>
  <c r="I5" i="7"/>
  <c r="I4" i="7" s="1"/>
  <c r="I4" i="9"/>
  <c r="V61" i="7"/>
  <c r="V61" i="9"/>
  <c r="W17" i="9"/>
  <c r="W18" i="7"/>
  <c r="W17" i="7" s="1"/>
  <c r="Q52" i="9"/>
  <c r="Q53" i="7"/>
  <c r="Q52" i="7" s="1"/>
  <c r="C12" i="7"/>
  <c r="C11" i="7" s="1"/>
  <c r="C11" i="9"/>
  <c r="C36" i="149"/>
  <c r="S18" i="7"/>
  <c r="S17" i="7" s="1"/>
  <c r="S17" i="9"/>
  <c r="I12" i="7"/>
  <c r="I11" i="7" s="1"/>
  <c r="I11" i="9"/>
  <c r="W34" i="7"/>
  <c r="W33" i="7" s="1"/>
  <c r="W33" i="9"/>
  <c r="J52" i="9"/>
  <c r="J53" i="7"/>
  <c r="J52" i="7" s="1"/>
  <c r="Q12" i="7"/>
  <c r="Q11" i="7" s="1"/>
  <c r="Q11" i="9"/>
  <c r="X33" i="9"/>
  <c r="X34" i="7"/>
  <c r="X33" i="7" s="1"/>
  <c r="F53" i="7"/>
  <c r="F52" i="7" s="1"/>
  <c r="F52" i="9"/>
  <c r="Q18" i="7"/>
  <c r="Q17" i="7" s="1"/>
  <c r="Q17" i="9"/>
  <c r="S34" i="7"/>
  <c r="S33" i="7" s="1"/>
  <c r="S33" i="9"/>
  <c r="R9" i="7"/>
  <c r="R8" i="7" s="1"/>
  <c r="R8" i="9"/>
  <c r="C18" i="7"/>
  <c r="C17" i="7" s="1"/>
  <c r="C17" i="9"/>
  <c r="N5" i="7"/>
  <c r="N4" i="7" s="1"/>
  <c r="N4" i="9"/>
  <c r="M53" i="7"/>
  <c r="M52" i="7" s="1"/>
  <c r="M52" i="9"/>
  <c r="C23" i="7"/>
  <c r="C22" i="7" s="1"/>
  <c r="C22" i="9"/>
  <c r="S11" i="9"/>
  <c r="S12" i="7"/>
  <c r="S11" i="7" s="1"/>
  <c r="E17" i="9"/>
  <c r="E18" i="7"/>
  <c r="E17" i="7" s="1"/>
  <c r="T33" i="9"/>
  <c r="T34" i="7"/>
  <c r="T33" i="7" s="1"/>
  <c r="P36" i="149"/>
  <c r="L17" i="9"/>
  <c r="L18" i="7"/>
  <c r="L17" i="7" s="1"/>
  <c r="F18" i="7"/>
  <c r="F17" i="7" s="1"/>
  <c r="F17" i="9"/>
  <c r="C5" i="7"/>
  <c r="C4" i="7" s="1"/>
  <c r="C4" i="9"/>
  <c r="X18" i="7"/>
  <c r="X17" i="7" s="1"/>
  <c r="X17" i="9"/>
  <c r="I8" i="9"/>
  <c r="I9" i="7"/>
  <c r="I8" i="7" s="1"/>
  <c r="O12" i="7"/>
  <c r="O11" i="7" s="1"/>
  <c r="O11" i="9"/>
  <c r="V28" i="7"/>
  <c r="V27" i="7" s="1"/>
  <c r="V27" i="9"/>
  <c r="R5" i="7"/>
  <c r="R4" i="7" s="1"/>
  <c r="R4" i="9"/>
  <c r="F9" i="7"/>
  <c r="F8" i="7" s="1"/>
  <c r="F8" i="9"/>
  <c r="Q8" i="9"/>
  <c r="Q9" i="7"/>
  <c r="Q8" i="7" s="1"/>
  <c r="H8" i="9"/>
  <c r="H9" i="7"/>
  <c r="H8" i="7" s="1"/>
  <c r="S26" i="11"/>
  <c r="V3" i="11"/>
  <c r="S27" i="9"/>
  <c r="S28" i="7"/>
  <c r="S27" i="7" s="1"/>
  <c r="R22" i="9"/>
  <c r="R23" i="7"/>
  <c r="R22" i="7" s="1"/>
  <c r="F34" i="7"/>
  <c r="F33" i="7" s="1"/>
  <c r="F33" i="9"/>
  <c r="E12" i="7"/>
  <c r="E11" i="7" s="1"/>
  <c r="E11" i="9"/>
  <c r="W28" i="7"/>
  <c r="W27" i="7" s="1"/>
  <c r="W27" i="9"/>
  <c r="T12" i="7"/>
  <c r="T11" i="7" s="1"/>
  <c r="T11" i="9"/>
  <c r="N9" i="7"/>
  <c r="N8" i="7" s="1"/>
  <c r="N8" i="9"/>
  <c r="S3" i="11"/>
  <c r="V18" i="7"/>
  <c r="V17" i="7" s="1"/>
  <c r="V17" i="9"/>
  <c r="T26" i="11"/>
  <c r="O52" i="9"/>
  <c r="O53" i="7"/>
  <c r="O52" i="7" s="1"/>
  <c r="E5" i="7"/>
  <c r="E4" i="7" s="1"/>
  <c r="E4" i="9"/>
  <c r="N34" i="7"/>
  <c r="N33" i="7" s="1"/>
  <c r="N33" i="9"/>
  <c r="G53" i="7"/>
  <c r="G52" i="7" s="1"/>
  <c r="G52" i="9"/>
  <c r="U23" i="7"/>
  <c r="U22" i="7" s="1"/>
  <c r="U22" i="9"/>
  <c r="V9" i="7"/>
  <c r="V8" i="7" s="1"/>
  <c r="V8" i="9"/>
  <c r="J12" i="7"/>
  <c r="J11" i="7" s="1"/>
  <c r="J11" i="9"/>
  <c r="G61" i="7"/>
  <c r="G61" i="9"/>
  <c r="I28" i="7"/>
  <c r="I27" i="7" s="1"/>
  <c r="I27" i="9"/>
  <c r="W61" i="7"/>
  <c r="W61" i="9"/>
  <c r="I61" i="7"/>
  <c r="I61" i="9"/>
  <c r="V52" i="9"/>
  <c r="V53" i="7"/>
  <c r="V52" i="7" s="1"/>
  <c r="M12" i="7"/>
  <c r="M11" i="7" s="1"/>
  <c r="M11" i="9"/>
  <c r="S8" i="9"/>
  <c r="S9" i="7"/>
  <c r="S8" i="7" s="1"/>
  <c r="N18" i="7"/>
  <c r="N17" i="7" s="1"/>
  <c r="N17" i="9"/>
  <c r="T18" i="7"/>
  <c r="T17" i="7" s="1"/>
  <c r="T17" i="9"/>
  <c r="F61" i="7"/>
  <c r="F61" i="9"/>
  <c r="R28" i="7"/>
  <c r="R27" i="7" s="1"/>
  <c r="R27" i="9"/>
  <c r="M28" i="7"/>
  <c r="M27" i="7" s="1"/>
  <c r="M27" i="9"/>
  <c r="E33" i="9"/>
  <c r="E34" i="7"/>
  <c r="E33" i="7" s="1"/>
  <c r="J9" i="7"/>
  <c r="J8" i="7" s="1"/>
  <c r="J8" i="9"/>
  <c r="G28" i="7"/>
  <c r="G27" i="7" s="1"/>
  <c r="G27" i="9"/>
  <c r="X53" i="7"/>
  <c r="X52" i="7" s="1"/>
  <c r="X52" i="9"/>
  <c r="H4" i="9"/>
  <c r="H5" i="7"/>
  <c r="H4" i="7" s="1"/>
  <c r="X8" i="9"/>
  <c r="X9" i="7"/>
  <c r="X8" i="7" s="1"/>
  <c r="W8" i="9"/>
  <c r="W9" i="7"/>
  <c r="W8" i="7" s="1"/>
  <c r="S23" i="7"/>
  <c r="S22" i="7" s="1"/>
  <c r="S22" i="9"/>
  <c r="X22" i="9"/>
  <c r="X23" i="7"/>
  <c r="X22" i="7" s="1"/>
  <c r="T3" i="11"/>
  <c r="E26" i="11"/>
  <c r="D12" i="7"/>
  <c r="D11" i="7" s="1"/>
  <c r="D11" i="9"/>
  <c r="K5" i="7"/>
  <c r="K4" i="7" s="1"/>
  <c r="K4" i="9"/>
  <c r="O18" i="7"/>
  <c r="O17" i="7" s="1"/>
  <c r="O17" i="9"/>
  <c r="O23" i="7"/>
  <c r="O22" i="7" s="1"/>
  <c r="O22" i="9"/>
  <c r="Q5" i="7"/>
  <c r="Q4" i="7" s="1"/>
  <c r="Q4" i="9"/>
  <c r="D53" i="7"/>
  <c r="D52" i="7" s="1"/>
  <c r="D52" i="9"/>
  <c r="P12" i="7"/>
  <c r="P11" i="7" s="1"/>
  <c r="P11" i="9"/>
  <c r="L5" i="7"/>
  <c r="L4" i="7" s="1"/>
  <c r="L4" i="9"/>
  <c r="U12" i="7"/>
  <c r="U11" i="7" s="1"/>
  <c r="U11" i="9"/>
  <c r="R12" i="7"/>
  <c r="R11" i="7" s="1"/>
  <c r="R11" i="9"/>
  <c r="V23" i="7"/>
  <c r="V22" i="7" s="1"/>
  <c r="V22" i="9"/>
  <c r="L53" i="7"/>
  <c r="L52" i="7" s="1"/>
  <c r="L52" i="9"/>
  <c r="D17" i="9"/>
  <c r="D18" i="7"/>
  <c r="D17" i="7" s="1"/>
  <c r="G5" i="7"/>
  <c r="G4" i="7" s="1"/>
  <c r="G4" i="9"/>
  <c r="V11" i="9"/>
  <c r="V12" i="7"/>
  <c r="V11" i="7" s="1"/>
  <c r="L22" i="9"/>
  <c r="L23" i="7"/>
  <c r="L22" i="7" s="1"/>
  <c r="L28" i="7"/>
  <c r="L27" i="7" s="1"/>
  <c r="L27" i="9"/>
  <c r="H28" i="7"/>
  <c r="H27" i="7" s="1"/>
  <c r="H27" i="9"/>
  <c r="X5" i="7"/>
  <c r="X4" i="7" s="1"/>
  <c r="X4" i="9"/>
  <c r="W22" i="9"/>
  <c r="W23" i="7"/>
  <c r="W22" i="7" s="1"/>
  <c r="V4" i="9"/>
  <c r="V5" i="7"/>
  <c r="V4" i="7" s="1"/>
  <c r="M18" i="7"/>
  <c r="M17" i="7" s="1"/>
  <c r="M17" i="9"/>
  <c r="P23" i="7"/>
  <c r="P22" i="7" s="1"/>
  <c r="P22" i="9"/>
  <c r="H18" i="7"/>
  <c r="H17" i="7" s="1"/>
  <c r="H17" i="9"/>
  <c r="N53" i="7"/>
  <c r="N52" i="7" s="1"/>
  <c r="N52" i="9"/>
  <c r="N28" i="7"/>
  <c r="N27" i="7" s="1"/>
  <c r="N27" i="9"/>
  <c r="R52" i="9"/>
  <c r="R53" i="7"/>
  <c r="R52" i="7" s="1"/>
  <c r="I23" i="7"/>
  <c r="I22" i="7" s="1"/>
  <c r="I22" i="9"/>
  <c r="L61" i="7"/>
  <c r="L61" i="9"/>
  <c r="T36" i="149"/>
  <c r="G8" i="9"/>
  <c r="G9" i="7"/>
  <c r="G8" i="7" s="1"/>
  <c r="P4" i="9"/>
  <c r="P5" i="7"/>
  <c r="P4" i="7" s="1"/>
  <c r="C28" i="7"/>
  <c r="C27" i="7" s="1"/>
  <c r="C27" i="9"/>
  <c r="G33" i="9"/>
  <c r="G34" i="7"/>
  <c r="G33" i="7" s="1"/>
  <c r="O9" i="7"/>
  <c r="O8" i="7" s="1"/>
  <c r="O8" i="9"/>
  <c r="L9" i="7"/>
  <c r="L8" i="7" s="1"/>
  <c r="L8" i="9"/>
  <c r="D33" i="9"/>
  <c r="D34" i="7"/>
  <c r="D33" i="7" s="1"/>
  <c r="O5" i="7"/>
  <c r="O4" i="7" s="1"/>
  <c r="O4" i="9"/>
  <c r="H23" i="7"/>
  <c r="H22" i="7" s="1"/>
  <c r="H22" i="9"/>
  <c r="P18" i="7"/>
  <c r="P17" i="7" s="1"/>
  <c r="P17" i="9"/>
  <c r="L12" i="7"/>
  <c r="L11" i="7" s="1"/>
  <c r="L11" i="9"/>
  <c r="Q23" i="7"/>
  <c r="Q22" i="7" s="1"/>
  <c r="Q22" i="9"/>
  <c r="E9" i="7"/>
  <c r="E8" i="7" s="1"/>
  <c r="E8" i="9"/>
  <c r="T5" i="7"/>
  <c r="T4" i="7" s="1"/>
  <c r="T4" i="9"/>
  <c r="K22" i="9"/>
  <c r="K23" i="7"/>
  <c r="K22" i="7" s="1"/>
  <c r="J5" i="7"/>
  <c r="J4" i="7" s="1"/>
  <c r="J4" i="9"/>
  <c r="D9" i="7"/>
  <c r="D8" i="7" s="1"/>
  <c r="D8" i="9"/>
  <c r="K11" i="9"/>
  <c r="K12" i="7"/>
  <c r="K11" i="7" s="1"/>
  <c r="X3" i="11"/>
  <c r="E22" i="9"/>
  <c r="E23" i="7"/>
  <c r="E22" i="7" s="1"/>
  <c r="D28" i="7"/>
  <c r="D27" i="7" s="1"/>
  <c r="D27" i="9"/>
  <c r="U4" i="9"/>
  <c r="U5" i="7"/>
  <c r="U4" i="7" s="1"/>
  <c r="K18" i="7"/>
  <c r="K17" i="7" s="1"/>
  <c r="K17" i="9"/>
  <c r="D22" i="9"/>
  <c r="D23" i="7"/>
  <c r="D22" i="7" s="1"/>
  <c r="J18" i="7"/>
  <c r="J17" i="7" s="1"/>
  <c r="J17" i="9"/>
  <c r="P3" i="11"/>
  <c r="K3" i="11"/>
  <c r="F5" i="7"/>
  <c r="F4" i="7" s="1"/>
  <c r="F4" i="9"/>
  <c r="T28" i="7"/>
  <c r="T27" i="7" s="1"/>
  <c r="T27" i="9"/>
  <c r="J28" i="7"/>
  <c r="J27" i="7" s="1"/>
  <c r="J27" i="9"/>
  <c r="H61" i="7"/>
  <c r="H61" i="9"/>
  <c r="D26" i="11"/>
  <c r="C34" i="7"/>
  <c r="C33" i="7" s="1"/>
  <c r="C33" i="9"/>
  <c r="M9" i="7"/>
  <c r="M8" i="7" s="1"/>
  <c r="M8" i="9"/>
  <c r="G18" i="7"/>
  <c r="G17" i="7" s="1"/>
  <c r="G17" i="9"/>
  <c r="N3" i="11"/>
  <c r="J23" i="7"/>
  <c r="J22" i="7" s="1"/>
  <c r="J22" i="9"/>
  <c r="H53" i="7"/>
  <c r="H52" i="7" s="1"/>
  <c r="H52" i="9"/>
  <c r="J33" i="9"/>
  <c r="J34" i="7"/>
  <c r="J33" i="7" s="1"/>
  <c r="M3" i="11"/>
  <c r="F12" i="7"/>
  <c r="F11" i="7" s="1"/>
  <c r="F11" i="9"/>
  <c r="P34" i="7"/>
  <c r="P33" i="7" s="1"/>
  <c r="P33" i="9"/>
  <c r="J36" i="149"/>
  <c r="O34" i="7"/>
  <c r="O33" i="7" s="1"/>
  <c r="O33" i="9"/>
  <c r="N23" i="7"/>
  <c r="N22" i="7" s="1"/>
  <c r="N22" i="9"/>
  <c r="H33" i="9"/>
  <c r="H34" i="7"/>
  <c r="H33" i="7" s="1"/>
  <c r="H11" i="9"/>
  <c r="H12" i="7"/>
  <c r="H11" i="7" s="1"/>
  <c r="C26" i="11"/>
  <c r="K33" i="9"/>
  <c r="K34" i="7"/>
  <c r="K33" i="7" s="1"/>
  <c r="M23" i="7"/>
  <c r="M22" i="7" s="1"/>
  <c r="M22" i="9"/>
  <c r="U33" i="9"/>
  <c r="U34" i="7"/>
  <c r="U33" i="7" s="1"/>
  <c r="C53" i="7"/>
  <c r="C52" i="7" s="1"/>
  <c r="C52" i="9"/>
  <c r="N12" i="7"/>
  <c r="N11" i="7" s="1"/>
  <c r="N11" i="9"/>
  <c r="F28" i="7"/>
  <c r="F27" i="7" s="1"/>
  <c r="F27" i="9"/>
  <c r="K52" i="9"/>
  <c r="K53" i="7"/>
  <c r="K52" i="7" s="1"/>
  <c r="T53" i="7"/>
  <c r="T52" i="7" s="1"/>
  <c r="T52" i="9"/>
  <c r="U53" i="7"/>
  <c r="U52" i="7" s="1"/>
  <c r="U52" i="9"/>
  <c r="M5" i="7"/>
  <c r="M4" i="7" s="1"/>
  <c r="M4" i="9"/>
  <c r="Q28" i="7"/>
  <c r="Q27" i="7" s="1"/>
  <c r="Q27" i="9"/>
  <c r="P26" i="11"/>
  <c r="S5" i="7"/>
  <c r="S4" i="7" s="1"/>
  <c r="S4" i="9"/>
  <c r="O28" i="7"/>
  <c r="O27" i="7" s="1"/>
  <c r="O27" i="9"/>
  <c r="E53" i="7"/>
  <c r="E52" i="7" s="1"/>
  <c r="E52" i="9"/>
  <c r="D5" i="7"/>
  <c r="D4" i="7" s="1"/>
  <c r="D4" i="9"/>
  <c r="U28" i="7"/>
  <c r="U27" i="7" s="1"/>
  <c r="U27" i="9"/>
  <c r="V34" i="7"/>
  <c r="V33" i="7" s="1"/>
  <c r="V33" i="9"/>
  <c r="W12" i="7"/>
  <c r="W11" i="7" s="1"/>
  <c r="W11" i="9"/>
  <c r="P28" i="7"/>
  <c r="P27" i="7" s="1"/>
  <c r="P27" i="9"/>
  <c r="R33" i="9"/>
  <c r="R34" i="7"/>
  <c r="R33" i="7" s="1"/>
  <c r="H26" i="11"/>
  <c r="X12" i="7"/>
  <c r="X11" i="7" s="1"/>
  <c r="X11" i="9"/>
  <c r="U26" i="11"/>
  <c r="R17" i="9"/>
  <c r="R18" i="7"/>
  <c r="R17" i="7" s="1"/>
  <c r="W52" i="9"/>
  <c r="W53" i="7"/>
  <c r="W52" i="7" s="1"/>
  <c r="C3" i="11"/>
  <c r="W26" i="11"/>
  <c r="M35" i="149" l="1"/>
  <c r="D35" i="149"/>
  <c r="S2" i="11"/>
  <c r="N35" i="149"/>
  <c r="I35" i="149"/>
  <c r="V35" i="149"/>
  <c r="J26" i="9"/>
  <c r="W35" i="149"/>
  <c r="L2" i="11"/>
  <c r="Q2" i="11"/>
  <c r="U35" i="149"/>
  <c r="X35" i="149"/>
  <c r="X2" i="11"/>
  <c r="K26" i="7"/>
  <c r="K2" i="11"/>
  <c r="H35" i="149"/>
  <c r="J35" i="149"/>
  <c r="P3" i="9"/>
  <c r="T2" i="11"/>
  <c r="P35" i="149"/>
  <c r="R26" i="7"/>
  <c r="G2" i="11"/>
  <c r="J2" i="11"/>
  <c r="U3" i="9"/>
  <c r="T35" i="149"/>
  <c r="C2" i="11"/>
  <c r="J3" i="9"/>
  <c r="I2" i="11"/>
  <c r="W2" i="11"/>
  <c r="E2" i="11"/>
  <c r="V2" i="11"/>
  <c r="N2" i="11"/>
  <c r="M2" i="11"/>
  <c r="P2" i="11"/>
  <c r="D2" i="11"/>
  <c r="U2" i="11"/>
  <c r="R2" i="11"/>
  <c r="H2" i="11"/>
  <c r="F2" i="11"/>
  <c r="O2" i="11"/>
  <c r="L35" i="149"/>
  <c r="F35" i="149"/>
  <c r="O35" i="149"/>
  <c r="H26" i="7"/>
  <c r="E26" i="7"/>
  <c r="U3" i="7"/>
  <c r="K3" i="7"/>
  <c r="J26" i="7"/>
  <c r="S35" i="149"/>
  <c r="E26" i="9"/>
  <c r="V26" i="9"/>
  <c r="M3" i="9"/>
  <c r="H26" i="9"/>
  <c r="S3" i="7"/>
  <c r="G26" i="7"/>
  <c r="K26" i="9"/>
  <c r="O3" i="7"/>
  <c r="G26" i="9"/>
  <c r="R26" i="9"/>
  <c r="V3" i="9"/>
  <c r="O26" i="7"/>
  <c r="U26" i="7"/>
  <c r="P3" i="7"/>
  <c r="V3" i="7"/>
  <c r="Q3" i="7"/>
  <c r="I3" i="7"/>
  <c r="D26" i="7"/>
  <c r="C26" i="7"/>
  <c r="X26" i="9"/>
  <c r="S26" i="9"/>
  <c r="H3" i="7"/>
  <c r="O26" i="9"/>
  <c r="T3" i="9"/>
  <c r="D3" i="9"/>
  <c r="D26" i="9"/>
  <c r="K3" i="9"/>
  <c r="H3" i="9"/>
  <c r="C3" i="7"/>
  <c r="S26" i="7"/>
  <c r="Q26" i="7"/>
  <c r="I26" i="7"/>
  <c r="G35" i="149"/>
  <c r="D3" i="7"/>
  <c r="Q3" i="9"/>
  <c r="C35" i="149"/>
  <c r="Q26" i="9"/>
  <c r="I26" i="9"/>
  <c r="V26" i="7"/>
  <c r="U26" i="9"/>
  <c r="P26" i="9"/>
  <c r="C26" i="9"/>
  <c r="N26" i="9"/>
  <c r="Q35" i="149"/>
  <c r="T26" i="7"/>
  <c r="W3" i="9"/>
  <c r="G3" i="9"/>
  <c r="K35" i="149"/>
  <c r="T3" i="7"/>
  <c r="M3" i="7"/>
  <c r="P26" i="7"/>
  <c r="J3" i="7"/>
  <c r="X3" i="9"/>
  <c r="L3" i="9"/>
  <c r="N26" i="7"/>
  <c r="T26" i="9"/>
  <c r="W26" i="9"/>
  <c r="C3" i="9"/>
  <c r="W3" i="7"/>
  <c r="G3" i="7"/>
  <c r="L14" i="149"/>
  <c r="S3" i="9"/>
  <c r="F3" i="9"/>
  <c r="R35" i="149"/>
  <c r="X3" i="7"/>
  <c r="L3" i="7"/>
  <c r="E3" i="9"/>
  <c r="F26" i="9"/>
  <c r="N3" i="9"/>
  <c r="R3" i="9"/>
  <c r="W26" i="7"/>
  <c r="I3" i="9"/>
  <c r="E35" i="149"/>
  <c r="M26" i="7"/>
  <c r="L26" i="7"/>
  <c r="F3" i="7"/>
  <c r="O3" i="9"/>
  <c r="E3" i="7"/>
  <c r="F26" i="7"/>
  <c r="R3" i="7"/>
  <c r="N3" i="7"/>
  <c r="X26" i="7"/>
  <c r="M26" i="9"/>
  <c r="L26" i="9"/>
  <c r="J2" i="9" l="1"/>
  <c r="Q14" i="149"/>
  <c r="R2" i="9"/>
  <c r="R8" i="149" s="1"/>
  <c r="E14" i="149"/>
  <c r="V2" i="9"/>
  <c r="Q2" i="7"/>
  <c r="Q4" i="149" s="1"/>
  <c r="M14" i="149"/>
  <c r="D2" i="7"/>
  <c r="D4" i="149" s="1"/>
  <c r="V14" i="149"/>
  <c r="P2" i="9"/>
  <c r="F14" i="149"/>
  <c r="G2" i="7"/>
  <c r="G4" i="149" s="1"/>
  <c r="K2" i="9"/>
  <c r="K2" i="7"/>
  <c r="K4" i="149" s="1"/>
  <c r="X2" i="9"/>
  <c r="J2" i="7"/>
  <c r="J4" i="149" s="1"/>
  <c r="I2" i="7"/>
  <c r="I4" i="149" s="1"/>
  <c r="O2" i="7"/>
  <c r="O4" i="149" s="1"/>
  <c r="O2" i="9"/>
  <c r="S2" i="9"/>
  <c r="R14" i="149"/>
  <c r="N14" i="149"/>
  <c r="D14" i="149"/>
  <c r="C2" i="7"/>
  <c r="C4" i="149" s="1"/>
  <c r="U2" i="9"/>
  <c r="E2" i="9"/>
  <c r="N2" i="9"/>
  <c r="G2" i="9"/>
  <c r="L2" i="9"/>
  <c r="W2" i="9"/>
  <c r="N2" i="7"/>
  <c r="N4" i="149" s="1"/>
  <c r="W2" i="7"/>
  <c r="W4" i="149" s="1"/>
  <c r="C2" i="9"/>
  <c r="D2" i="9"/>
  <c r="V2" i="7"/>
  <c r="V4" i="149" s="1"/>
  <c r="H2" i="7"/>
  <c r="H4" i="149" s="1"/>
  <c r="P2" i="7"/>
  <c r="P4" i="149" s="1"/>
  <c r="R2" i="7"/>
  <c r="R4" i="149" s="1"/>
  <c r="X2" i="7"/>
  <c r="X4" i="149" s="1"/>
  <c r="S2" i="7"/>
  <c r="S4" i="149" s="1"/>
  <c r="L2" i="7"/>
  <c r="L4" i="149" s="1"/>
  <c r="E2" i="7"/>
  <c r="E4" i="149" s="1"/>
  <c r="I2" i="9"/>
  <c r="T2" i="9"/>
  <c r="M2" i="7"/>
  <c r="M4" i="149" s="1"/>
  <c r="Q2" i="9"/>
  <c r="M2" i="9"/>
  <c r="U2" i="7"/>
  <c r="U4" i="149" s="1"/>
  <c r="F2" i="7"/>
  <c r="F4" i="149" s="1"/>
  <c r="F2" i="9"/>
  <c r="T2" i="7"/>
  <c r="T4" i="149" s="1"/>
  <c r="H2" i="9"/>
  <c r="H14" i="149"/>
  <c r="G14" i="149"/>
  <c r="O14" i="149"/>
  <c r="J8" i="149"/>
  <c r="P14" i="149"/>
  <c r="U14" i="149"/>
  <c r="C14" i="149"/>
  <c r="I14" i="149"/>
  <c r="J14" i="149"/>
  <c r="W14" i="149"/>
  <c r="K14" i="149"/>
  <c r="X14" i="149"/>
  <c r="S14" i="149"/>
  <c r="T14" i="149"/>
  <c r="W8" i="149" l="1"/>
  <c r="G8" i="149"/>
  <c r="P8" i="149"/>
  <c r="U8" i="149"/>
  <c r="O8" i="149"/>
  <c r="T8" i="149"/>
  <c r="M8" i="149"/>
  <c r="E8" i="149"/>
  <c r="V8" i="149"/>
  <c r="S8" i="149"/>
  <c r="H8" i="149"/>
  <c r="X8" i="149"/>
  <c r="C8" i="149"/>
  <c r="K8" i="149"/>
  <c r="Q8" i="149"/>
  <c r="N8" i="149"/>
  <c r="L8" i="149"/>
  <c r="D8" i="149"/>
  <c r="F8" i="149"/>
  <c r="I8" i="149"/>
</calcChain>
</file>

<file path=xl/sharedStrings.xml><?xml version="1.0" encoding="utf-8"?>
<sst xmlns="http://schemas.openxmlformats.org/spreadsheetml/2006/main" count="12477" uniqueCount="330">
  <si>
    <t>Total</t>
  </si>
  <si>
    <t>TOTAL</t>
  </si>
  <si>
    <t>Solid fossil fuels</t>
  </si>
  <si>
    <t>C0000X0350-0370</t>
  </si>
  <si>
    <t>Anthracite</t>
  </si>
  <si>
    <t>C0110</t>
  </si>
  <si>
    <t>Coking coal</t>
  </si>
  <si>
    <t>C0121</t>
  </si>
  <si>
    <t>Other bituminous coal</t>
  </si>
  <si>
    <t>C0129</t>
  </si>
  <si>
    <t>Sub-bituminous coal</t>
  </si>
  <si>
    <t>C0210</t>
  </si>
  <si>
    <t>Lignite</t>
  </si>
  <si>
    <t>C0220</t>
  </si>
  <si>
    <t>Patent fuel</t>
  </si>
  <si>
    <t>C0320</t>
  </si>
  <si>
    <t>Coke oven coke</t>
  </si>
  <si>
    <t>C0311</t>
  </si>
  <si>
    <t>Gas coke</t>
  </si>
  <si>
    <t>C0312</t>
  </si>
  <si>
    <t>Coal tar</t>
  </si>
  <si>
    <t>C0340</t>
  </si>
  <si>
    <t>Brown coal briquettes</t>
  </si>
  <si>
    <t>C0330</t>
  </si>
  <si>
    <t>Manufactured gases</t>
  </si>
  <si>
    <t>C0350-0370</t>
  </si>
  <si>
    <t>Gas works gas</t>
  </si>
  <si>
    <t>C0360</t>
  </si>
  <si>
    <t>Coke oven gas</t>
  </si>
  <si>
    <t>C0350</t>
  </si>
  <si>
    <t>Blast furnace gas</t>
  </si>
  <si>
    <t>C0371</t>
  </si>
  <si>
    <t>Other recovered gases</t>
  </si>
  <si>
    <t>C0379</t>
  </si>
  <si>
    <t>Peat and peat products</t>
  </si>
  <si>
    <t>P1000</t>
  </si>
  <si>
    <t>Peat</t>
  </si>
  <si>
    <t>P1100</t>
  </si>
  <si>
    <t>Peat products</t>
  </si>
  <si>
    <t>P1200</t>
  </si>
  <si>
    <t>Oil shale and oil sands</t>
  </si>
  <si>
    <t>S2000</t>
  </si>
  <si>
    <t>Oil and petroleum products</t>
  </si>
  <si>
    <t>O4000XBIO</t>
  </si>
  <si>
    <t>Crude oil</t>
  </si>
  <si>
    <t>O4100_TOT</t>
  </si>
  <si>
    <t>Natural gas liquids</t>
  </si>
  <si>
    <t>O4200</t>
  </si>
  <si>
    <t>Refinery feedstocks</t>
  </si>
  <si>
    <t>O4300</t>
  </si>
  <si>
    <t>Additives and oxygenates (excluding biofuel portion)</t>
  </si>
  <si>
    <t>O4400X4410</t>
  </si>
  <si>
    <t>Other hydrocarbons</t>
  </si>
  <si>
    <t>O4500</t>
  </si>
  <si>
    <t>Refinery gas</t>
  </si>
  <si>
    <t>O4610</t>
  </si>
  <si>
    <t>Ethane</t>
  </si>
  <si>
    <t>O4620</t>
  </si>
  <si>
    <t>Liquefied petroleum gases</t>
  </si>
  <si>
    <t>O4630</t>
  </si>
  <si>
    <t>Motor gasoline (excluding biofuel portion)</t>
  </si>
  <si>
    <t>O4652XR5210B</t>
  </si>
  <si>
    <t>Aviation gasoline</t>
  </si>
  <si>
    <t>O4651</t>
  </si>
  <si>
    <t>Gasoline-type jet fuel</t>
  </si>
  <si>
    <t>O4653</t>
  </si>
  <si>
    <t>Kerosene-type jet fuel (excluding biofuel portion)</t>
  </si>
  <si>
    <t>O4661XR5230B</t>
  </si>
  <si>
    <t>Other kerosene</t>
  </si>
  <si>
    <t>O4669</t>
  </si>
  <si>
    <t>Naphtha</t>
  </si>
  <si>
    <t>O4640</t>
  </si>
  <si>
    <t>Gas oil and diesel oil (excluding biofuel portion)</t>
  </si>
  <si>
    <t>O4671XR5220B</t>
  </si>
  <si>
    <t>Fuel oil</t>
  </si>
  <si>
    <t>O4680</t>
  </si>
  <si>
    <t>White spirit and special boiling point industrial spirits</t>
  </si>
  <si>
    <t>O4691</t>
  </si>
  <si>
    <t>Lubricants</t>
  </si>
  <si>
    <t>O4692</t>
  </si>
  <si>
    <t>Bitumen</t>
  </si>
  <si>
    <t>O4695</t>
  </si>
  <si>
    <t>Petroleum coke</t>
  </si>
  <si>
    <t>O4694</t>
  </si>
  <si>
    <t>Paraffin waxes</t>
  </si>
  <si>
    <t>O4693</t>
  </si>
  <si>
    <t>Other oil products</t>
  </si>
  <si>
    <t>O4699</t>
  </si>
  <si>
    <t>Natural gas</t>
  </si>
  <si>
    <t>G3000</t>
  </si>
  <si>
    <t>Renewables and biofuels</t>
  </si>
  <si>
    <t>RA000</t>
  </si>
  <si>
    <t>Primary solid biofuels</t>
  </si>
  <si>
    <t>R5110-5150_W6000RI</t>
  </si>
  <si>
    <t>Charcoal</t>
  </si>
  <si>
    <t>R5160</t>
  </si>
  <si>
    <t>Biogases</t>
  </si>
  <si>
    <t>R5300</t>
  </si>
  <si>
    <t>Renewable municipal waste</t>
  </si>
  <si>
    <t>W6210</t>
  </si>
  <si>
    <t>Pure biogasoline</t>
  </si>
  <si>
    <t>R5210P</t>
  </si>
  <si>
    <t>Blended biogasoline</t>
  </si>
  <si>
    <t>R5210B</t>
  </si>
  <si>
    <t>Pure biodiesels</t>
  </si>
  <si>
    <t>R5220P</t>
  </si>
  <si>
    <t>Blended biodiesels</t>
  </si>
  <si>
    <t>R5220B</t>
  </si>
  <si>
    <t>Pure bio jet kerosene</t>
  </si>
  <si>
    <t>R5230P</t>
  </si>
  <si>
    <t>Blended bio jet kerosene</t>
  </si>
  <si>
    <t>R5230B</t>
  </si>
  <si>
    <t>Other liquid biofuels</t>
  </si>
  <si>
    <t>R5290</t>
  </si>
  <si>
    <t>Non-renewable waste</t>
  </si>
  <si>
    <t>W6100_6220</t>
  </si>
  <si>
    <t>Industrial waste (non-renewable)</t>
  </si>
  <si>
    <t>W6100</t>
  </si>
  <si>
    <t>Non-renewable municipal waste</t>
  </si>
  <si>
    <t>W6220</t>
  </si>
  <si>
    <t>Gross available energy</t>
  </si>
  <si>
    <t>International maritime bunkers</t>
  </si>
  <si>
    <t>Gross inland consumption</t>
  </si>
  <si>
    <t>International aviation</t>
  </si>
  <si>
    <t>Total energy supply</t>
  </si>
  <si>
    <t>Energy sector</t>
  </si>
  <si>
    <t>Coal mines</t>
  </si>
  <si>
    <t>Oil &amp; natural gas extraction plants</t>
  </si>
  <si>
    <t>Patent fuel plants</t>
  </si>
  <si>
    <t>Coke ovens</t>
  </si>
  <si>
    <t>BKB &amp; PB plants</t>
  </si>
  <si>
    <t>Gas works</t>
  </si>
  <si>
    <t>Blast furnaces</t>
  </si>
  <si>
    <t>Petroleum refineries (oil refineries)</t>
  </si>
  <si>
    <t>Nuclear industry</t>
  </si>
  <si>
    <t>Coal liquefaction plants</t>
  </si>
  <si>
    <t>Liquefaction &amp; regasification plants (LNG)</t>
  </si>
  <si>
    <t>Gasification plants for biogas</t>
  </si>
  <si>
    <t>Gas-to-liquids (GTL) plants</t>
  </si>
  <si>
    <t>Charcoal production plants</t>
  </si>
  <si>
    <t>Not elsewhere specified (energy)</t>
  </si>
  <si>
    <t>Final energy consumption</t>
  </si>
  <si>
    <t>Industry sector</t>
  </si>
  <si>
    <t>Iron &amp; steel</t>
  </si>
  <si>
    <t>Chemical &amp; petrochemical</t>
  </si>
  <si>
    <t>Non-ferrous metals</t>
  </si>
  <si>
    <t>Non-metallic minerals</t>
  </si>
  <si>
    <t>Transport equipment</t>
  </si>
  <si>
    <t>Machinery</t>
  </si>
  <si>
    <t>Mining &amp; quarrying</t>
  </si>
  <si>
    <t>Food, beverages &amp; tobacco</t>
  </si>
  <si>
    <t>Paper, pulp &amp; printing</t>
  </si>
  <si>
    <t>Wood &amp; wood products</t>
  </si>
  <si>
    <t>Construction</t>
  </si>
  <si>
    <t>Textile &amp; leather</t>
  </si>
  <si>
    <t>Not elsewhere specified (industry)</t>
  </si>
  <si>
    <t>Transport sector</t>
  </si>
  <si>
    <t>Rail</t>
  </si>
  <si>
    <t>Road</t>
  </si>
  <si>
    <t>Domestic aviation</t>
  </si>
  <si>
    <t>Domestic navigation</t>
  </si>
  <si>
    <t>Pipeline transport</t>
  </si>
  <si>
    <t>Other sectors</t>
  </si>
  <si>
    <t>Commercial &amp; public services</t>
  </si>
  <si>
    <t>Households</t>
  </si>
  <si>
    <t>Electricity &amp; heat generation</t>
  </si>
  <si>
    <t>FC_OTH_HH_E</t>
  </si>
  <si>
    <t>FC_OTH_CP_E</t>
  </si>
  <si>
    <t>FC_OTH_E</t>
  </si>
  <si>
    <t>FC_TRA_PIPE_E</t>
  </si>
  <si>
    <t>FC_TRA_DNAVI_E</t>
  </si>
  <si>
    <t>FC_TRA_DAVI_E</t>
  </si>
  <si>
    <t>FC_TRA_ROAD_E</t>
  </si>
  <si>
    <t>FC_TRA_RAIL_E</t>
  </si>
  <si>
    <t>FC_TRA_E</t>
  </si>
  <si>
    <t>FC_IND_NSP_E</t>
  </si>
  <si>
    <t>FC_IND_TL_E</t>
  </si>
  <si>
    <t>FC_IND_CON_E</t>
  </si>
  <si>
    <t>FC_IND_WP_E</t>
  </si>
  <si>
    <t>FC_IND_PPP_E</t>
  </si>
  <si>
    <t>FC_IND_FBT_E</t>
  </si>
  <si>
    <t>FC_IND_MQ_E</t>
  </si>
  <si>
    <t>FC_IND_MAC_E</t>
  </si>
  <si>
    <t>FC_IND_TE_E</t>
  </si>
  <si>
    <t>FC_IND_NMM_E</t>
  </si>
  <si>
    <t>FC_IND_NFM_E</t>
  </si>
  <si>
    <t>FC_IND_CPC_E</t>
  </si>
  <si>
    <t>FC_IND_IS_E</t>
  </si>
  <si>
    <t>FC_IND_E</t>
  </si>
  <si>
    <t>FC_E</t>
  </si>
  <si>
    <t>NRG_NSP_E</t>
  </si>
  <si>
    <t>NRG_CPP_E</t>
  </si>
  <si>
    <t>NRG_GTL_E</t>
  </si>
  <si>
    <t>NRG_BIOG_E</t>
  </si>
  <si>
    <t>NRG_LNG_E</t>
  </si>
  <si>
    <t>NRG_CL_E</t>
  </si>
  <si>
    <t>NRG_NI_E</t>
  </si>
  <si>
    <t>NRG_PR_E</t>
  </si>
  <si>
    <t>NRG_BF_E</t>
  </si>
  <si>
    <t>NRG_GW_E</t>
  </si>
  <si>
    <t>NRG_BKBPB_E</t>
  </si>
  <si>
    <t>NRG_CO_E</t>
  </si>
  <si>
    <t>NRG_PF_E</t>
  </si>
  <si>
    <t>NRG_OIL_NG_E</t>
  </si>
  <si>
    <t>NRG_CM_E</t>
  </si>
  <si>
    <t>NRG_E</t>
  </si>
  <si>
    <t>TI_EHG_E</t>
  </si>
  <si>
    <t>NRGSUP</t>
  </si>
  <si>
    <t>INTAVI</t>
  </si>
  <si>
    <t>GIC</t>
  </si>
  <si>
    <t>INTMARB</t>
  </si>
  <si>
    <t>GAE</t>
  </si>
  <si>
    <t>Hard coal</t>
  </si>
  <si>
    <t>C0100</t>
  </si>
  <si>
    <t>Brown coal</t>
  </si>
  <si>
    <t>C0200</t>
  </si>
  <si>
    <t>Coal products</t>
  </si>
  <si>
    <t>C0300</t>
  </si>
  <si>
    <t>Crude oil, NGL, refinery feedstocks, additives and oxygenates and other hydrocarbons (excluding biofuel portion)</t>
  </si>
  <si>
    <t>O4100_TOT_4200-4500XBIO</t>
  </si>
  <si>
    <t>Oil products (excluding biofuel portion)</t>
  </si>
  <si>
    <t>O4600XBIO</t>
  </si>
  <si>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</si>
  <si>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</si>
  <si>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</si>
  <si>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</si>
  <si>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</si>
  <si>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</si>
  <si>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</si>
  <si>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Click on the link to jump to the sheet</t>
  </si>
  <si>
    <t>Domestic passenger aviation</t>
  </si>
  <si>
    <t>Domestic freight aviation</t>
  </si>
  <si>
    <t>FC_TRA_DAVI_FR_E</t>
  </si>
  <si>
    <t>FC_TRA_DAVI_PA_E</t>
  </si>
  <si>
    <t>FC_TRA_DNAVI_DCS_E</t>
  </si>
  <si>
    <t>FC_TRA_DNAVI_IWW_E</t>
  </si>
  <si>
    <t>Inland waterways</t>
  </si>
  <si>
    <t>Domestic coastal shipping</t>
  </si>
  <si>
    <t>Electricity only</t>
  </si>
  <si>
    <t>CHP</t>
  </si>
  <si>
    <t>Heat only</t>
  </si>
  <si>
    <t>TI_EHG_CHP_E</t>
  </si>
  <si>
    <t>TI_EHG_H_E</t>
  </si>
  <si>
    <t>Metro and tram, urban light rail</t>
  </si>
  <si>
    <t>FC_TRA_RAIL_MTU_E</t>
  </si>
  <si>
    <t>FC_TRA_RAIL_CPT_E</t>
  </si>
  <si>
    <t>High speed passenger trains</t>
  </si>
  <si>
    <t>FC_TRA_RAIL_HST_E</t>
  </si>
  <si>
    <t>Conventional passenger trains</t>
  </si>
  <si>
    <t>Freight trains</t>
  </si>
  <si>
    <t>FC_TRA_RAIL_FRT_E</t>
  </si>
  <si>
    <t>Passenger cars</t>
  </si>
  <si>
    <t>Motor coaches, buses and trolley buses</t>
  </si>
  <si>
    <t>Light commercial vehicles</t>
  </si>
  <si>
    <t>Heavy goods vehicles</t>
  </si>
  <si>
    <t>FC_TRA_ROAD_P2W_E</t>
  </si>
  <si>
    <t>FC_TRA_ROAD_CAR_E</t>
  </si>
  <si>
    <t>FC_TRA_ROAD_BUS_E</t>
  </si>
  <si>
    <t>FC_TRA_ROAD_LCV_E</t>
  </si>
  <si>
    <t>FC_TRA_ROAD_HGV_E</t>
  </si>
  <si>
    <t>FC_OTH_HH_SH_E</t>
  </si>
  <si>
    <t>FC_OTH_HH_SC_E</t>
  </si>
  <si>
    <t>FC_OTH_HH_WH_E</t>
  </si>
  <si>
    <t>FC_OTH_HH_CO_E</t>
  </si>
  <si>
    <t>Agriculture, forestry and fishing</t>
  </si>
  <si>
    <t>FC_OTH_AFF_E</t>
  </si>
  <si>
    <t>FC_IND_IS_BF_E</t>
  </si>
  <si>
    <t>Iron &amp; steel - Integrated steelworks</t>
  </si>
  <si>
    <t>FC_IND_IS_EA_E</t>
  </si>
  <si>
    <t>Iron &amp; steel - Electric arc</t>
  </si>
  <si>
    <t>FC_IND_NFM_AM_E</t>
  </si>
  <si>
    <t>Alumina production</t>
  </si>
  <si>
    <t>FC_IND_NFM_PA_E</t>
  </si>
  <si>
    <t>Aluminium production - Primary</t>
  </si>
  <si>
    <t>FC_IND_NFM_SA_E</t>
  </si>
  <si>
    <t>Aluminium production - Secondary</t>
  </si>
  <si>
    <t>FC_IND_NFM_OM_E</t>
  </si>
  <si>
    <t>Other non-ferrous metals</t>
  </si>
  <si>
    <t>FC_IND_CPC_BC_E</t>
  </si>
  <si>
    <t>Basic chemicals</t>
  </si>
  <si>
    <t>FC_IND_CPC_PH_E</t>
  </si>
  <si>
    <t>Basic pharmaceutical products</t>
  </si>
  <si>
    <t>FC_IND_CPC_OC_E</t>
  </si>
  <si>
    <t>Other chemicals</t>
  </si>
  <si>
    <t>FC_IND_NMM_CM_E</t>
  </si>
  <si>
    <t>Cement</t>
  </si>
  <si>
    <t>FC_IND_NMM_CR_E</t>
  </si>
  <si>
    <t>Ceramics &amp; other non-metallic minerals</t>
  </si>
  <si>
    <t>FC_IND_NMM_GL_E</t>
  </si>
  <si>
    <t>Glass</t>
  </si>
  <si>
    <t>FC_IND_PPP_PR_E</t>
  </si>
  <si>
    <t>Printing and reproduction of recorded media</t>
  </si>
  <si>
    <t>FC_IND_PPP_PA_E</t>
  </si>
  <si>
    <t>Paper</t>
  </si>
  <si>
    <t>FC_IND_PPP_PU_E</t>
  </si>
  <si>
    <t>Pulp</t>
  </si>
  <si>
    <t>FC_OTH_CP_CA_E</t>
  </si>
  <si>
    <t>FC_OTH_CP_HW_E</t>
  </si>
  <si>
    <t>FC_OTH_CP_SC_E</t>
  </si>
  <si>
    <t>FC_OTH_CP_SH_E</t>
  </si>
  <si>
    <t>Space heating (households)</t>
  </si>
  <si>
    <t>Space cooling (households)</t>
  </si>
  <si>
    <t>Water heating (households)</t>
  </si>
  <si>
    <t>Cooking (households)</t>
  </si>
  <si>
    <t>Catering (services)</t>
  </si>
  <si>
    <t>Hot water (services)</t>
  </si>
  <si>
    <t>Space cooling (services)</t>
  </si>
  <si>
    <t>Space heating (services)</t>
  </si>
  <si>
    <t>v2021-1.00</t>
  </si>
  <si>
    <t>International Intra-EEA maritime bunkers</t>
  </si>
  <si>
    <t>International Extra-EEA maritime bunkers</t>
  </si>
  <si>
    <t>INTMARB_EX</t>
  </si>
  <si>
    <t>INTMARB_IN</t>
  </si>
  <si>
    <t>INTAVI_FR_EX</t>
  </si>
  <si>
    <t>INTAVI_FR_IN</t>
  </si>
  <si>
    <t>International Intra-EEAwUK freight aviation</t>
  </si>
  <si>
    <t>International Extra-EEAwUK freight aviation</t>
  </si>
  <si>
    <t>International Extra-EEAwUK passenger aviation</t>
  </si>
  <si>
    <t>INTAVI_PA_EX</t>
  </si>
  <si>
    <t>International Intra-EEAwUK passenger aviation</t>
  </si>
  <si>
    <t>INTAVI_PA_IN</t>
  </si>
  <si>
    <t>JRC-IDEES-2021 - Integrated Database of the European Energy System</t>
  </si>
  <si>
    <r>
      <t>CO</t>
    </r>
    <r>
      <rPr>
        <b/>
        <vertAlign val="subscript"/>
        <sz val="8"/>
        <color rgb="FF050505"/>
        <rFont val="Calibri"/>
        <family val="2"/>
        <scheme val="minor"/>
      </rPr>
      <t>2</t>
    </r>
    <r>
      <rPr>
        <b/>
        <sz val="8"/>
        <color rgb="FF050505"/>
        <rFont val="Calibri"/>
        <family val="2"/>
        <scheme val="minor"/>
      </rPr>
      <t xml:space="preserve"> emission factors (t CO2 / toe)</t>
    </r>
  </si>
  <si>
    <t>ef</t>
  </si>
  <si>
    <t>CO2 emissions not accounted:</t>
  </si>
  <si>
    <r>
      <t>Energy related CO</t>
    </r>
    <r>
      <rPr>
        <b/>
        <vertAlign val="subscript"/>
        <sz val="22"/>
        <color rgb="FF050505"/>
        <rFont val="Calibri"/>
        <family val="2"/>
        <scheme val="minor"/>
      </rPr>
      <t>2</t>
    </r>
    <r>
      <rPr>
        <b/>
        <sz val="22"/>
        <color rgb="FF050505"/>
        <rFont val="Calibri"/>
        <family val="2"/>
        <scheme val="minor"/>
      </rPr>
      <t xml:space="preserve"> Emission balances</t>
    </r>
  </si>
  <si>
    <t>Powered two-wheelers</t>
  </si>
  <si>
    <t>kt CO2</t>
  </si>
  <si>
    <t>Portugal</t>
  </si>
  <si>
    <t>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</si>
</sst>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-#,##0.00;&quot;-&quot;"/>
    <numFmt numFmtId="165" formatCode="#,##0.0;\-#,##0.0;&quot;-&quot;"/>
    <numFmt numFmtId="166" formatCode="mmmm\ yyyy"/>
  </numFmts>
  <fonts count="26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sz val="8"/>
      <color indexed="12"/>
      <name val="Calibri"/>
      <family val="2"/>
      <scheme val="minor"/>
    </font>
    <font>
      <sz val="8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8"/>
      <color rgb="FF323232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8"/>
      <color rgb="FF820000"/>
      <name val="Calibri"/>
      <family val="2"/>
      <scheme val="minor"/>
    </font>
    <font>
      <sz val="8"/>
      <color rgb="FF008282"/>
      <name val="Calibri"/>
      <family val="2"/>
      <scheme val="minor"/>
    </font>
    <font>
      <b/>
      <sz val="8"/>
      <color rgb="FF820000"/>
      <name val="Calibri"/>
      <family val="2"/>
      <scheme val="minor"/>
    </font>
    <font>
      <b/>
      <vertAlign val="subscript"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vertAlign val="subscript"/>
      <sz val="22"/>
      <color rgb="FF050505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0EBE1"/>
        <bgColor indexed="64"/>
      </patternFill>
    </fill>
    <fill>
      <patternFill patternType="solid">
        <fgColor rgb="FF91CDDC"/>
        <bgColor indexed="64"/>
      </patternFill>
    </fill>
    <fill>
      <patternFill patternType="solid">
        <fgColor rgb="FFDCF0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0DC"/>
        <bgColor indexed="64"/>
      </patternFill>
    </fill>
    <fill>
      <patternFill patternType="solid">
        <fgColor rgb="FFDCDCDC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6" fillId="0" borderId="0"/>
    <xf numFmtId="0" fontId="1" fillId="0" borderId="0"/>
  </cellStyleXfs>
  <cellXfs count="69">
    <xf numFmtId="0" fontId="0" fillId="0" borderId="0" xfId="0"/>
    <xf numFmtId="164" fontId="2" fillId="2" borderId="1" xfId="0" applyNumberFormat="1" applyFont="1" applyFill="1" applyBorder="1"/>
    <xf numFmtId="0" fontId="8" fillId="2" borderId="1" xfId="0" applyFont="1" applyFill="1" applyBorder="1"/>
    <xf numFmtId="0" fontId="9" fillId="3" borderId="1" xfId="0" applyFont="1" applyFill="1" applyBorder="1"/>
    <xf numFmtId="0" fontId="9" fillId="4" borderId="1" xfId="0" applyFont="1" applyFill="1" applyBorder="1"/>
    <xf numFmtId="0" fontId="2" fillId="5" borderId="0" xfId="0" applyFont="1" applyFill="1" applyBorder="1"/>
    <xf numFmtId="0" fontId="10" fillId="5" borderId="0" xfId="0" applyFont="1" applyFill="1" applyBorder="1" applyAlignment="1">
      <alignment horizontal="right"/>
    </xf>
    <xf numFmtId="164" fontId="8" fillId="5" borderId="0" xfId="0" applyNumberFormat="1" applyFont="1" applyFill="1" applyBorder="1"/>
    <xf numFmtId="165" fontId="8" fillId="5" borderId="0" xfId="0" applyNumberFormat="1" applyFont="1" applyFill="1" applyBorder="1"/>
    <xf numFmtId="164" fontId="11" fillId="5" borderId="0" xfId="0" applyNumberFormat="1" applyFont="1" applyFill="1" applyBorder="1"/>
    <xf numFmtId="165" fontId="11" fillId="5" borderId="0" xfId="0" applyNumberFormat="1" applyFont="1" applyFill="1" applyBorder="1"/>
    <xf numFmtId="164" fontId="12" fillId="5" borderId="0" xfId="0" applyNumberFormat="1" applyFont="1" applyFill="1" applyBorder="1"/>
    <xf numFmtId="165" fontId="12" fillId="5" borderId="0" xfId="0" applyNumberFormat="1" applyFont="1" applyFill="1" applyBorder="1"/>
    <xf numFmtId="164" fontId="3" fillId="5" borderId="0" xfId="0" applyNumberFormat="1" applyFont="1" applyFill="1" applyBorder="1"/>
    <xf numFmtId="165" fontId="3" fillId="5" borderId="0" xfId="0" applyNumberFormat="1" applyFont="1" applyFill="1" applyBorder="1"/>
    <xf numFmtId="164" fontId="7" fillId="5" borderId="0" xfId="0" applyNumberFormat="1" applyFont="1" applyFill="1" applyBorder="1"/>
    <xf numFmtId="165" fontId="7" fillId="5" borderId="0" xfId="0" applyNumberFormat="1" applyFont="1" applyFill="1" applyBorder="1"/>
    <xf numFmtId="164" fontId="4" fillId="5" borderId="3" xfId="0" applyNumberFormat="1" applyFont="1" applyFill="1" applyBorder="1" applyAlignment="1">
      <alignment horizontal="left" indent="2"/>
    </xf>
    <xf numFmtId="164" fontId="4" fillId="5" borderId="3" xfId="0" applyNumberFormat="1" applyFont="1" applyFill="1" applyBorder="1"/>
    <xf numFmtId="165" fontId="4" fillId="5" borderId="3" xfId="0" applyNumberFormat="1" applyFont="1" applyFill="1" applyBorder="1"/>
    <xf numFmtId="164" fontId="13" fillId="6" borderId="1" xfId="0" applyNumberFormat="1" applyFont="1" applyFill="1" applyBorder="1"/>
    <xf numFmtId="165" fontId="13" fillId="6" borderId="1" xfId="0" applyNumberFormat="1" applyFont="1" applyFill="1" applyBorder="1"/>
    <xf numFmtId="164" fontId="11" fillId="6" borderId="2" xfId="0" applyNumberFormat="1" applyFont="1" applyFill="1" applyBorder="1" applyAlignment="1">
      <alignment indent="1"/>
    </xf>
    <xf numFmtId="164" fontId="11" fillId="6" borderId="2" xfId="0" applyNumberFormat="1" applyFont="1" applyFill="1" applyBorder="1"/>
    <xf numFmtId="165" fontId="11" fillId="6" borderId="2" xfId="0" applyNumberFormat="1" applyFont="1" applyFill="1" applyBorder="1"/>
    <xf numFmtId="164" fontId="11" fillId="6" borderId="3" xfId="0" applyNumberFormat="1" applyFont="1" applyFill="1" applyBorder="1" applyAlignment="1">
      <alignment indent="1"/>
    </xf>
    <xf numFmtId="164" fontId="11" fillId="6" borderId="3" xfId="0" applyNumberFormat="1" applyFont="1" applyFill="1" applyBorder="1"/>
    <xf numFmtId="165" fontId="11" fillId="6" borderId="3" xfId="0" applyNumberFormat="1" applyFont="1" applyFill="1" applyBorder="1"/>
    <xf numFmtId="164" fontId="8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indent="2"/>
    </xf>
    <xf numFmtId="164" fontId="11" fillId="5" borderId="0" xfId="0" applyNumberFormat="1" applyFont="1" applyFill="1" applyBorder="1" applyAlignment="1">
      <alignment horizontal="left" indent="1"/>
    </xf>
    <xf numFmtId="164" fontId="12" fillId="5" borderId="0" xfId="0" applyNumberFormat="1" applyFont="1" applyFill="1" applyBorder="1" applyAlignment="1">
      <alignment horizontal="left" indent="2"/>
    </xf>
    <xf numFmtId="164" fontId="3" fillId="5" borderId="4" xfId="0" applyNumberFormat="1" applyFont="1" applyFill="1" applyBorder="1"/>
    <xf numFmtId="165" fontId="3" fillId="5" borderId="4" xfId="0" applyNumberFormat="1" applyFont="1" applyFill="1" applyBorder="1"/>
    <xf numFmtId="164" fontId="8" fillId="5" borderId="0" xfId="0" applyNumberFormat="1" applyFont="1" applyFill="1" applyBorder="1" applyAlignment="1">
      <alignment horizontal="left" indent="1"/>
    </xf>
    <xf numFmtId="164" fontId="11" fillId="5" borderId="0" xfId="0" applyNumberFormat="1" applyFont="1" applyFill="1" applyBorder="1" applyAlignment="1">
      <alignment horizontal="left" indent="2"/>
    </xf>
    <xf numFmtId="164" fontId="12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horizontal="left" indent="2"/>
    </xf>
    <xf numFmtId="164" fontId="11" fillId="5" borderId="0" xfId="0" applyNumberFormat="1" applyFont="1" applyFill="1" applyBorder="1" applyAlignment="1">
      <alignment horizontal="left" indent="3"/>
    </xf>
    <xf numFmtId="164" fontId="12" fillId="5" borderId="0" xfId="0" applyNumberFormat="1" applyFont="1" applyFill="1" applyBorder="1" applyAlignment="1">
      <alignment horizontal="left" indent="4"/>
    </xf>
    <xf numFmtId="164" fontId="3" fillId="5" borderId="0" xfId="0" applyNumberFormat="1" applyFont="1" applyFill="1" applyBorder="1" applyAlignment="1">
      <alignment horizontal="left" indent="5"/>
    </xf>
    <xf numFmtId="164" fontId="7" fillId="5" borderId="0" xfId="0" applyNumberFormat="1" applyFont="1" applyFill="1" applyBorder="1" applyAlignment="1">
      <alignment horizontal="left" indent="6"/>
    </xf>
    <xf numFmtId="164" fontId="3" fillId="5" borderId="4" xfId="0" applyNumberFormat="1" applyFont="1" applyFill="1" applyBorder="1" applyAlignment="1">
      <alignment horizontal="left" indent="5"/>
    </xf>
    <xf numFmtId="164" fontId="8" fillId="5" borderId="4" xfId="0" applyNumberFormat="1" applyFont="1" applyFill="1" applyBorder="1" applyAlignment="1">
      <alignment indent="2"/>
    </xf>
    <xf numFmtId="164" fontId="8" fillId="5" borderId="4" xfId="0" applyNumberFormat="1" applyFont="1" applyFill="1" applyBorder="1"/>
    <xf numFmtId="165" fontId="8" fillId="5" borderId="4" xfId="0" applyNumberFormat="1" applyFont="1" applyFill="1" applyBorder="1"/>
    <xf numFmtId="0" fontId="2" fillId="7" borderId="5" xfId="0" applyFont="1" applyFill="1" applyBorder="1"/>
    <xf numFmtId="164" fontId="11" fillId="7" borderId="3" xfId="0" applyNumberFormat="1" applyFont="1" applyFill="1" applyBorder="1" applyAlignment="1">
      <alignment indent="1"/>
    </xf>
    <xf numFmtId="164" fontId="11" fillId="7" borderId="3" xfId="0" applyNumberFormat="1" applyFont="1" applyFill="1" applyBorder="1"/>
    <xf numFmtId="165" fontId="11" fillId="7" borderId="3" xfId="0" applyNumberFormat="1" applyFont="1" applyFill="1" applyBorder="1"/>
    <xf numFmtId="164" fontId="8" fillId="7" borderId="0" xfId="0" applyNumberFormat="1" applyFont="1" applyFill="1" applyBorder="1" applyAlignment="1">
      <alignment indent="2"/>
    </xf>
    <xf numFmtId="164" fontId="8" fillId="7" borderId="0" xfId="0" applyNumberFormat="1" applyFont="1" applyFill="1" applyBorder="1"/>
    <xf numFmtId="165" fontId="8" fillId="7" borderId="0" xfId="0" applyNumberFormat="1" applyFont="1" applyFill="1" applyBorder="1"/>
    <xf numFmtId="164" fontId="8" fillId="7" borderId="4" xfId="0" applyNumberFormat="1" applyFont="1" applyFill="1" applyBorder="1" applyAlignment="1">
      <alignment indent="2"/>
    </xf>
    <xf numFmtId="164" fontId="8" fillId="7" borderId="4" xfId="0" applyNumberFormat="1" applyFont="1" applyFill="1" applyBorder="1"/>
    <xf numFmtId="165" fontId="8" fillId="7" borderId="4" xfId="0" applyNumberFormat="1" applyFont="1" applyFill="1" applyBorder="1"/>
    <xf numFmtId="0" fontId="15" fillId="5" borderId="0" xfId="2" applyFont="1" applyFill="1"/>
    <xf numFmtId="0" fontId="8" fillId="5" borderId="0" xfId="2" applyFont="1" applyFill="1" applyAlignment="1">
      <alignment vertical="center"/>
    </xf>
    <xf numFmtId="0" fontId="8" fillId="5" borderId="0" xfId="2" applyFont="1" applyFill="1" applyAlignment="1">
      <alignment horizontal="center" vertical="center"/>
    </xf>
    <xf numFmtId="0" fontId="16" fillId="5" borderId="1" xfId="2" applyFont="1" applyFill="1" applyBorder="1" applyAlignment="1">
      <alignment vertical="center"/>
    </xf>
    <xf numFmtId="0" fontId="17" fillId="5" borderId="1" xfId="2" applyFont="1" applyFill="1" applyBorder="1" applyAlignment="1">
      <alignment vertical="center"/>
    </xf>
    <xf numFmtId="0" fontId="18" fillId="5" borderId="0" xfId="2" applyFont="1" applyFill="1" applyAlignment="1">
      <alignment vertical="center"/>
    </xf>
    <xf numFmtId="0" fontId="17" fillId="5" borderId="0" xfId="2" applyFont="1" applyFill="1" applyAlignment="1">
      <alignment vertical="center"/>
    </xf>
    <xf numFmtId="0" fontId="21" fillId="5" borderId="0" xfId="2" applyFont="1" applyFill="1" applyAlignment="1">
      <alignment vertical="center"/>
    </xf>
    <xf numFmtId="0" fontId="22" fillId="5" borderId="0" xfId="2" applyFont="1" applyFill="1" applyAlignment="1">
      <alignment vertical="center"/>
    </xf>
    <xf numFmtId="0" fontId="23" fillId="5" borderId="0" xfId="3" applyFont="1" applyFill="1" applyAlignment="1">
      <alignment vertical="center"/>
    </xf>
    <xf numFmtId="0" fontId="24" fillId="5" borderId="0" xfId="1" applyFont="1" applyFill="1" applyAlignment="1">
      <alignment horizontal="left" vertical="center" indent="1"/>
    </xf>
    <xf numFmtId="0" fontId="19" fillId="5" borderId="0" xfId="2" applyFont="1" applyFill="1" applyAlignment="1">
      <alignment horizontal="left" vertical="center"/>
    </xf>
    <xf numFmtId="166" fontId="20" fillId="5" borderId="0" xfId="2" quotePrefix="1" applyNumberFormat="1" applyFont="1" applyFill="1" applyAlignment="1">
      <alignment horizontal="left" vertical="center"/>
    </xf>
  </cellXfs>
  <cellStyles count="4">
    <cellStyle name="Hyperlink" xfId="1" builtinId="8"/>
    <cellStyle name="Normal" xfId="0" builtinId="0"/>
    <cellStyle name="Normal 2" xfId="3"/>
    <cellStyle name="Normal 3" xfId="2"/>
  </cellStyles>
  <dxfs count="0"/>
  <tableStyles count="0" defaultTableStyle="TableStyleMedium2" defaultPivotStyle="PivotStyleLight16"/>
  <colors>
    <mruColors>
      <color rgb="FF0564C3"/>
      <color rgb="FF050505"/>
      <color rgb="FFDCDCDC"/>
      <color rgb="FF820000"/>
      <color rgb="FFEBF0DC"/>
      <color rgb="FFDCF0F5"/>
      <color rgb="FFF0EBE1"/>
      <color rgb="FF91CDDC"/>
      <color rgb="FF008282"/>
      <color rgb="FF3232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calcChain" Target="calcChain.xml"/><Relationship Id="rId10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sharedStrings" Target="sharedStrings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RowHeight="15" customHeight="1" x14ac:dyDescent="0.25"/>
  <cols>
    <col min="1" max="4" width="9.140625" style="57"/>
    <col min="5" max="21" width="9.7109375" style="57" customWidth="1"/>
    <col min="22" max="22" width="9.7109375" style="58" customWidth="1"/>
    <col min="23" max="23" width="107.42578125" style="57" customWidth="1"/>
    <col min="24" max="24" width="44.7109375" style="57" customWidth="1"/>
    <col min="25" max="26" width="9.7109375" style="57" customWidth="1"/>
    <col min="27" max="16384" width="9.140625" style="57"/>
  </cols>
  <sheetData>
    <row r="2" spans="1:23" ht="21" x14ac:dyDescent="0.35">
      <c r="A2" s="56"/>
    </row>
    <row r="6" spans="1:23" ht="31.5" x14ac:dyDescent="0.25">
      <c r="A6" s="59"/>
      <c r="B6" s="60" t="s">
        <v>321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V6" s="57"/>
    </row>
    <row r="7" spans="1:23" ht="15" customHeight="1" x14ac:dyDescent="0.25">
      <c r="V7" s="57"/>
    </row>
    <row r="8" spans="1:23" ht="15" customHeight="1" x14ac:dyDescent="0.25">
      <c r="V8" s="57"/>
    </row>
    <row r="9" spans="1:23" ht="15" customHeight="1" x14ac:dyDescent="0.25">
      <c r="V9" s="57"/>
    </row>
    <row r="10" spans="1:23" ht="28.5" x14ac:dyDescent="0.25">
      <c r="C10" s="61" t="s">
        <v>328</v>
      </c>
      <c r="V10" s="57"/>
    </row>
    <row r="11" spans="1:23" ht="15" customHeight="1" x14ac:dyDescent="0.25">
      <c r="V11" s="57"/>
    </row>
    <row r="15" spans="1:23" ht="30" customHeight="1" x14ac:dyDescent="0.25">
      <c r="C15" s="61" t="s">
        <v>325</v>
      </c>
    </row>
    <row r="16" spans="1:23" ht="15" customHeight="1" x14ac:dyDescent="0.25">
      <c r="W16" s="62"/>
    </row>
    <row r="17" spans="12:32" ht="15" customHeight="1" x14ac:dyDescent="0.25">
      <c r="W17" s="62"/>
    </row>
    <row r="28" spans="12:32" ht="21" x14ac:dyDescent="0.25">
      <c r="L28" s="67" t="s">
        <v>222</v>
      </c>
      <c r="M28" s="67"/>
      <c r="N28" s="67"/>
      <c r="O28" s="67"/>
    </row>
    <row r="29" spans="12:32" ht="15" customHeight="1" x14ac:dyDescent="0.25">
      <c r="V29" s="57"/>
    </row>
    <row r="30" spans="12:32" ht="18.75" x14ac:dyDescent="0.25">
      <c r="L30" s="68">
        <v>45432.788344907407</v>
      </c>
      <c r="M30" s="68"/>
      <c r="N30" s="68"/>
      <c r="O30" s="68"/>
      <c r="V30" s="57"/>
    </row>
    <row r="31" spans="12:32" ht="15" customHeight="1" x14ac:dyDescent="0.25">
      <c r="L31" s="63" t="s">
        <v>308</v>
      </c>
      <c r="V31" s="57"/>
      <c r="AA31" s="64"/>
      <c r="AB31" s="64"/>
      <c r="AC31" s="64"/>
      <c r="AD31" s="64"/>
      <c r="AE31" s="64"/>
      <c r="AF31" s="64"/>
    </row>
    <row r="32" spans="12:32" ht="15" customHeight="1" x14ac:dyDescent="0.25">
      <c r="V32" s="57"/>
    </row>
    <row r="33" spans="2:32" ht="15" customHeight="1" x14ac:dyDescent="0.25">
      <c r="B33" s="65" t="s">
        <v>223</v>
      </c>
      <c r="V33" s="57"/>
    </row>
    <row r="34" spans="2:32" ht="15" customHeight="1" x14ac:dyDescent="0.25">
      <c r="B34" s="65"/>
      <c r="V34" s="65"/>
    </row>
    <row r="35" spans="2:32" ht="15" customHeight="1" x14ac:dyDescent="0.25">
      <c r="B35" s="65" t="s">
        <v>224</v>
      </c>
      <c r="V35" s="65"/>
    </row>
    <row r="36" spans="2:32" ht="15" customHeight="1" x14ac:dyDescent="0.25">
      <c r="B36" s="65" t="s">
        <v>225</v>
      </c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W36" s="64"/>
      <c r="X36" s="64"/>
      <c r="Y36" s="64"/>
      <c r="Z36" s="64"/>
    </row>
    <row r="38" spans="2:32" ht="15" customHeight="1" x14ac:dyDescent="0.25">
      <c r="B38" s="65" t="s">
        <v>226</v>
      </c>
    </row>
    <row r="39" spans="2:32" ht="15" customHeight="1" x14ac:dyDescent="0.25">
      <c r="B39" s="65" t="s">
        <v>227</v>
      </c>
    </row>
    <row r="40" spans="2:32" ht="15" customHeight="1" x14ac:dyDescent="0.25">
      <c r="B40" s="66" t="s">
        <v>228</v>
      </c>
      <c r="AA40" s="64"/>
      <c r="AB40" s="64"/>
      <c r="AC40" s="64"/>
      <c r="AD40" s="64"/>
      <c r="AE40" s="64"/>
      <c r="AF40" s="64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8">
    <pageSetUpPr fitToPage="1"/>
  </sheetPr>
  <dimension ref="A1:X95"/>
  <sheetViews>
    <sheetView showGridLines="0" workbookViewId="0">
      <pane xSplit="2" ySplit="1" topLeftCell="D2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36.140625" style="5" bestFit="1" customWidth="1"/>
    <col min="2" max="2" width="20" style="5" customWidth="1"/>
    <col min="3" max="24" width="9.7109375" style="5" customWidth="1"/>
    <col min="25" max="16384" width="9.140625" style="5"/>
  </cols>
  <sheetData>
    <row r="1" spans="1:24" ht="11.25" customHeight="1" x14ac:dyDescent="0.2">
      <c r="A1" s="3" t="s">
        <v>328</v>
      </c>
      <c r="B1" s="3" t="s">
        <v>329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B2" s="6" t="s">
        <v>229</v>
      </c>
    </row>
    <row r="3" spans="1:24" ht="11.25" customHeight="1" x14ac:dyDescent="0.2">
      <c r="A3" s="2" t="s">
        <v>0</v>
      </c>
      <c r="B3" s="2" t="s">
        <v>327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1.25" customHeight="1" x14ac:dyDescent="0.2">
      <c r="A4" s="7" t="s">
        <v>120</v>
      </c>
      <c r="B4" s="7" t="str">
        <f ca="1">HYPERLINK("#"&amp;CELL("address",GAE!$X$2),"GAE")</f>
        <v>GAE</v>
      </c>
      <c r="C4" s="8">
        <f>GAE!C$2</f>
        <v>62859.753866328007</v>
      </c>
      <c r="D4" s="8">
        <f>GAE!D$2</f>
        <v>62200.927853040004</v>
      </c>
      <c r="E4" s="8">
        <f>GAE!E$2</f>
        <v>66228.19732620001</v>
      </c>
      <c r="F4" s="8">
        <f>GAE!F$2</f>
        <v>61813.289931888008</v>
      </c>
      <c r="G4" s="8">
        <f>GAE!G$2</f>
        <v>63568.621090776003</v>
      </c>
      <c r="H4" s="8">
        <f>GAE!H$2</f>
        <v>66592.16786066402</v>
      </c>
      <c r="I4" s="8">
        <f>GAE!I$2</f>
        <v>61874.326812551997</v>
      </c>
      <c r="J4" s="8">
        <f>GAE!J$2</f>
        <v>59022.866738088</v>
      </c>
      <c r="K4" s="8">
        <f>GAE!K$2</f>
        <v>57436.294717944002</v>
      </c>
      <c r="L4" s="8">
        <f>GAE!L$2</f>
        <v>57346.595781216012</v>
      </c>
      <c r="M4" s="8">
        <f>GAE!M$2</f>
        <v>51936.612858143999</v>
      </c>
      <c r="N4" s="8">
        <f>GAE!N$2</f>
        <v>51748.290245400014</v>
      </c>
      <c r="O4" s="8">
        <f>GAE!O$2</f>
        <v>50597.638969512009</v>
      </c>
      <c r="P4" s="8">
        <f>GAE!P$2</f>
        <v>48861.539080031995</v>
      </c>
      <c r="Q4" s="8">
        <f>GAE!Q$2</f>
        <v>47934.65057500801</v>
      </c>
      <c r="R4" s="8">
        <f>GAE!R$2</f>
        <v>52411.094320679986</v>
      </c>
      <c r="S4" s="8">
        <f>GAE!S$2</f>
        <v>52602.798490128</v>
      </c>
      <c r="T4" s="8">
        <f>GAE!T$2</f>
        <v>57377.991284112002</v>
      </c>
      <c r="U4" s="8">
        <f>GAE!U$2</f>
        <v>54227.631138384015</v>
      </c>
      <c r="V4" s="8">
        <f>GAE!V$2</f>
        <v>50084.576316383995</v>
      </c>
      <c r="W4" s="8">
        <f>GAE!W$2</f>
        <v>40568.209434647993</v>
      </c>
      <c r="X4" s="8">
        <f>GAE!X$2</f>
        <v>39322.763813280006</v>
      </c>
    </row>
    <row r="5" spans="1:24" ht="11.25" customHeight="1" x14ac:dyDescent="0.2">
      <c r="A5" s="30" t="s">
        <v>121</v>
      </c>
      <c r="B5" s="9" t="str">
        <f ca="1">HYPERLINK("#"&amp;CELL("address",INTMARB!$X$2),"INTMARB")</f>
        <v>INTMARB</v>
      </c>
      <c r="C5" s="10">
        <f>INTMARB!C$2</f>
        <v>2131.0026771600005</v>
      </c>
      <c r="D5" s="10">
        <f>INTMARB!D$2</f>
        <v>1523.1419161200001</v>
      </c>
      <c r="E5" s="10">
        <f>INTMARB!E$2</f>
        <v>1549.1059703999999</v>
      </c>
      <c r="F5" s="10">
        <f>INTMARB!F$2</f>
        <v>1860.5185736399999</v>
      </c>
      <c r="G5" s="10">
        <f>INTMARB!G$2</f>
        <v>2104.9010935199999</v>
      </c>
      <c r="H5" s="10">
        <f>INTMARB!H$2</f>
        <v>1852.0334845200009</v>
      </c>
      <c r="I5" s="10">
        <f>INTMARB!I$2</f>
        <v>2029.0534149600003</v>
      </c>
      <c r="J5" s="10">
        <f>INTMARB!J$2</f>
        <v>1592.7628168800002</v>
      </c>
      <c r="K5" s="10">
        <f>INTMARB!K$2</f>
        <v>1698.4784743200003</v>
      </c>
      <c r="L5" s="10">
        <f>INTMARB!L$2</f>
        <v>1530.1033768800003</v>
      </c>
      <c r="M5" s="10">
        <f>INTMARB!M$2</f>
        <v>1478.1935667599996</v>
      </c>
      <c r="N5" s="10">
        <f>INTMARB!N$2</f>
        <v>1803.5448303599999</v>
      </c>
      <c r="O5" s="10">
        <f>INTMARB!O$2</f>
        <v>1948.7126663999998</v>
      </c>
      <c r="P5" s="10">
        <f>INTMARB!P$2</f>
        <v>2076.5344215599998</v>
      </c>
      <c r="Q5" s="10">
        <f>INTMARB!Q$2</f>
        <v>1952.6213354400002</v>
      </c>
      <c r="R5" s="10">
        <f>INTMARB!R$2</f>
        <v>2062.4731455600004</v>
      </c>
      <c r="S5" s="10">
        <f>INTMARB!S$2</f>
        <v>2454.1945455600007</v>
      </c>
      <c r="T5" s="10">
        <f>INTMARB!T$2</f>
        <v>2498.7341782800004</v>
      </c>
      <c r="U5" s="10">
        <f>INTMARB!U$2</f>
        <v>2600.2311102000003</v>
      </c>
      <c r="V5" s="10">
        <f>INTMARB!V$2</f>
        <v>3064.1766001200008</v>
      </c>
      <c r="W5" s="10">
        <f>INTMARB!W$2</f>
        <v>2205.01993356</v>
      </c>
      <c r="X5" s="10">
        <f>INTMARB!X$2</f>
        <v>2116.6001164800005</v>
      </c>
    </row>
    <row r="6" spans="1:24" ht="11.25" customHeight="1" x14ac:dyDescent="0.2">
      <c r="A6" s="31" t="s">
        <v>309</v>
      </c>
      <c r="B6" s="11" t="str">
        <f ca="1">HYPERLINK("#"&amp;CELL("address",INTMARB_IN!$X$2),"INTMARB_IN")</f>
        <v>INTMARB_IN</v>
      </c>
      <c r="C6" s="12">
        <f>INTMARB_IN!C$2</f>
        <v>726.85206753730995</v>
      </c>
      <c r="D6" s="12">
        <f>INTMARB_IN!D$2</f>
        <v>517.80925210341957</v>
      </c>
      <c r="E6" s="12">
        <f>INTMARB_IN!E$2</f>
        <v>517.11007803522602</v>
      </c>
      <c r="F6" s="12">
        <f>INTMARB_IN!F$2</f>
        <v>587.66407684742853</v>
      </c>
      <c r="G6" s="12">
        <f>INTMARB_IN!G$2</f>
        <v>707.46198251203305</v>
      </c>
      <c r="H6" s="12">
        <f>INTMARB_IN!H$2</f>
        <v>630.56167998418164</v>
      </c>
      <c r="I6" s="12">
        <f>INTMARB_IN!I$2</f>
        <v>657.76459978439379</v>
      </c>
      <c r="J6" s="12">
        <f>INTMARB_IN!J$2</f>
        <v>503.67318124006067</v>
      </c>
      <c r="K6" s="12">
        <f>INTMARB_IN!K$2</f>
        <v>529.07654589157733</v>
      </c>
      <c r="L6" s="12">
        <f>INTMARB_IN!L$2</f>
        <v>507.42713278377744</v>
      </c>
      <c r="M6" s="12">
        <f>INTMARB_IN!M$2</f>
        <v>481.34991917127644</v>
      </c>
      <c r="N6" s="12">
        <f>INTMARB_IN!N$2</f>
        <v>559.68976389849865</v>
      </c>
      <c r="O6" s="12">
        <f>INTMARB_IN!O$2</f>
        <v>598.94901901443075</v>
      </c>
      <c r="P6" s="12">
        <f>INTMARB_IN!P$2</f>
        <v>632.64693031962133</v>
      </c>
      <c r="Q6" s="12">
        <f>INTMARB_IN!Q$2</f>
        <v>604.91518239283482</v>
      </c>
      <c r="R6" s="12">
        <f>INTMARB_IN!R$2</f>
        <v>613.7750096159906</v>
      </c>
      <c r="S6" s="12">
        <f>INTMARB_IN!S$2</f>
        <v>725.69904087108841</v>
      </c>
      <c r="T6" s="12">
        <f>INTMARB_IN!T$2</f>
        <v>743.58928520479492</v>
      </c>
      <c r="U6" s="12">
        <f>INTMARB_IN!U$2</f>
        <v>819.67309620746983</v>
      </c>
      <c r="V6" s="12">
        <f>INTMARB_IN!V$2</f>
        <v>1053.878578651229</v>
      </c>
      <c r="W6" s="12">
        <f>INTMARB_IN!W$2</f>
        <v>667.85771346147419</v>
      </c>
      <c r="X6" s="12">
        <f>INTMARB_IN!X$2</f>
        <v>638.81183170433303</v>
      </c>
    </row>
    <row r="7" spans="1:24" ht="11.25" customHeight="1" x14ac:dyDescent="0.2">
      <c r="A7" s="31" t="s">
        <v>310</v>
      </c>
      <c r="B7" s="11" t="str">
        <f ca="1">HYPERLINK("#"&amp;CELL("address",INTMARB_EX!$X$2),"INTMARB_EX")</f>
        <v>INTMARB_EX</v>
      </c>
      <c r="C7" s="12">
        <f>INTMARB_EX!C$2</f>
        <v>1404.1506096226904</v>
      </c>
      <c r="D7" s="12">
        <f>INTMARB_EX!D$2</f>
        <v>1005.3326640165803</v>
      </c>
      <c r="E7" s="12">
        <f>INTMARB_EX!E$2</f>
        <v>1031.9958923647739</v>
      </c>
      <c r="F7" s="12">
        <f>INTMARB_EX!F$2</f>
        <v>1272.8544967925714</v>
      </c>
      <c r="G7" s="12">
        <f>INTMARB_EX!G$2</f>
        <v>1397.4391110079669</v>
      </c>
      <c r="H7" s="12">
        <f>INTMARB_EX!H$2</f>
        <v>1221.471804535819</v>
      </c>
      <c r="I7" s="12">
        <f>INTMARB_EX!I$2</f>
        <v>1371.2888151756063</v>
      </c>
      <c r="J7" s="12">
        <f>INTMARB_EX!J$2</f>
        <v>1089.0896356399396</v>
      </c>
      <c r="K7" s="12">
        <f>INTMARB_EX!K$2</f>
        <v>1169.4019284284229</v>
      </c>
      <c r="L7" s="12">
        <f>INTMARB_EX!L$2</f>
        <v>1022.6762440962228</v>
      </c>
      <c r="M7" s="12">
        <f>INTMARB_EX!M$2</f>
        <v>996.84364758872334</v>
      </c>
      <c r="N7" s="12">
        <f>INTMARB_EX!N$2</f>
        <v>1243.8550664615013</v>
      </c>
      <c r="O7" s="12">
        <f>INTMARB_EX!O$2</f>
        <v>1349.7636473855691</v>
      </c>
      <c r="P7" s="12">
        <f>INTMARB_EX!P$2</f>
        <v>1443.8874912403787</v>
      </c>
      <c r="Q7" s="12">
        <f>INTMARB_EX!Q$2</f>
        <v>1347.7061530471653</v>
      </c>
      <c r="R7" s="12">
        <f>INTMARB_EX!R$2</f>
        <v>1448.6981359440097</v>
      </c>
      <c r="S7" s="12">
        <f>INTMARB_EX!S$2</f>
        <v>1728.4955046889122</v>
      </c>
      <c r="T7" s="12">
        <f>INTMARB_EX!T$2</f>
        <v>1755.1448930752051</v>
      </c>
      <c r="U7" s="12">
        <f>INTMARB_EX!U$2</f>
        <v>1780.5580139925307</v>
      </c>
      <c r="V7" s="12">
        <f>INTMARB_EX!V$2</f>
        <v>2010.2980214687718</v>
      </c>
      <c r="W7" s="12">
        <f>INTMARB_EX!W$2</f>
        <v>1537.1622200985259</v>
      </c>
      <c r="X7" s="12">
        <f>INTMARB_EX!X$2</f>
        <v>1477.7882847756675</v>
      </c>
    </row>
    <row r="8" spans="1:24" ht="11.25" customHeight="1" x14ac:dyDescent="0.2">
      <c r="A8" s="34" t="s">
        <v>122</v>
      </c>
      <c r="B8" s="7" t="str">
        <f ca="1">HYPERLINK("#"&amp;CELL("address",GIC!$X$2),"GIC")</f>
        <v>GIC</v>
      </c>
      <c r="C8" s="8">
        <f>GIC!C$2</f>
        <v>60728.751189167997</v>
      </c>
      <c r="D8" s="8">
        <f>GIC!D$2</f>
        <v>60677.785936920001</v>
      </c>
      <c r="E8" s="8">
        <f>GIC!E$2</f>
        <v>64679.091355800003</v>
      </c>
      <c r="F8" s="8">
        <f>GIC!F$2</f>
        <v>59952.771358248006</v>
      </c>
      <c r="G8" s="8">
        <f>GIC!G$2</f>
        <v>61463.719997255997</v>
      </c>
      <c r="H8" s="8">
        <f>GIC!H$2</f>
        <v>64740.134376144</v>
      </c>
      <c r="I8" s="8">
        <f>GIC!I$2</f>
        <v>59845.273397591998</v>
      </c>
      <c r="J8" s="8">
        <f>GIC!J$2</f>
        <v>57430.103921208</v>
      </c>
      <c r="K8" s="8">
        <f>GIC!K$2</f>
        <v>55737.816243624002</v>
      </c>
      <c r="L8" s="8">
        <f>GIC!L$2</f>
        <v>55816.492404336001</v>
      </c>
      <c r="M8" s="8">
        <f>GIC!M$2</f>
        <v>50458.419291383994</v>
      </c>
      <c r="N8" s="8">
        <f>GIC!N$2</f>
        <v>49944.745415040015</v>
      </c>
      <c r="O8" s="8">
        <f>GIC!O$2</f>
        <v>48648.926303112006</v>
      </c>
      <c r="P8" s="8">
        <f>GIC!P$2</f>
        <v>46785.004658472004</v>
      </c>
      <c r="Q8" s="8">
        <f>GIC!Q$2</f>
        <v>45982.029239568001</v>
      </c>
      <c r="R8" s="8">
        <f>GIC!R$2</f>
        <v>50348.621175119988</v>
      </c>
      <c r="S8" s="8">
        <f>GIC!S$2</f>
        <v>50148.603944568</v>
      </c>
      <c r="T8" s="8">
        <f>GIC!T$2</f>
        <v>54879.257105831995</v>
      </c>
      <c r="U8" s="8">
        <f>GIC!U$2</f>
        <v>51627.400028184013</v>
      </c>
      <c r="V8" s="8">
        <f>GIC!V$2</f>
        <v>47020.399716263993</v>
      </c>
      <c r="W8" s="8">
        <f>GIC!W$2</f>
        <v>38363.189501087996</v>
      </c>
      <c r="X8" s="8">
        <f>GIC!X$2</f>
        <v>37206.163696800002</v>
      </c>
    </row>
    <row r="9" spans="1:24" ht="11.25" customHeight="1" x14ac:dyDescent="0.2">
      <c r="A9" s="35" t="s">
        <v>123</v>
      </c>
      <c r="B9" s="9" t="str">
        <f ca="1">HYPERLINK("#"&amp;CELL("address",INTAVI!$X$2),"INTAVI")</f>
        <v>INTAVI</v>
      </c>
      <c r="C9" s="10">
        <f>INTAVI!C$2</f>
        <v>2022.9992222400001</v>
      </c>
      <c r="D9" s="10">
        <f>INTAVI!D$2</f>
        <v>1946.0546319599998</v>
      </c>
      <c r="E9" s="10">
        <f>INTAVI!E$2</f>
        <v>1888.3462539599998</v>
      </c>
      <c r="F9" s="10">
        <f>INTAVI!F$2</f>
        <v>2032.6171989599995</v>
      </c>
      <c r="G9" s="10">
        <f>INTAVI!G$2</f>
        <v>2189.7123717599998</v>
      </c>
      <c r="H9" s="10">
        <f>INTAVI!H$2</f>
        <v>2269.8629542800004</v>
      </c>
      <c r="I9" s="10">
        <f>INTAVI!I$2</f>
        <v>2404.5156637200002</v>
      </c>
      <c r="J9" s="10">
        <f>INTAVI!J$2</f>
        <v>2538.2857287599991</v>
      </c>
      <c r="K9" s="10">
        <f>INTAVI!K$2</f>
        <v>2631.0366424800004</v>
      </c>
      <c r="L9" s="10">
        <f>INTAVI!L$2</f>
        <v>2467.17668628</v>
      </c>
      <c r="M9" s="10">
        <f>INTAVI!M$2</f>
        <v>2643.4035000000008</v>
      </c>
      <c r="N9" s="10">
        <f>INTAVI!N$2</f>
        <v>2754.7047000000007</v>
      </c>
      <c r="O9" s="10">
        <f>INTAVI!O$2</f>
        <v>2779.4384150400006</v>
      </c>
      <c r="P9" s="10">
        <f>INTAVI!P$2</f>
        <v>2810.3553000000011</v>
      </c>
      <c r="Q9" s="10">
        <f>INTAVI!Q$2</f>
        <v>2909.2896424800001</v>
      </c>
      <c r="R9" s="10">
        <f>INTAVI!R$2</f>
        <v>3150.4423287600016</v>
      </c>
      <c r="S9" s="10">
        <f>INTAVI!S$2</f>
        <v>3459.6122137200023</v>
      </c>
      <c r="T9" s="10">
        <f>INTAVI!T$2</f>
        <v>3854.7099899999985</v>
      </c>
      <c r="U9" s="10">
        <f>INTAVI!U$2</f>
        <v>4105.691089920002</v>
      </c>
      <c r="V9" s="10">
        <f>INTAVI!V$2</f>
        <v>4389.5029377599994</v>
      </c>
      <c r="W9" s="10">
        <f>INTAVI!W$2</f>
        <v>1574.6738472000002</v>
      </c>
      <c r="X9" s="10">
        <f>INTAVI!X$2</f>
        <v>2004.3800845200008</v>
      </c>
    </row>
    <row r="10" spans="1:24" ht="11.25" customHeight="1" x14ac:dyDescent="0.2">
      <c r="A10" s="36" t="s">
        <v>319</v>
      </c>
      <c r="B10" s="11" t="str">
        <f ca="1">HYPERLINK("#"&amp;CELL("address",INTAVI_PA_IN!$X$2),"INTAVI_PA_IN")</f>
        <v>INTAVI_PA_IN</v>
      </c>
      <c r="C10" s="12">
        <f>INTAVI_PA_IN!C$2</f>
        <v>1158.8890311317587</v>
      </c>
      <c r="D10" s="12">
        <f>INTAVI_PA_IN!D$2</f>
        <v>1115.7595228080329</v>
      </c>
      <c r="E10" s="12">
        <f>INTAVI_PA_IN!E$2</f>
        <v>1081.7010014055479</v>
      </c>
      <c r="F10" s="12">
        <f>INTAVI_PA_IN!F$2</f>
        <v>1155.0820150013087</v>
      </c>
      <c r="G10" s="12">
        <f>INTAVI_PA_IN!G$2</f>
        <v>1284.2300663981605</v>
      </c>
      <c r="H10" s="12">
        <f>INTAVI_PA_IN!H$2</f>
        <v>1339.4458596816476</v>
      </c>
      <c r="I10" s="12">
        <f>INTAVI_PA_IN!I$2</f>
        <v>1432.3670817100706</v>
      </c>
      <c r="J10" s="12">
        <f>INTAVI_PA_IN!J$2</f>
        <v>1544.4001389553318</v>
      </c>
      <c r="K10" s="12">
        <f>INTAVI_PA_IN!K$2</f>
        <v>1583.4840735943301</v>
      </c>
      <c r="L10" s="12">
        <f>INTAVI_PA_IN!L$2</f>
        <v>1443.3431493660673</v>
      </c>
      <c r="M10" s="12">
        <f>INTAVI_PA_IN!M$2</f>
        <v>1536.4729484983657</v>
      </c>
      <c r="N10" s="12">
        <f>INTAVI_PA_IN!N$2</f>
        <v>1620.0957672441637</v>
      </c>
      <c r="O10" s="12">
        <f>INTAVI_PA_IN!O$2</f>
        <v>1607.6869079385231</v>
      </c>
      <c r="P10" s="12">
        <f>INTAVI_PA_IN!P$2</f>
        <v>1639.8614050035853</v>
      </c>
      <c r="Q10" s="12">
        <f>INTAVI_PA_IN!Q$2</f>
        <v>1729.2396275830486</v>
      </c>
      <c r="R10" s="12">
        <f>INTAVI_PA_IN!R$2</f>
        <v>1889.164960360516</v>
      </c>
      <c r="S10" s="12">
        <f>INTAVI_PA_IN!S$2</f>
        <v>2144.8877553406114</v>
      </c>
      <c r="T10" s="12">
        <f>INTAVI_PA_IN!T$2</f>
        <v>2436.7667540382499</v>
      </c>
      <c r="U10" s="12">
        <f>INTAVI_PA_IN!U$2</f>
        <v>2572.8673043744739</v>
      </c>
      <c r="V10" s="12">
        <f>INTAVI_PA_IN!V$2</f>
        <v>2748.9151684626199</v>
      </c>
      <c r="W10" s="12">
        <f>INTAVI_PA_IN!W$2</f>
        <v>818.51529969590615</v>
      </c>
      <c r="X10" s="12">
        <f>INTAVI_PA_IN!X$2</f>
        <v>1127.0497092116802</v>
      </c>
    </row>
    <row r="11" spans="1:24" ht="11.25" customHeight="1" x14ac:dyDescent="0.2">
      <c r="A11" s="36" t="s">
        <v>317</v>
      </c>
      <c r="B11" s="11" t="str">
        <f ca="1">HYPERLINK("#"&amp;CELL("address",INTAVI_PA_EX!$X$2),"INTAVI_PA_EX")</f>
        <v>INTAVI_PA_EX</v>
      </c>
      <c r="C11" s="12">
        <f>INTAVI_PA_EX!C$2</f>
        <v>821.7479030907208</v>
      </c>
      <c r="D11" s="12">
        <f>INTAVI_PA_EX!D$2</f>
        <v>791.13820780250785</v>
      </c>
      <c r="E11" s="12">
        <f>INTAVI_PA_EX!E$2</f>
        <v>766.97730362877076</v>
      </c>
      <c r="F11" s="12">
        <f>INTAVI_PA_EX!F$2</f>
        <v>840.06200405405946</v>
      </c>
      <c r="G11" s="12">
        <f>INTAVI_PA_EX!G$2</f>
        <v>861.79432926866195</v>
      </c>
      <c r="H11" s="12">
        <f>INTAVI_PA_EX!H$2</f>
        <v>884.58776678661286</v>
      </c>
      <c r="I11" s="12">
        <f>INTAVI_PA_EX!I$2</f>
        <v>913.71671801623154</v>
      </c>
      <c r="J11" s="12">
        <f>INTAVI_PA_EX!J$2</f>
        <v>932.22674118034934</v>
      </c>
      <c r="K11" s="12">
        <f>INTAVI_PA_EX!K$2</f>
        <v>975.81965974757975</v>
      </c>
      <c r="L11" s="12">
        <f>INTAVI_PA_EX!L$2</f>
        <v>958.33275782206931</v>
      </c>
      <c r="M11" s="12">
        <f>INTAVI_PA_EX!M$2</f>
        <v>1029.6940409070028</v>
      </c>
      <c r="N11" s="12">
        <f>INTAVI_PA_EX!N$2</f>
        <v>1067.2849749815614</v>
      </c>
      <c r="O11" s="12">
        <f>INTAVI_PA_EX!O$2</f>
        <v>1104.5533487080663</v>
      </c>
      <c r="P11" s="12">
        <f>INTAVI_PA_EX!P$2</f>
        <v>1108.3181223944866</v>
      </c>
      <c r="Q11" s="12">
        <f>INTAVI_PA_EX!Q$2</f>
        <v>1125.4818827354891</v>
      </c>
      <c r="R11" s="12">
        <f>INTAVI_PA_EX!R$2</f>
        <v>1208.1363697123036</v>
      </c>
      <c r="S11" s="12">
        <f>INTAVI_PA_EX!S$2</f>
        <v>1267.0463404509937</v>
      </c>
      <c r="T11" s="12">
        <f>INTAVI_PA_EX!T$2</f>
        <v>1359.3149920531741</v>
      </c>
      <c r="U11" s="12">
        <f>INTAVI_PA_EX!U$2</f>
        <v>1476.4654014402377</v>
      </c>
      <c r="V11" s="12">
        <f>INTAVI_PA_EX!V$2</f>
        <v>1593.312507564186</v>
      </c>
      <c r="W11" s="12">
        <f>INTAVI_PA_EX!W$2</f>
        <v>711.80313317721129</v>
      </c>
      <c r="X11" s="12">
        <f>INTAVI_PA_EX!X$2</f>
        <v>823.34330104310504</v>
      </c>
    </row>
    <row r="12" spans="1:24" ht="11.25" customHeight="1" x14ac:dyDescent="0.2">
      <c r="A12" s="36" t="s">
        <v>315</v>
      </c>
      <c r="B12" s="11" t="str">
        <f ca="1">HYPERLINK("#"&amp;CELL("address",INTAVI_FR_IN!$X$2),"INTAVI_FR_IN")</f>
        <v>INTAVI_FR_IN</v>
      </c>
      <c r="C12" s="12">
        <f>INTAVI_FR_IN!C$2</f>
        <v>26.078299366493987</v>
      </c>
      <c r="D12" s="12">
        <f>INTAVI_FR_IN!D$2</f>
        <v>23.431376535806972</v>
      </c>
      <c r="E12" s="12">
        <f>INTAVI_FR_IN!E$2</f>
        <v>23.615389348607145</v>
      </c>
      <c r="F12" s="12">
        <f>INTAVI_FR_IN!F$2</f>
        <v>21.649167059818197</v>
      </c>
      <c r="G12" s="12">
        <f>INTAVI_FR_IN!G$2</f>
        <v>25.15667149303318</v>
      </c>
      <c r="H12" s="12">
        <f>INTAVI_FR_IN!H$2</f>
        <v>24.793401419510793</v>
      </c>
      <c r="I12" s="12">
        <f>INTAVI_FR_IN!I$2</f>
        <v>30.485474804959019</v>
      </c>
      <c r="J12" s="12">
        <f>INTAVI_FR_IN!J$2</f>
        <v>30.063936519993376</v>
      </c>
      <c r="K12" s="12">
        <f>INTAVI_FR_IN!K$2</f>
        <v>29.968154984161764</v>
      </c>
      <c r="L12" s="12">
        <f>INTAVI_FR_IN!L$2</f>
        <v>26.353366372591669</v>
      </c>
      <c r="M12" s="12">
        <f>INTAVI_FR_IN!M$2</f>
        <v>27.809292590449502</v>
      </c>
      <c r="N12" s="12">
        <f>INTAVI_FR_IN!N$2</f>
        <v>22.480523228420083</v>
      </c>
      <c r="O12" s="12">
        <f>INTAVI_FR_IN!O$2</f>
        <v>20.050253473611559</v>
      </c>
      <c r="P12" s="12">
        <f>INTAVI_FR_IN!P$2</f>
        <v>17.003063089892184</v>
      </c>
      <c r="Q12" s="12">
        <f>INTAVI_FR_IN!Q$2</f>
        <v>15.715861450970825</v>
      </c>
      <c r="R12" s="12">
        <f>INTAVI_FR_IN!R$2</f>
        <v>16.668106367380283</v>
      </c>
      <c r="S12" s="12">
        <f>INTAVI_FR_IN!S$2</f>
        <v>15.898369681542128</v>
      </c>
      <c r="T12" s="12">
        <f>INTAVI_FR_IN!T$2</f>
        <v>18.719372085763002</v>
      </c>
      <c r="U12" s="12">
        <f>INTAVI_FR_IN!U$2</f>
        <v>19.476378137420937</v>
      </c>
      <c r="V12" s="12">
        <f>INTAVI_FR_IN!V$2</f>
        <v>19.957427016814851</v>
      </c>
      <c r="W12" s="12">
        <f>INTAVI_FR_IN!W$2</f>
        <v>15.432497459902386</v>
      </c>
      <c r="X12" s="12">
        <f>INTAVI_FR_IN!X$2</f>
        <v>18.930758249602547</v>
      </c>
    </row>
    <row r="13" spans="1:24" ht="11.25" customHeight="1" x14ac:dyDescent="0.2">
      <c r="A13" s="36" t="s">
        <v>316</v>
      </c>
      <c r="B13" s="11" t="str">
        <f ca="1">HYPERLINK("#"&amp;CELL("address",INTAVI_FR_EX!$X$2),"INTAVI_FR_EX")</f>
        <v>INTAVI_FR_EX</v>
      </c>
      <c r="C13" s="12">
        <f>INTAVI_FR_EX!C$2</f>
        <v>16.28398865102675</v>
      </c>
      <c r="D13" s="12">
        <f>INTAVI_FR_EX!D$2</f>
        <v>15.725524813652143</v>
      </c>
      <c r="E13" s="12">
        <f>INTAVI_FR_EX!E$2</f>
        <v>16.05255957707384</v>
      </c>
      <c r="F13" s="12">
        <f>INTAVI_FR_EX!F$2</f>
        <v>15.824012844813408</v>
      </c>
      <c r="G13" s="12">
        <f>INTAVI_FR_EX!G$2</f>
        <v>18.531304600144377</v>
      </c>
      <c r="H13" s="12">
        <f>INTAVI_FR_EX!H$2</f>
        <v>21.035926392229104</v>
      </c>
      <c r="I13" s="12">
        <f>INTAVI_FR_EX!I$2</f>
        <v>27.946389188739573</v>
      </c>
      <c r="J13" s="12">
        <f>INTAVI_FR_EX!J$2</f>
        <v>31.594912104325111</v>
      </c>
      <c r="K13" s="12">
        <f>INTAVI_FR_EX!K$2</f>
        <v>41.764754153928898</v>
      </c>
      <c r="L13" s="12">
        <f>INTAVI_FR_EX!L$2</f>
        <v>39.147412719271664</v>
      </c>
      <c r="M13" s="12">
        <f>INTAVI_FR_EX!M$2</f>
        <v>49.427218004183089</v>
      </c>
      <c r="N13" s="12">
        <f>INTAVI_FR_EX!N$2</f>
        <v>44.843434545855487</v>
      </c>
      <c r="O13" s="12">
        <f>INTAVI_FR_EX!O$2</f>
        <v>47.147904919799494</v>
      </c>
      <c r="P13" s="12">
        <f>INTAVI_FR_EX!P$2</f>
        <v>45.172709512036647</v>
      </c>
      <c r="Q13" s="12">
        <f>INTAVI_FR_EX!Q$2</f>
        <v>38.85227071049168</v>
      </c>
      <c r="R13" s="12">
        <f>INTAVI_FR_EX!R$2</f>
        <v>36.472892319801439</v>
      </c>
      <c r="S13" s="12">
        <f>INTAVI_FR_EX!S$2</f>
        <v>31.77974824685483</v>
      </c>
      <c r="T13" s="12">
        <f>INTAVI_FR_EX!T$2</f>
        <v>39.908871822811278</v>
      </c>
      <c r="U13" s="12">
        <f>INTAVI_FR_EX!U$2</f>
        <v>36.882005967869638</v>
      </c>
      <c r="V13" s="12">
        <f>INTAVI_FR_EX!V$2</f>
        <v>27.31783471637889</v>
      </c>
      <c r="W13" s="12">
        <f>INTAVI_FR_EX!W$2</f>
        <v>28.922916866980263</v>
      </c>
      <c r="X13" s="12">
        <f>INTAVI_FR_EX!X$2</f>
        <v>35.05631601561295</v>
      </c>
    </row>
    <row r="14" spans="1:24" ht="11.25" customHeight="1" x14ac:dyDescent="0.2">
      <c r="A14" s="37" t="s">
        <v>124</v>
      </c>
      <c r="B14" s="7" t="str">
        <f ca="1">HYPERLINK("#"&amp;CELL("address",NRGSUP!$X$2),"NRGSUP")</f>
        <v>NRGSUP</v>
      </c>
      <c r="C14" s="8">
        <f>NRGSUP!C$2</f>
        <v>58705.751966927994</v>
      </c>
      <c r="D14" s="8">
        <f>NRGSUP!D$2</f>
        <v>58731.731304959998</v>
      </c>
      <c r="E14" s="8">
        <f>NRGSUP!E$2</f>
        <v>62790.745101840002</v>
      </c>
      <c r="F14" s="8">
        <f>NRGSUP!F$2</f>
        <v>57920.154159288009</v>
      </c>
      <c r="G14" s="8">
        <f>NRGSUP!G$2</f>
        <v>59274.007625496008</v>
      </c>
      <c r="H14" s="8">
        <f>NRGSUP!H$2</f>
        <v>62470.271421863996</v>
      </c>
      <c r="I14" s="8">
        <f>NRGSUP!I$2</f>
        <v>57440.757733872</v>
      </c>
      <c r="J14" s="8">
        <f>NRGSUP!J$2</f>
        <v>54891.818192448009</v>
      </c>
      <c r="K14" s="8">
        <f>NRGSUP!K$2</f>
        <v>53106.779601144</v>
      </c>
      <c r="L14" s="8">
        <f>NRGSUP!L$2</f>
        <v>53349.315718056001</v>
      </c>
      <c r="M14" s="8">
        <f>NRGSUP!M$2</f>
        <v>47815.015791383994</v>
      </c>
      <c r="N14" s="8">
        <f>NRGSUP!N$2</f>
        <v>47190.040715040013</v>
      </c>
      <c r="O14" s="8">
        <f>NRGSUP!O$2</f>
        <v>45869.487888072006</v>
      </c>
      <c r="P14" s="8">
        <f>NRGSUP!P$2</f>
        <v>43974.649358472008</v>
      </c>
      <c r="Q14" s="8">
        <f>NRGSUP!Q$2</f>
        <v>43072.739597088002</v>
      </c>
      <c r="R14" s="8">
        <f>NRGSUP!R$2</f>
        <v>47198.178846359995</v>
      </c>
      <c r="S14" s="8">
        <f>NRGSUP!S$2</f>
        <v>46688.991730848</v>
      </c>
      <c r="T14" s="8">
        <f>NRGSUP!T$2</f>
        <v>51024.547115832</v>
      </c>
      <c r="U14" s="8">
        <f>NRGSUP!U$2</f>
        <v>47521.708938264004</v>
      </c>
      <c r="V14" s="8">
        <f>NRGSUP!V$2</f>
        <v>42630.896778503993</v>
      </c>
      <c r="W14" s="8">
        <f>NRGSUP!W$2</f>
        <v>36788.515653887996</v>
      </c>
      <c r="X14" s="8">
        <f>NRGSUP!X$2</f>
        <v>35201.78361228</v>
      </c>
    </row>
    <row r="15" spans="1:24" ht="11.25" customHeight="1" x14ac:dyDescent="0.2">
      <c r="A15" s="38" t="s">
        <v>165</v>
      </c>
      <c r="B15" s="9" t="str">
        <f ca="1">HYPERLINK("#"&amp;CELL("address",TI_EHG_E!$X$2),"TI_EHG_E")</f>
        <v>TI_EHG_E</v>
      </c>
      <c r="C15" s="10">
        <f>TI_EHG_E!C$2</f>
        <v>21846.736641528001</v>
      </c>
      <c r="D15" s="10">
        <f>TI_EHG_E!D$2</f>
        <v>21514.173863399999</v>
      </c>
      <c r="E15" s="10">
        <f>TI_EHG_E!E$2</f>
        <v>24889.739214240006</v>
      </c>
      <c r="F15" s="10">
        <f>TI_EHG_E!F$2</f>
        <v>20546.771237208006</v>
      </c>
      <c r="G15" s="10">
        <f>TI_EHG_E!G$2</f>
        <v>21816.201698495999</v>
      </c>
      <c r="H15" s="10">
        <f>TI_EHG_E!H$2</f>
        <v>25132.977247464005</v>
      </c>
      <c r="I15" s="10">
        <f>TI_EHG_E!I$2</f>
        <v>21986.701115111999</v>
      </c>
      <c r="J15" s="10">
        <f>TI_EHG_E!J$2</f>
        <v>19686.809634767997</v>
      </c>
      <c r="K15" s="10">
        <f>TI_EHG_E!K$2</f>
        <v>18989.667204624006</v>
      </c>
      <c r="L15" s="10">
        <f>TI_EHG_E!L$2</f>
        <v>20024.278418376001</v>
      </c>
      <c r="M15" s="10">
        <f>TI_EHG_E!M$2</f>
        <v>15159.825131543999</v>
      </c>
      <c r="N15" s="10">
        <f>TI_EHG_E!N$2</f>
        <v>17159.346070560001</v>
      </c>
      <c r="O15" s="10">
        <f>TI_EHG_E!O$2</f>
        <v>18145.180750031999</v>
      </c>
      <c r="P15" s="10">
        <f>TI_EHG_E!P$2</f>
        <v>15739.344869472001</v>
      </c>
      <c r="Q15" s="10">
        <f>TI_EHG_E!Q$2</f>
        <v>15361.605744768001</v>
      </c>
      <c r="R15" s="10">
        <f>TI_EHG_E!R$2</f>
        <v>18952.00286076</v>
      </c>
      <c r="S15" s="10">
        <f>TI_EHG_E!S$2</f>
        <v>18012.850945487997</v>
      </c>
      <c r="T15" s="10">
        <f>TI_EHG_E!T$2</f>
        <v>21794.417876592001</v>
      </c>
      <c r="U15" s="10">
        <f>TI_EHG_E!U$2</f>
        <v>18467.715606984002</v>
      </c>
      <c r="V15" s="10">
        <f>TI_EHG_E!V$2</f>
        <v>13423.101247944</v>
      </c>
      <c r="W15" s="10">
        <f>TI_EHG_E!W$2</f>
        <v>10760.417570807998</v>
      </c>
      <c r="X15" s="10">
        <f>TI_EHG_E!X$2</f>
        <v>8455.8153135599987</v>
      </c>
    </row>
    <row r="16" spans="1:24" ht="11.25" customHeight="1" x14ac:dyDescent="0.2">
      <c r="A16" s="39" t="s">
        <v>238</v>
      </c>
      <c r="B16" s="11" t="str">
        <f ca="1">HYPERLINK("#"&amp;CELL("address",TI_EHG_E_E!$X$2),"TI_EHG_E_E")</f>
        <v>TI_EHG_E_E</v>
      </c>
      <c r="C16" s="12">
        <f>TI_EHG_E_E!C$2</f>
        <v>19185.555337128</v>
      </c>
      <c r="D16" s="12">
        <f>TI_EHG_E_E!D$2</f>
        <v>19143.440033759995</v>
      </c>
      <c r="E16" s="12">
        <f>TI_EHG_E_E!E$2</f>
        <v>22430.241468000004</v>
      </c>
      <c r="F16" s="12">
        <f>TI_EHG_E_E!F$2</f>
        <v>17944.349921928006</v>
      </c>
      <c r="G16" s="12">
        <f>TI_EHG_E_E!G$2</f>
        <v>19043.175874176002</v>
      </c>
      <c r="H16" s="12">
        <f>TI_EHG_E_E!H$2</f>
        <v>22155.239187864008</v>
      </c>
      <c r="I16" s="12">
        <f>TI_EHG_E_E!I$2</f>
        <v>18971.549548632</v>
      </c>
      <c r="J16" s="12">
        <f>TI_EHG_E_E!J$2</f>
        <v>16679.874066048</v>
      </c>
      <c r="K16" s="12">
        <f>TI_EHG_E_E!K$2</f>
        <v>16137.279756144002</v>
      </c>
      <c r="L16" s="12">
        <f>TI_EHG_E_E!L$2</f>
        <v>16924.699011095996</v>
      </c>
      <c r="M16" s="12">
        <f>TI_EHG_E_E!M$2</f>
        <v>11684.662315703998</v>
      </c>
      <c r="N16" s="12">
        <f>TI_EHG_E_E!N$2</f>
        <v>13761.99772992</v>
      </c>
      <c r="O16" s="12">
        <f>TI_EHG_E_E!O$2</f>
        <v>14788.748776032002</v>
      </c>
      <c r="P16" s="12">
        <f>TI_EHG_E_E!P$2</f>
        <v>12056.714926272001</v>
      </c>
      <c r="Q16" s="12">
        <f>TI_EHG_E_E!Q$2</f>
        <v>12091.899437568001</v>
      </c>
      <c r="R16" s="12">
        <f>TI_EHG_E_E!R$2</f>
        <v>15850.695848039999</v>
      </c>
      <c r="S16" s="12">
        <f>TI_EHG_E_E!S$2</f>
        <v>15036.643025567997</v>
      </c>
      <c r="T16" s="12">
        <f>TI_EHG_E_E!T$2</f>
        <v>18778.791508271999</v>
      </c>
      <c r="U16" s="12">
        <f>TI_EHG_E_E!U$2</f>
        <v>15361.725686544001</v>
      </c>
      <c r="V16" s="12">
        <f>TI_EHG_E_E!V$2</f>
        <v>10237.912025543999</v>
      </c>
      <c r="W16" s="12">
        <f>TI_EHG_E_E!W$2</f>
        <v>7618.1867707679994</v>
      </c>
      <c r="X16" s="12">
        <f>TI_EHG_E_E!X$2</f>
        <v>5744.2823420399991</v>
      </c>
    </row>
    <row r="17" spans="1:24" ht="11.25" customHeight="1" x14ac:dyDescent="0.2">
      <c r="A17" s="39" t="s">
        <v>239</v>
      </c>
      <c r="B17" s="11" t="str">
        <f ca="1">HYPERLINK("#"&amp;CELL("address",TI_EHG_CHP_E!$X$2),"TI_EHG_CHP_E")</f>
        <v>TI_EHG_CHP_E</v>
      </c>
      <c r="C17" s="12">
        <f>TI_EHG_CHP_E!C$2</f>
        <v>2661.181304400001</v>
      </c>
      <c r="D17" s="12">
        <f>TI_EHG_CHP_E!D$2</f>
        <v>2370.7338296400003</v>
      </c>
      <c r="E17" s="12">
        <f>TI_EHG_CHP_E!E$2</f>
        <v>2459.4977462399997</v>
      </c>
      <c r="F17" s="12">
        <f>TI_EHG_CHP_E!F$2</f>
        <v>2602.4213152799998</v>
      </c>
      <c r="G17" s="12">
        <f>TI_EHG_CHP_E!G$2</f>
        <v>2773.0258243200001</v>
      </c>
      <c r="H17" s="12">
        <f>TI_EHG_CHP_E!H$2</f>
        <v>2977.7380596000003</v>
      </c>
      <c r="I17" s="12">
        <f>TI_EHG_CHP_E!I$2</f>
        <v>3015.1515664799999</v>
      </c>
      <c r="J17" s="12">
        <f>TI_EHG_CHP_E!J$2</f>
        <v>3006.9355687200004</v>
      </c>
      <c r="K17" s="12">
        <f>TI_EHG_CHP_E!K$2</f>
        <v>2852.3874484799999</v>
      </c>
      <c r="L17" s="12">
        <f>TI_EHG_CHP_E!L$2</f>
        <v>3099.5794072800009</v>
      </c>
      <c r="M17" s="12">
        <f>TI_EHG_CHP_E!M$2</f>
        <v>3475.1628158400013</v>
      </c>
      <c r="N17" s="12">
        <f>TI_EHG_CHP_E!N$2</f>
        <v>3397.3483406400005</v>
      </c>
      <c r="O17" s="12">
        <f>TI_EHG_CHP_E!O$2</f>
        <v>3356.4319739999987</v>
      </c>
      <c r="P17" s="12">
        <f>TI_EHG_CHP_E!P$2</f>
        <v>3682.6299432000005</v>
      </c>
      <c r="Q17" s="12">
        <f>TI_EHG_CHP_E!Q$2</f>
        <v>3269.7063072000005</v>
      </c>
      <c r="R17" s="12">
        <f>TI_EHG_CHP_E!R$2</f>
        <v>3101.3070127200008</v>
      </c>
      <c r="S17" s="12">
        <f>TI_EHG_CHP_E!S$2</f>
        <v>2976.2079199200002</v>
      </c>
      <c r="T17" s="12">
        <f>TI_EHG_CHP_E!T$2</f>
        <v>3015.6263683199995</v>
      </c>
      <c r="U17" s="12">
        <f>TI_EHG_CHP_E!U$2</f>
        <v>3105.9899204400008</v>
      </c>
      <c r="V17" s="12">
        <f>TI_EHG_CHP_E!V$2</f>
        <v>3185.1892224000003</v>
      </c>
      <c r="W17" s="12">
        <f>TI_EHG_CHP_E!W$2</f>
        <v>3142.2308000399994</v>
      </c>
      <c r="X17" s="12">
        <f>TI_EHG_CHP_E!X$2</f>
        <v>2711.5329715199996</v>
      </c>
    </row>
    <row r="18" spans="1:24" ht="11.25" customHeight="1" x14ac:dyDescent="0.2">
      <c r="A18" s="39" t="s">
        <v>240</v>
      </c>
      <c r="B18" s="11" t="str">
        <f ca="1">HYPERLINK("#"&amp;CELL("address",TI_EHG_H_E!$X$2),"TI_EHG_H_E")</f>
        <v>TI_EHG_H_E</v>
      </c>
      <c r="C18" s="12">
        <f>TI_EHG_H_E!C$2</f>
        <v>0</v>
      </c>
      <c r="D18" s="12">
        <f>TI_EHG_H_E!D$2</f>
        <v>0</v>
      </c>
      <c r="E18" s="12">
        <f>TI_EHG_H_E!E$2</f>
        <v>0</v>
      </c>
      <c r="F18" s="12">
        <f>TI_EHG_H_E!F$2</f>
        <v>0</v>
      </c>
      <c r="G18" s="12">
        <f>TI_EHG_H_E!G$2</f>
        <v>0</v>
      </c>
      <c r="H18" s="12">
        <f>TI_EHG_H_E!H$2</f>
        <v>0</v>
      </c>
      <c r="I18" s="12">
        <f>TI_EHG_H_E!I$2</f>
        <v>0</v>
      </c>
      <c r="J18" s="12">
        <f>TI_EHG_H_E!J$2</f>
        <v>0</v>
      </c>
      <c r="K18" s="12">
        <f>TI_EHG_H_E!K$2</f>
        <v>0</v>
      </c>
      <c r="L18" s="12">
        <f>TI_EHG_H_E!L$2</f>
        <v>0</v>
      </c>
      <c r="M18" s="12">
        <f>TI_EHG_H_E!M$2</f>
        <v>0</v>
      </c>
      <c r="N18" s="12">
        <f>TI_EHG_H_E!N$2</f>
        <v>0</v>
      </c>
      <c r="O18" s="12">
        <f>TI_EHG_H_E!O$2</f>
        <v>0</v>
      </c>
      <c r="P18" s="12">
        <f>TI_EHG_H_E!P$2</f>
        <v>0</v>
      </c>
      <c r="Q18" s="12">
        <f>TI_EHG_H_E!Q$2</f>
        <v>0</v>
      </c>
      <c r="R18" s="12">
        <f>TI_EHG_H_E!R$2</f>
        <v>0</v>
      </c>
      <c r="S18" s="12">
        <f>TI_EHG_H_E!S$2</f>
        <v>0</v>
      </c>
      <c r="T18" s="12">
        <f>TI_EHG_H_E!T$2</f>
        <v>0</v>
      </c>
      <c r="U18" s="12">
        <f>TI_EHG_H_E!U$2</f>
        <v>0</v>
      </c>
      <c r="V18" s="12">
        <f>TI_EHG_H_E!V$2</f>
        <v>0</v>
      </c>
      <c r="W18" s="12">
        <f>TI_EHG_H_E!W$2</f>
        <v>0</v>
      </c>
      <c r="X18" s="12">
        <f>TI_EHG_H_E!X$2</f>
        <v>0</v>
      </c>
    </row>
    <row r="19" spans="1:24" ht="11.25" customHeight="1" x14ac:dyDescent="0.2">
      <c r="A19" s="38" t="s">
        <v>125</v>
      </c>
      <c r="B19" s="9" t="str">
        <f ca="1">HYPERLINK("#"&amp;CELL("address",NRG_E!$X$2),"NRG_E")</f>
        <v>NRG_E</v>
      </c>
      <c r="C19" s="8">
        <f>NRG_E!C$2</f>
        <v>2245.74197796</v>
      </c>
      <c r="D19" s="8">
        <f>NRG_E!D$2</f>
        <v>2386.86532416</v>
      </c>
      <c r="E19" s="8">
        <f>NRG_E!E$2</f>
        <v>2241.2160147600002</v>
      </c>
      <c r="F19" s="8">
        <f>NRG_E!F$2</f>
        <v>2633.2782339599999</v>
      </c>
      <c r="G19" s="8">
        <f>NRG_E!G$2</f>
        <v>2466.2429708400005</v>
      </c>
      <c r="H19" s="8">
        <f>NRG_E!H$2</f>
        <v>2782.8860770800002</v>
      </c>
      <c r="I19" s="8">
        <f>NRG_E!I$2</f>
        <v>2501.3580462</v>
      </c>
      <c r="J19" s="8">
        <f>NRG_E!J$2</f>
        <v>2587.69203156</v>
      </c>
      <c r="K19" s="8">
        <f>NRG_E!K$2</f>
        <v>2965.6768827600004</v>
      </c>
      <c r="L19" s="8">
        <f>NRG_E!L$2</f>
        <v>2826.3372062400003</v>
      </c>
      <c r="M19" s="8">
        <f>NRG_E!M$2</f>
        <v>2405.1849004800001</v>
      </c>
      <c r="N19" s="8">
        <f>NRG_E!N$2</f>
        <v>1984.9875073200001</v>
      </c>
      <c r="O19" s="8">
        <f>NRG_E!O$2</f>
        <v>2148.6259886400003</v>
      </c>
      <c r="P19" s="8">
        <f>NRG_E!P$2</f>
        <v>3152.3204732400004</v>
      </c>
      <c r="Q19" s="8">
        <f>NRG_E!Q$2</f>
        <v>2351.1141403200004</v>
      </c>
      <c r="R19" s="8">
        <f>NRG_E!R$2</f>
        <v>2785.91393844</v>
      </c>
      <c r="S19" s="8">
        <f>NRG_E!S$2</f>
        <v>2952.0843271200001</v>
      </c>
      <c r="T19" s="8">
        <f>NRG_E!T$2</f>
        <v>2788.27292412</v>
      </c>
      <c r="U19" s="8">
        <f>NRG_E!U$2</f>
        <v>2499.0304579200001</v>
      </c>
      <c r="V19" s="8">
        <f>NRG_E!V$2</f>
        <v>2340.1100203200003</v>
      </c>
      <c r="W19" s="8">
        <f>NRG_E!W$2</f>
        <v>2201.32570248</v>
      </c>
      <c r="X19" s="8">
        <f>NRG_E!X$2</f>
        <v>1751.5768849199999</v>
      </c>
    </row>
    <row r="20" spans="1:24" ht="11.25" customHeight="1" x14ac:dyDescent="0.2">
      <c r="A20" s="39" t="s">
        <v>126</v>
      </c>
      <c r="B20" s="11" t="str">
        <f ca="1">HYPERLINK("#"&amp;CELL("address",NRG_CM_E!$X$2),"NRG_CM_E")</f>
        <v>NRG_CM_E</v>
      </c>
      <c r="C20" s="12">
        <f>NRG_CM_E!C$2</f>
        <v>0</v>
      </c>
      <c r="D20" s="12">
        <f>NRG_CM_E!D$2</f>
        <v>0</v>
      </c>
      <c r="E20" s="12">
        <f>NRG_CM_E!E$2</f>
        <v>0</v>
      </c>
      <c r="F20" s="12">
        <f>NRG_CM_E!F$2</f>
        <v>0</v>
      </c>
      <c r="G20" s="12">
        <f>NRG_CM_E!G$2</f>
        <v>0</v>
      </c>
      <c r="H20" s="12">
        <f>NRG_CM_E!H$2</f>
        <v>0</v>
      </c>
      <c r="I20" s="12">
        <f>NRG_CM_E!I$2</f>
        <v>0</v>
      </c>
      <c r="J20" s="12">
        <f>NRG_CM_E!J$2</f>
        <v>0</v>
      </c>
      <c r="K20" s="12">
        <f>NRG_CM_E!K$2</f>
        <v>0</v>
      </c>
      <c r="L20" s="12">
        <f>NRG_CM_E!L$2</f>
        <v>0</v>
      </c>
      <c r="M20" s="12">
        <f>NRG_CM_E!M$2</f>
        <v>0</v>
      </c>
      <c r="N20" s="12">
        <f>NRG_CM_E!N$2</f>
        <v>0</v>
      </c>
      <c r="O20" s="12">
        <f>NRG_CM_E!O$2</f>
        <v>0</v>
      </c>
      <c r="P20" s="12">
        <f>NRG_CM_E!P$2</f>
        <v>0</v>
      </c>
      <c r="Q20" s="12">
        <f>NRG_CM_E!Q$2</f>
        <v>0</v>
      </c>
      <c r="R20" s="12">
        <f>NRG_CM_E!R$2</f>
        <v>0</v>
      </c>
      <c r="S20" s="12">
        <f>NRG_CM_E!S$2</f>
        <v>0</v>
      </c>
      <c r="T20" s="12">
        <f>NRG_CM_E!T$2</f>
        <v>0</v>
      </c>
      <c r="U20" s="12">
        <f>NRG_CM_E!U$2</f>
        <v>0</v>
      </c>
      <c r="V20" s="12">
        <f>NRG_CM_E!V$2</f>
        <v>0</v>
      </c>
      <c r="W20" s="12">
        <f>NRG_CM_E!W$2</f>
        <v>0</v>
      </c>
      <c r="X20" s="12">
        <f>NRG_CM_E!X$2</f>
        <v>0</v>
      </c>
    </row>
    <row r="21" spans="1:24" ht="11.25" customHeight="1" x14ac:dyDescent="0.2">
      <c r="A21" s="39" t="s">
        <v>127</v>
      </c>
      <c r="B21" s="11" t="str">
        <f ca="1">HYPERLINK("#"&amp;CELL("address",NRG_OIL_NG_E!$X$2),"NRG_OIL_NG_E")</f>
        <v>NRG_OIL_NG_E</v>
      </c>
      <c r="C21" s="12">
        <f>NRG_OIL_NG_E!C$2</f>
        <v>0</v>
      </c>
      <c r="D21" s="12">
        <f>NRG_OIL_NG_E!D$2</f>
        <v>0</v>
      </c>
      <c r="E21" s="12">
        <f>NRG_OIL_NG_E!E$2</f>
        <v>0</v>
      </c>
      <c r="F21" s="12">
        <f>NRG_OIL_NG_E!F$2</f>
        <v>0</v>
      </c>
      <c r="G21" s="12">
        <f>NRG_OIL_NG_E!G$2</f>
        <v>0</v>
      </c>
      <c r="H21" s="12">
        <f>NRG_OIL_NG_E!H$2</f>
        <v>0</v>
      </c>
      <c r="I21" s="12">
        <f>NRG_OIL_NG_E!I$2</f>
        <v>0</v>
      </c>
      <c r="J21" s="12">
        <f>NRG_OIL_NG_E!J$2</f>
        <v>24.355634039999998</v>
      </c>
      <c r="K21" s="12">
        <f>NRG_OIL_NG_E!K$2</f>
        <v>14.513025240000001</v>
      </c>
      <c r="L21" s="12">
        <f>NRG_OIL_NG_E!L$2</f>
        <v>8.707724279999999</v>
      </c>
      <c r="M21" s="12">
        <f>NRG_OIL_NG_E!M$2</f>
        <v>29.026050479999995</v>
      </c>
      <c r="N21" s="12">
        <f>NRG_OIL_NG_E!N$2</f>
        <v>5.8053009600000003</v>
      </c>
      <c r="O21" s="12">
        <f>NRG_OIL_NG_E!O$2</f>
        <v>0</v>
      </c>
      <c r="P21" s="12">
        <f>NRG_OIL_NG_E!P$2</f>
        <v>0.55539000000000005</v>
      </c>
      <c r="Q21" s="12">
        <f>NRG_OIL_NG_E!Q$2</f>
        <v>0</v>
      </c>
      <c r="R21" s="12">
        <f>NRG_OIL_NG_E!R$2</f>
        <v>0</v>
      </c>
      <c r="S21" s="12">
        <f>NRG_OIL_NG_E!S$2</f>
        <v>0</v>
      </c>
      <c r="T21" s="12">
        <f>NRG_OIL_NG_E!T$2</f>
        <v>0</v>
      </c>
      <c r="U21" s="12">
        <f>NRG_OIL_NG_E!U$2</f>
        <v>0</v>
      </c>
      <c r="V21" s="12">
        <f>NRG_OIL_NG_E!V$2</f>
        <v>0</v>
      </c>
      <c r="W21" s="12">
        <f>NRG_OIL_NG_E!W$2</f>
        <v>0</v>
      </c>
      <c r="X21" s="12">
        <f>NRG_OIL_NG_E!X$2</f>
        <v>0</v>
      </c>
    </row>
    <row r="22" spans="1:24" ht="11.25" customHeight="1" x14ac:dyDescent="0.2">
      <c r="A22" s="39" t="s">
        <v>128</v>
      </c>
      <c r="B22" s="11" t="str">
        <f ca="1">HYPERLINK("#"&amp;CELL("address",NRG_PF_E!$X$2),"NRG_PF_E")</f>
        <v>NRG_PF_E</v>
      </c>
      <c r="C22" s="12">
        <f>NRG_PF_E!C$2</f>
        <v>0</v>
      </c>
      <c r="D22" s="12">
        <f>NRG_PF_E!D$2</f>
        <v>0</v>
      </c>
      <c r="E22" s="12">
        <f>NRG_PF_E!E$2</f>
        <v>0</v>
      </c>
      <c r="F22" s="12">
        <f>NRG_PF_E!F$2</f>
        <v>0</v>
      </c>
      <c r="G22" s="12">
        <f>NRG_PF_E!G$2</f>
        <v>0</v>
      </c>
      <c r="H22" s="12">
        <f>NRG_PF_E!H$2</f>
        <v>0</v>
      </c>
      <c r="I22" s="12">
        <f>NRG_PF_E!I$2</f>
        <v>0</v>
      </c>
      <c r="J22" s="12">
        <f>NRG_PF_E!J$2</f>
        <v>0</v>
      </c>
      <c r="K22" s="12">
        <f>NRG_PF_E!K$2</f>
        <v>0</v>
      </c>
      <c r="L22" s="12">
        <f>NRG_PF_E!L$2</f>
        <v>0</v>
      </c>
      <c r="M22" s="12">
        <f>NRG_PF_E!M$2</f>
        <v>0</v>
      </c>
      <c r="N22" s="12">
        <f>NRG_PF_E!N$2</f>
        <v>0</v>
      </c>
      <c r="O22" s="12">
        <f>NRG_PF_E!O$2</f>
        <v>0</v>
      </c>
      <c r="P22" s="12">
        <f>NRG_PF_E!P$2</f>
        <v>0</v>
      </c>
      <c r="Q22" s="12">
        <f>NRG_PF_E!Q$2</f>
        <v>0</v>
      </c>
      <c r="R22" s="12">
        <f>NRG_PF_E!R$2</f>
        <v>0</v>
      </c>
      <c r="S22" s="12">
        <f>NRG_PF_E!S$2</f>
        <v>0</v>
      </c>
      <c r="T22" s="12">
        <f>NRG_PF_E!T$2</f>
        <v>0</v>
      </c>
      <c r="U22" s="12">
        <f>NRG_PF_E!U$2</f>
        <v>0</v>
      </c>
      <c r="V22" s="12">
        <f>NRG_PF_E!V$2</f>
        <v>0</v>
      </c>
      <c r="W22" s="12">
        <f>NRG_PF_E!W$2</f>
        <v>0</v>
      </c>
      <c r="X22" s="12">
        <f>NRG_PF_E!X$2</f>
        <v>0</v>
      </c>
    </row>
    <row r="23" spans="1:24" ht="11.25" customHeight="1" x14ac:dyDescent="0.2">
      <c r="A23" s="39" t="s">
        <v>129</v>
      </c>
      <c r="B23" s="11" t="str">
        <f ca="1">HYPERLINK("#"&amp;CELL("address",NRG_CO_E!$X$2),"NRG_CO_E")</f>
        <v>NRG_CO_E</v>
      </c>
      <c r="C23" s="12">
        <f>NRG_CO_E!C$2</f>
        <v>45.154800000000002</v>
      </c>
      <c r="D23" s="12">
        <f>NRG_CO_E!D$2</f>
        <v>8.351639999999998</v>
      </c>
      <c r="E23" s="12">
        <f>NRG_CO_E!E$2</f>
        <v>0</v>
      </c>
      <c r="F23" s="12">
        <f>NRG_CO_E!F$2</f>
        <v>0</v>
      </c>
      <c r="G23" s="12">
        <f>NRG_CO_E!G$2</f>
        <v>0</v>
      </c>
      <c r="H23" s="12">
        <f>NRG_CO_E!H$2</f>
        <v>0</v>
      </c>
      <c r="I23" s="12">
        <f>NRG_CO_E!I$2</f>
        <v>0</v>
      </c>
      <c r="J23" s="12">
        <f>NRG_CO_E!J$2</f>
        <v>0</v>
      </c>
      <c r="K23" s="12">
        <f>NRG_CO_E!K$2</f>
        <v>0</v>
      </c>
      <c r="L23" s="12">
        <f>NRG_CO_E!L$2</f>
        <v>0</v>
      </c>
      <c r="M23" s="12">
        <f>NRG_CO_E!M$2</f>
        <v>0</v>
      </c>
      <c r="N23" s="12">
        <f>NRG_CO_E!N$2</f>
        <v>0</v>
      </c>
      <c r="O23" s="12">
        <f>NRG_CO_E!O$2</f>
        <v>0</v>
      </c>
      <c r="P23" s="12">
        <f>NRG_CO_E!P$2</f>
        <v>0</v>
      </c>
      <c r="Q23" s="12">
        <f>NRG_CO_E!Q$2</f>
        <v>0</v>
      </c>
      <c r="R23" s="12">
        <f>NRG_CO_E!R$2</f>
        <v>0</v>
      </c>
      <c r="S23" s="12">
        <f>NRG_CO_E!S$2</f>
        <v>0</v>
      </c>
      <c r="T23" s="12">
        <f>NRG_CO_E!T$2</f>
        <v>0</v>
      </c>
      <c r="U23" s="12">
        <f>NRG_CO_E!U$2</f>
        <v>0</v>
      </c>
      <c r="V23" s="12">
        <f>NRG_CO_E!V$2</f>
        <v>0</v>
      </c>
      <c r="W23" s="12">
        <f>NRG_CO_E!W$2</f>
        <v>0</v>
      </c>
      <c r="X23" s="12">
        <f>NRG_CO_E!X$2</f>
        <v>0</v>
      </c>
    </row>
    <row r="24" spans="1:24" ht="11.25" customHeight="1" x14ac:dyDescent="0.2">
      <c r="A24" s="39" t="s">
        <v>130</v>
      </c>
      <c r="B24" s="11" t="str">
        <f ca="1">HYPERLINK("#"&amp;CELL("address",NRG_BKBPB_E!$X$2),"NRG_BKBPB_E")</f>
        <v>NRG_BKBPB_E</v>
      </c>
      <c r="C24" s="12">
        <f>NRG_BKBPB_E!C$2</f>
        <v>0</v>
      </c>
      <c r="D24" s="12">
        <f>NRG_BKBPB_E!D$2</f>
        <v>0</v>
      </c>
      <c r="E24" s="12">
        <f>NRG_BKBPB_E!E$2</f>
        <v>0</v>
      </c>
      <c r="F24" s="12">
        <f>NRG_BKBPB_E!F$2</f>
        <v>0</v>
      </c>
      <c r="G24" s="12">
        <f>NRG_BKBPB_E!G$2</f>
        <v>0</v>
      </c>
      <c r="H24" s="12">
        <f>NRG_BKBPB_E!H$2</f>
        <v>0</v>
      </c>
      <c r="I24" s="12">
        <f>NRG_BKBPB_E!I$2</f>
        <v>0</v>
      </c>
      <c r="J24" s="12">
        <f>NRG_BKBPB_E!J$2</f>
        <v>0</v>
      </c>
      <c r="K24" s="12">
        <f>NRG_BKBPB_E!K$2</f>
        <v>0</v>
      </c>
      <c r="L24" s="12">
        <f>NRG_BKBPB_E!L$2</f>
        <v>0</v>
      </c>
      <c r="M24" s="12">
        <f>NRG_BKBPB_E!M$2</f>
        <v>0</v>
      </c>
      <c r="N24" s="12">
        <f>NRG_BKBPB_E!N$2</f>
        <v>0</v>
      </c>
      <c r="O24" s="12">
        <f>NRG_BKBPB_E!O$2</f>
        <v>0</v>
      </c>
      <c r="P24" s="12">
        <f>NRG_BKBPB_E!P$2</f>
        <v>0</v>
      </c>
      <c r="Q24" s="12">
        <f>NRG_BKBPB_E!Q$2</f>
        <v>0</v>
      </c>
      <c r="R24" s="12">
        <f>NRG_BKBPB_E!R$2</f>
        <v>0</v>
      </c>
      <c r="S24" s="12">
        <f>NRG_BKBPB_E!S$2</f>
        <v>0</v>
      </c>
      <c r="T24" s="12">
        <f>NRG_BKBPB_E!T$2</f>
        <v>0</v>
      </c>
      <c r="U24" s="12">
        <f>NRG_BKBPB_E!U$2</f>
        <v>0</v>
      </c>
      <c r="V24" s="12">
        <f>NRG_BKBPB_E!V$2</f>
        <v>0</v>
      </c>
      <c r="W24" s="12">
        <f>NRG_BKBPB_E!W$2</f>
        <v>0</v>
      </c>
      <c r="X24" s="12">
        <f>NRG_BKBPB_E!X$2</f>
        <v>0</v>
      </c>
    </row>
    <row r="25" spans="1:24" ht="11.25" customHeight="1" x14ac:dyDescent="0.2">
      <c r="A25" s="39" t="s">
        <v>131</v>
      </c>
      <c r="B25" s="11" t="str">
        <f ca="1">HYPERLINK("#"&amp;CELL("address",NRG_GW_E!$X$2),"NRG_GW_E")</f>
        <v>NRG_GW_E</v>
      </c>
      <c r="C25" s="12">
        <f>NRG_GW_E!C$2</f>
        <v>0</v>
      </c>
      <c r="D25" s="12">
        <f>NRG_GW_E!D$2</f>
        <v>0</v>
      </c>
      <c r="E25" s="12">
        <f>NRG_GW_E!E$2</f>
        <v>0</v>
      </c>
      <c r="F25" s="12">
        <f>NRG_GW_E!F$2</f>
        <v>0</v>
      </c>
      <c r="G25" s="12">
        <f>NRG_GW_E!G$2</f>
        <v>0</v>
      </c>
      <c r="H25" s="12">
        <f>NRG_GW_E!H$2</f>
        <v>0</v>
      </c>
      <c r="I25" s="12">
        <f>NRG_GW_E!I$2</f>
        <v>0</v>
      </c>
      <c r="J25" s="12">
        <f>NRG_GW_E!J$2</f>
        <v>0</v>
      </c>
      <c r="K25" s="12">
        <f>NRG_GW_E!K$2</f>
        <v>0</v>
      </c>
      <c r="L25" s="12">
        <f>NRG_GW_E!L$2</f>
        <v>0</v>
      </c>
      <c r="M25" s="12">
        <f>NRG_GW_E!M$2</f>
        <v>0</v>
      </c>
      <c r="N25" s="12">
        <f>NRG_GW_E!N$2</f>
        <v>0</v>
      </c>
      <c r="O25" s="12">
        <f>NRG_GW_E!O$2</f>
        <v>0</v>
      </c>
      <c r="P25" s="12">
        <f>NRG_GW_E!P$2</f>
        <v>0</v>
      </c>
      <c r="Q25" s="12">
        <f>NRG_GW_E!Q$2</f>
        <v>0</v>
      </c>
      <c r="R25" s="12">
        <f>NRG_GW_E!R$2</f>
        <v>0</v>
      </c>
      <c r="S25" s="12">
        <f>NRG_GW_E!S$2</f>
        <v>0</v>
      </c>
      <c r="T25" s="12">
        <f>NRG_GW_E!T$2</f>
        <v>0</v>
      </c>
      <c r="U25" s="12">
        <f>NRG_GW_E!U$2</f>
        <v>0</v>
      </c>
      <c r="V25" s="12">
        <f>NRG_GW_E!V$2</f>
        <v>0</v>
      </c>
      <c r="W25" s="12">
        <f>NRG_GW_E!W$2</f>
        <v>0</v>
      </c>
      <c r="X25" s="12">
        <f>NRG_GW_E!X$2</f>
        <v>0</v>
      </c>
    </row>
    <row r="26" spans="1:24" ht="11.25" customHeight="1" x14ac:dyDescent="0.2">
      <c r="A26" s="39" t="s">
        <v>132</v>
      </c>
      <c r="B26" s="11" t="str">
        <f ca="1">HYPERLINK("#"&amp;CELL("address",NRG_BF_E!$X$2),"NRG_BF_E")</f>
        <v>NRG_BF_E</v>
      </c>
      <c r="C26" s="12">
        <f>NRG_BF_E!C$2</f>
        <v>0</v>
      </c>
      <c r="D26" s="12">
        <f>NRG_BF_E!D$2</f>
        <v>0</v>
      </c>
      <c r="E26" s="12">
        <f>NRG_BF_E!E$2</f>
        <v>0</v>
      </c>
      <c r="F26" s="12">
        <f>NRG_BF_E!F$2</f>
        <v>0</v>
      </c>
      <c r="G26" s="12">
        <f>NRG_BF_E!G$2</f>
        <v>0</v>
      </c>
      <c r="H26" s="12">
        <f>NRG_BF_E!H$2</f>
        <v>0</v>
      </c>
      <c r="I26" s="12">
        <f>NRG_BF_E!I$2</f>
        <v>0</v>
      </c>
      <c r="J26" s="12">
        <f>NRG_BF_E!J$2</f>
        <v>0</v>
      </c>
      <c r="K26" s="12">
        <f>NRG_BF_E!K$2</f>
        <v>0</v>
      </c>
      <c r="L26" s="12">
        <f>NRG_BF_E!L$2</f>
        <v>0</v>
      </c>
      <c r="M26" s="12">
        <f>NRG_BF_E!M$2</f>
        <v>0</v>
      </c>
      <c r="N26" s="12">
        <f>NRG_BF_E!N$2</f>
        <v>0</v>
      </c>
      <c r="O26" s="12">
        <f>NRG_BF_E!O$2</f>
        <v>0</v>
      </c>
      <c r="P26" s="12">
        <f>NRG_BF_E!P$2</f>
        <v>0</v>
      </c>
      <c r="Q26" s="12">
        <f>NRG_BF_E!Q$2</f>
        <v>0</v>
      </c>
      <c r="R26" s="12">
        <f>NRG_BF_E!R$2</f>
        <v>0</v>
      </c>
      <c r="S26" s="12">
        <f>NRG_BF_E!S$2</f>
        <v>0</v>
      </c>
      <c r="T26" s="12">
        <f>NRG_BF_E!T$2</f>
        <v>0</v>
      </c>
      <c r="U26" s="12">
        <f>NRG_BF_E!U$2</f>
        <v>0</v>
      </c>
      <c r="V26" s="12">
        <f>NRG_BF_E!V$2</f>
        <v>0</v>
      </c>
      <c r="W26" s="12">
        <f>NRG_BF_E!W$2</f>
        <v>0</v>
      </c>
      <c r="X26" s="12">
        <f>NRG_BF_E!X$2</f>
        <v>0</v>
      </c>
    </row>
    <row r="27" spans="1:24" ht="11.25" customHeight="1" x14ac:dyDescent="0.2">
      <c r="A27" s="39" t="s">
        <v>133</v>
      </c>
      <c r="B27" s="11" t="str">
        <f ca="1">HYPERLINK("#"&amp;CELL("address",NRG_PR_E!$X$2),"NRG_PR_E")</f>
        <v>NRG_PR_E</v>
      </c>
      <c r="C27" s="12">
        <f>NRG_PR_E!C$2</f>
        <v>2200.5871779600002</v>
      </c>
      <c r="D27" s="12">
        <f>NRG_PR_E!D$2</f>
        <v>2378.5136841600001</v>
      </c>
      <c r="E27" s="12">
        <f>NRG_PR_E!E$2</f>
        <v>2241.2160147600002</v>
      </c>
      <c r="F27" s="12">
        <f>NRG_PR_E!F$2</f>
        <v>2633.2782339599999</v>
      </c>
      <c r="G27" s="12">
        <f>NRG_PR_E!G$2</f>
        <v>2466.2429708400005</v>
      </c>
      <c r="H27" s="12">
        <f>NRG_PR_E!H$2</f>
        <v>2782.8860770800002</v>
      </c>
      <c r="I27" s="12">
        <f>NRG_PR_E!I$2</f>
        <v>2501.3580462</v>
      </c>
      <c r="J27" s="12">
        <f>NRG_PR_E!J$2</f>
        <v>2563.3363975200004</v>
      </c>
      <c r="K27" s="12">
        <f>NRG_PR_E!K$2</f>
        <v>2951.1638575200004</v>
      </c>
      <c r="L27" s="12">
        <f>NRG_PR_E!L$2</f>
        <v>2817.6294819600002</v>
      </c>
      <c r="M27" s="12">
        <f>NRG_PR_E!M$2</f>
        <v>2376.1588500000003</v>
      </c>
      <c r="N27" s="12">
        <f>NRG_PR_E!N$2</f>
        <v>1979.1822063600002</v>
      </c>
      <c r="O27" s="12">
        <f>NRG_PR_E!O$2</f>
        <v>2148.6259886400003</v>
      </c>
      <c r="P27" s="12">
        <f>NRG_PR_E!P$2</f>
        <v>3151.7650832400004</v>
      </c>
      <c r="Q27" s="12">
        <f>NRG_PR_E!Q$2</f>
        <v>2351.1141403200004</v>
      </c>
      <c r="R27" s="12">
        <f>NRG_PR_E!R$2</f>
        <v>2785.91393844</v>
      </c>
      <c r="S27" s="12">
        <f>NRG_PR_E!S$2</f>
        <v>2952.0843271200001</v>
      </c>
      <c r="T27" s="12">
        <f>NRG_PR_E!T$2</f>
        <v>2788.27292412</v>
      </c>
      <c r="U27" s="12">
        <f>NRG_PR_E!U$2</f>
        <v>2499.0304579200001</v>
      </c>
      <c r="V27" s="12">
        <f>NRG_PR_E!V$2</f>
        <v>2340.1100203200003</v>
      </c>
      <c r="W27" s="12">
        <f>NRG_PR_E!W$2</f>
        <v>2201.32570248</v>
      </c>
      <c r="X27" s="12">
        <f>NRG_PR_E!X$2</f>
        <v>1751.5768849199999</v>
      </c>
    </row>
    <row r="28" spans="1:24" ht="11.25" customHeight="1" x14ac:dyDescent="0.2">
      <c r="A28" s="39" t="s">
        <v>134</v>
      </c>
      <c r="B28" s="11" t="str">
        <f ca="1">HYPERLINK("#"&amp;CELL("address",NRG_NI_E!$X$2),"NRG_NI_E")</f>
        <v>NRG_NI_E</v>
      </c>
      <c r="C28" s="12">
        <f>NRG_NI_E!C$2</f>
        <v>0</v>
      </c>
      <c r="D28" s="12">
        <f>NRG_NI_E!D$2</f>
        <v>0</v>
      </c>
      <c r="E28" s="12">
        <f>NRG_NI_E!E$2</f>
        <v>0</v>
      </c>
      <c r="F28" s="12">
        <f>NRG_NI_E!F$2</f>
        <v>0</v>
      </c>
      <c r="G28" s="12">
        <f>NRG_NI_E!G$2</f>
        <v>0</v>
      </c>
      <c r="H28" s="12">
        <f>NRG_NI_E!H$2</f>
        <v>0</v>
      </c>
      <c r="I28" s="12">
        <f>NRG_NI_E!I$2</f>
        <v>0</v>
      </c>
      <c r="J28" s="12">
        <f>NRG_NI_E!J$2</f>
        <v>0</v>
      </c>
      <c r="K28" s="12">
        <f>NRG_NI_E!K$2</f>
        <v>0</v>
      </c>
      <c r="L28" s="12">
        <f>NRG_NI_E!L$2</f>
        <v>0</v>
      </c>
      <c r="M28" s="12">
        <f>NRG_NI_E!M$2</f>
        <v>0</v>
      </c>
      <c r="N28" s="12">
        <f>NRG_NI_E!N$2</f>
        <v>0</v>
      </c>
      <c r="O28" s="12">
        <f>NRG_NI_E!O$2</f>
        <v>0</v>
      </c>
      <c r="P28" s="12">
        <f>NRG_NI_E!P$2</f>
        <v>0</v>
      </c>
      <c r="Q28" s="12">
        <f>NRG_NI_E!Q$2</f>
        <v>0</v>
      </c>
      <c r="R28" s="12">
        <f>NRG_NI_E!R$2</f>
        <v>0</v>
      </c>
      <c r="S28" s="12">
        <f>NRG_NI_E!S$2</f>
        <v>0</v>
      </c>
      <c r="T28" s="12">
        <f>NRG_NI_E!T$2</f>
        <v>0</v>
      </c>
      <c r="U28" s="12">
        <f>NRG_NI_E!U$2</f>
        <v>0</v>
      </c>
      <c r="V28" s="12">
        <f>NRG_NI_E!V$2</f>
        <v>0</v>
      </c>
      <c r="W28" s="12">
        <f>NRG_NI_E!W$2</f>
        <v>0</v>
      </c>
      <c r="X28" s="12">
        <f>NRG_NI_E!X$2</f>
        <v>0</v>
      </c>
    </row>
    <row r="29" spans="1:24" ht="11.25" customHeight="1" x14ac:dyDescent="0.2">
      <c r="A29" s="39" t="s">
        <v>135</v>
      </c>
      <c r="B29" s="11" t="str">
        <f ca="1">HYPERLINK("#"&amp;CELL("address",NRG_CL_E!$X$2),"NRG_CL_E")</f>
        <v>NRG_CL_E</v>
      </c>
      <c r="C29" s="12">
        <f>NRG_CL_E!C$2</f>
        <v>0</v>
      </c>
      <c r="D29" s="12">
        <f>NRG_CL_E!D$2</f>
        <v>0</v>
      </c>
      <c r="E29" s="12">
        <f>NRG_CL_E!E$2</f>
        <v>0</v>
      </c>
      <c r="F29" s="12">
        <f>NRG_CL_E!F$2</f>
        <v>0</v>
      </c>
      <c r="G29" s="12">
        <f>NRG_CL_E!G$2</f>
        <v>0</v>
      </c>
      <c r="H29" s="12">
        <f>NRG_CL_E!H$2</f>
        <v>0</v>
      </c>
      <c r="I29" s="12">
        <f>NRG_CL_E!I$2</f>
        <v>0</v>
      </c>
      <c r="J29" s="12">
        <f>NRG_CL_E!J$2</f>
        <v>0</v>
      </c>
      <c r="K29" s="12">
        <f>NRG_CL_E!K$2</f>
        <v>0</v>
      </c>
      <c r="L29" s="12">
        <f>NRG_CL_E!L$2</f>
        <v>0</v>
      </c>
      <c r="M29" s="12">
        <f>NRG_CL_E!M$2</f>
        <v>0</v>
      </c>
      <c r="N29" s="12">
        <f>NRG_CL_E!N$2</f>
        <v>0</v>
      </c>
      <c r="O29" s="12">
        <f>NRG_CL_E!O$2</f>
        <v>0</v>
      </c>
      <c r="P29" s="12">
        <f>NRG_CL_E!P$2</f>
        <v>0</v>
      </c>
      <c r="Q29" s="12">
        <f>NRG_CL_E!Q$2</f>
        <v>0</v>
      </c>
      <c r="R29" s="12">
        <f>NRG_CL_E!R$2</f>
        <v>0</v>
      </c>
      <c r="S29" s="12">
        <f>NRG_CL_E!S$2</f>
        <v>0</v>
      </c>
      <c r="T29" s="12">
        <f>NRG_CL_E!T$2</f>
        <v>0</v>
      </c>
      <c r="U29" s="12">
        <f>NRG_CL_E!U$2</f>
        <v>0</v>
      </c>
      <c r="V29" s="12">
        <f>NRG_CL_E!V$2</f>
        <v>0</v>
      </c>
      <c r="W29" s="12">
        <f>NRG_CL_E!W$2</f>
        <v>0</v>
      </c>
      <c r="X29" s="12">
        <f>NRG_CL_E!X$2</f>
        <v>0</v>
      </c>
    </row>
    <row r="30" spans="1:24" ht="11.25" customHeight="1" x14ac:dyDescent="0.2">
      <c r="A30" s="39" t="s">
        <v>136</v>
      </c>
      <c r="B30" s="11" t="str">
        <f ca="1">HYPERLINK("#"&amp;CELL("address",NRG_LNG_E!$X$2),"NRG_LNG_E")</f>
        <v>NRG_LNG_E</v>
      </c>
      <c r="C30" s="12">
        <f>NRG_LNG_E!C$2</f>
        <v>0</v>
      </c>
      <c r="D30" s="12">
        <f>NRG_LNG_E!D$2</f>
        <v>0</v>
      </c>
      <c r="E30" s="12">
        <f>NRG_LNG_E!E$2</f>
        <v>0</v>
      </c>
      <c r="F30" s="12">
        <f>NRG_LNG_E!F$2</f>
        <v>0</v>
      </c>
      <c r="G30" s="12">
        <f>NRG_LNG_E!G$2</f>
        <v>0</v>
      </c>
      <c r="H30" s="12">
        <f>NRG_LNG_E!H$2</f>
        <v>0</v>
      </c>
      <c r="I30" s="12">
        <f>NRG_LNG_E!I$2</f>
        <v>0</v>
      </c>
      <c r="J30" s="12">
        <f>NRG_LNG_E!J$2</f>
        <v>0</v>
      </c>
      <c r="K30" s="12">
        <f>NRG_LNG_E!K$2</f>
        <v>0</v>
      </c>
      <c r="L30" s="12">
        <f>NRG_LNG_E!L$2</f>
        <v>0</v>
      </c>
      <c r="M30" s="12">
        <f>NRG_LNG_E!M$2</f>
        <v>0</v>
      </c>
      <c r="N30" s="12">
        <f>NRG_LNG_E!N$2</f>
        <v>0</v>
      </c>
      <c r="O30" s="12">
        <f>NRG_LNG_E!O$2</f>
        <v>0</v>
      </c>
      <c r="P30" s="12">
        <f>NRG_LNG_E!P$2</f>
        <v>0</v>
      </c>
      <c r="Q30" s="12">
        <f>NRG_LNG_E!Q$2</f>
        <v>0</v>
      </c>
      <c r="R30" s="12">
        <f>NRG_LNG_E!R$2</f>
        <v>0</v>
      </c>
      <c r="S30" s="12">
        <f>NRG_LNG_E!S$2</f>
        <v>0</v>
      </c>
      <c r="T30" s="12">
        <f>NRG_LNG_E!T$2</f>
        <v>0</v>
      </c>
      <c r="U30" s="12">
        <f>NRG_LNG_E!U$2</f>
        <v>0</v>
      </c>
      <c r="V30" s="12">
        <f>NRG_LNG_E!V$2</f>
        <v>0</v>
      </c>
      <c r="W30" s="12">
        <f>NRG_LNG_E!W$2</f>
        <v>0</v>
      </c>
      <c r="X30" s="12">
        <f>NRG_LNG_E!X$2</f>
        <v>0</v>
      </c>
    </row>
    <row r="31" spans="1:24" ht="11.25" customHeight="1" x14ac:dyDescent="0.2">
      <c r="A31" s="39" t="s">
        <v>137</v>
      </c>
      <c r="B31" s="11" t="str">
        <f ca="1">HYPERLINK("#"&amp;CELL("address",NRG_BIOG_E!$X$2),"NRG_BIOG_E")</f>
        <v>NRG_BIOG_E</v>
      </c>
      <c r="C31" s="12">
        <f>NRG_BIOG_E!C$2</f>
        <v>0</v>
      </c>
      <c r="D31" s="12">
        <f>NRG_BIOG_E!D$2</f>
        <v>0</v>
      </c>
      <c r="E31" s="12">
        <f>NRG_BIOG_E!E$2</f>
        <v>0</v>
      </c>
      <c r="F31" s="12">
        <f>NRG_BIOG_E!F$2</f>
        <v>0</v>
      </c>
      <c r="G31" s="12">
        <f>NRG_BIOG_E!G$2</f>
        <v>0</v>
      </c>
      <c r="H31" s="12">
        <f>NRG_BIOG_E!H$2</f>
        <v>0</v>
      </c>
      <c r="I31" s="12">
        <f>NRG_BIOG_E!I$2</f>
        <v>0</v>
      </c>
      <c r="J31" s="12">
        <f>NRG_BIOG_E!J$2</f>
        <v>0</v>
      </c>
      <c r="K31" s="12">
        <f>NRG_BIOG_E!K$2</f>
        <v>0</v>
      </c>
      <c r="L31" s="12">
        <f>NRG_BIOG_E!L$2</f>
        <v>0</v>
      </c>
      <c r="M31" s="12">
        <f>NRG_BIOG_E!M$2</f>
        <v>0</v>
      </c>
      <c r="N31" s="12">
        <f>NRG_BIOG_E!N$2</f>
        <v>0</v>
      </c>
      <c r="O31" s="12">
        <f>NRG_BIOG_E!O$2</f>
        <v>0</v>
      </c>
      <c r="P31" s="12">
        <f>NRG_BIOG_E!P$2</f>
        <v>0</v>
      </c>
      <c r="Q31" s="12">
        <f>NRG_BIOG_E!Q$2</f>
        <v>0</v>
      </c>
      <c r="R31" s="12">
        <f>NRG_BIOG_E!R$2</f>
        <v>0</v>
      </c>
      <c r="S31" s="12">
        <f>NRG_BIOG_E!S$2</f>
        <v>0</v>
      </c>
      <c r="T31" s="12">
        <f>NRG_BIOG_E!T$2</f>
        <v>0</v>
      </c>
      <c r="U31" s="12">
        <f>NRG_BIOG_E!U$2</f>
        <v>0</v>
      </c>
      <c r="V31" s="12">
        <f>NRG_BIOG_E!V$2</f>
        <v>0</v>
      </c>
      <c r="W31" s="12">
        <f>NRG_BIOG_E!W$2</f>
        <v>0</v>
      </c>
      <c r="X31" s="12">
        <f>NRG_BIOG_E!X$2</f>
        <v>0</v>
      </c>
    </row>
    <row r="32" spans="1:24" ht="11.25" customHeight="1" x14ac:dyDescent="0.2">
      <c r="A32" s="39" t="s">
        <v>138</v>
      </c>
      <c r="B32" s="11" t="str">
        <f ca="1">HYPERLINK("#"&amp;CELL("address",NRG_GTL_E!$X$2),"NRG_GTL_E")</f>
        <v>NRG_GTL_E</v>
      </c>
      <c r="C32" s="12">
        <f>NRG_GTL_E!C$2</f>
        <v>0</v>
      </c>
      <c r="D32" s="12">
        <f>NRG_GTL_E!D$2</f>
        <v>0</v>
      </c>
      <c r="E32" s="12">
        <f>NRG_GTL_E!E$2</f>
        <v>0</v>
      </c>
      <c r="F32" s="12">
        <f>NRG_GTL_E!F$2</f>
        <v>0</v>
      </c>
      <c r="G32" s="12">
        <f>NRG_GTL_E!G$2</f>
        <v>0</v>
      </c>
      <c r="H32" s="12">
        <f>NRG_GTL_E!H$2</f>
        <v>0</v>
      </c>
      <c r="I32" s="12">
        <f>NRG_GTL_E!I$2</f>
        <v>0</v>
      </c>
      <c r="J32" s="12">
        <f>NRG_GTL_E!J$2</f>
        <v>0</v>
      </c>
      <c r="K32" s="12">
        <f>NRG_GTL_E!K$2</f>
        <v>0</v>
      </c>
      <c r="L32" s="12">
        <f>NRG_GTL_E!L$2</f>
        <v>0</v>
      </c>
      <c r="M32" s="12">
        <f>NRG_GTL_E!M$2</f>
        <v>0</v>
      </c>
      <c r="N32" s="12">
        <f>NRG_GTL_E!N$2</f>
        <v>0</v>
      </c>
      <c r="O32" s="12">
        <f>NRG_GTL_E!O$2</f>
        <v>0</v>
      </c>
      <c r="P32" s="12">
        <f>NRG_GTL_E!P$2</f>
        <v>0</v>
      </c>
      <c r="Q32" s="12">
        <f>NRG_GTL_E!Q$2</f>
        <v>0</v>
      </c>
      <c r="R32" s="12">
        <f>NRG_GTL_E!R$2</f>
        <v>0</v>
      </c>
      <c r="S32" s="12">
        <f>NRG_GTL_E!S$2</f>
        <v>0</v>
      </c>
      <c r="T32" s="12">
        <f>NRG_GTL_E!T$2</f>
        <v>0</v>
      </c>
      <c r="U32" s="12">
        <f>NRG_GTL_E!U$2</f>
        <v>0</v>
      </c>
      <c r="V32" s="12">
        <f>NRG_GTL_E!V$2</f>
        <v>0</v>
      </c>
      <c r="W32" s="12">
        <f>NRG_GTL_E!W$2</f>
        <v>0</v>
      </c>
      <c r="X32" s="12">
        <f>NRG_GTL_E!X$2</f>
        <v>0</v>
      </c>
    </row>
    <row r="33" spans="1:24" ht="11.25" customHeight="1" x14ac:dyDescent="0.2">
      <c r="A33" s="39" t="s">
        <v>139</v>
      </c>
      <c r="B33" s="11" t="str">
        <f ca="1">HYPERLINK("#"&amp;CELL("address",NRG_CPP_E!$X$2),"NRG_CPP_E")</f>
        <v>NRG_CPP_E</v>
      </c>
      <c r="C33" s="12">
        <f>NRG_CPP_E!C$2</f>
        <v>0</v>
      </c>
      <c r="D33" s="12">
        <f>NRG_CPP_E!D$2</f>
        <v>0</v>
      </c>
      <c r="E33" s="12">
        <f>NRG_CPP_E!E$2</f>
        <v>0</v>
      </c>
      <c r="F33" s="12">
        <f>NRG_CPP_E!F$2</f>
        <v>0</v>
      </c>
      <c r="G33" s="12">
        <f>NRG_CPP_E!G$2</f>
        <v>0</v>
      </c>
      <c r="H33" s="12">
        <f>NRG_CPP_E!H$2</f>
        <v>0</v>
      </c>
      <c r="I33" s="12">
        <f>NRG_CPP_E!I$2</f>
        <v>0</v>
      </c>
      <c r="J33" s="12">
        <f>NRG_CPP_E!J$2</f>
        <v>0</v>
      </c>
      <c r="K33" s="12">
        <f>NRG_CPP_E!K$2</f>
        <v>0</v>
      </c>
      <c r="L33" s="12">
        <f>NRG_CPP_E!L$2</f>
        <v>0</v>
      </c>
      <c r="M33" s="12">
        <f>NRG_CPP_E!M$2</f>
        <v>0</v>
      </c>
      <c r="N33" s="12">
        <f>NRG_CPP_E!N$2</f>
        <v>0</v>
      </c>
      <c r="O33" s="12">
        <f>NRG_CPP_E!O$2</f>
        <v>0</v>
      </c>
      <c r="P33" s="12">
        <f>NRG_CPP_E!P$2</f>
        <v>0</v>
      </c>
      <c r="Q33" s="12">
        <f>NRG_CPP_E!Q$2</f>
        <v>0</v>
      </c>
      <c r="R33" s="12">
        <f>NRG_CPP_E!R$2</f>
        <v>0</v>
      </c>
      <c r="S33" s="12">
        <f>NRG_CPP_E!S$2</f>
        <v>0</v>
      </c>
      <c r="T33" s="12">
        <f>NRG_CPP_E!T$2</f>
        <v>0</v>
      </c>
      <c r="U33" s="12">
        <f>NRG_CPP_E!U$2</f>
        <v>0</v>
      </c>
      <c r="V33" s="12">
        <f>NRG_CPP_E!V$2</f>
        <v>0</v>
      </c>
      <c r="W33" s="12">
        <f>NRG_CPP_E!W$2</f>
        <v>0</v>
      </c>
      <c r="X33" s="12">
        <f>NRG_CPP_E!X$2</f>
        <v>0</v>
      </c>
    </row>
    <row r="34" spans="1:24" ht="11.25" customHeight="1" x14ac:dyDescent="0.2">
      <c r="A34" s="39" t="s">
        <v>140</v>
      </c>
      <c r="B34" s="11" t="str">
        <f ca="1">HYPERLINK("#"&amp;CELL("address",NRG_NSP_E!$X$2),"NRG_NSP_E")</f>
        <v>NRG_NSP_E</v>
      </c>
      <c r="C34" s="12">
        <f>NRG_NSP_E!C$2</f>
        <v>0</v>
      </c>
      <c r="D34" s="12">
        <f>NRG_NSP_E!D$2</f>
        <v>0</v>
      </c>
      <c r="E34" s="12">
        <f>NRG_NSP_E!E$2</f>
        <v>0</v>
      </c>
      <c r="F34" s="12">
        <f>NRG_NSP_E!F$2</f>
        <v>0</v>
      </c>
      <c r="G34" s="12">
        <f>NRG_NSP_E!G$2</f>
        <v>0</v>
      </c>
      <c r="H34" s="12">
        <f>NRG_NSP_E!H$2</f>
        <v>0</v>
      </c>
      <c r="I34" s="12">
        <f>NRG_NSP_E!I$2</f>
        <v>0</v>
      </c>
      <c r="J34" s="12">
        <f>NRG_NSP_E!J$2</f>
        <v>0</v>
      </c>
      <c r="K34" s="12">
        <f>NRG_NSP_E!K$2</f>
        <v>0</v>
      </c>
      <c r="L34" s="12">
        <f>NRG_NSP_E!L$2</f>
        <v>0</v>
      </c>
      <c r="M34" s="12">
        <f>NRG_NSP_E!M$2</f>
        <v>0</v>
      </c>
      <c r="N34" s="12">
        <f>NRG_NSP_E!N$2</f>
        <v>0</v>
      </c>
      <c r="O34" s="12">
        <f>NRG_NSP_E!O$2</f>
        <v>0</v>
      </c>
      <c r="P34" s="12">
        <f>NRG_NSP_E!P$2</f>
        <v>0</v>
      </c>
      <c r="Q34" s="12">
        <f>NRG_NSP_E!Q$2</f>
        <v>0</v>
      </c>
      <c r="R34" s="12">
        <f>NRG_NSP_E!R$2</f>
        <v>0</v>
      </c>
      <c r="S34" s="12">
        <f>NRG_NSP_E!S$2</f>
        <v>0</v>
      </c>
      <c r="T34" s="12">
        <f>NRG_NSP_E!T$2</f>
        <v>0</v>
      </c>
      <c r="U34" s="12">
        <f>NRG_NSP_E!U$2</f>
        <v>0</v>
      </c>
      <c r="V34" s="12">
        <f>NRG_NSP_E!V$2</f>
        <v>0</v>
      </c>
      <c r="W34" s="12">
        <f>NRG_NSP_E!W$2</f>
        <v>0</v>
      </c>
      <c r="X34" s="12">
        <f>NRG_NSP_E!X$2</f>
        <v>0</v>
      </c>
    </row>
    <row r="35" spans="1:24" ht="11.25" customHeight="1" x14ac:dyDescent="0.2">
      <c r="A35" s="38" t="s">
        <v>141</v>
      </c>
      <c r="B35" s="9" t="str">
        <f ca="1">HYPERLINK("#"&amp;CELL("address",FC_E!$X$2),"FC_E")</f>
        <v>FC_E</v>
      </c>
      <c r="C35" s="8">
        <f>FC_E!C$2</f>
        <v>34613.273347439994</v>
      </c>
      <c r="D35" s="8">
        <f>FC_E!D$2</f>
        <v>34830.692117400002</v>
      </c>
      <c r="E35" s="8">
        <f>FC_E!E$2</f>
        <v>35659.789872840003</v>
      </c>
      <c r="F35" s="8">
        <f>FC_E!F$2</f>
        <v>34740.104688120002</v>
      </c>
      <c r="G35" s="8">
        <f>FC_E!G$2</f>
        <v>34991.56295616</v>
      </c>
      <c r="H35" s="8">
        <f>FC_E!H$2</f>
        <v>34554.408097320011</v>
      </c>
      <c r="I35" s="8">
        <f>FC_E!I$2</f>
        <v>32952.698572559995</v>
      </c>
      <c r="J35" s="8">
        <f>FC_E!J$2</f>
        <v>32617.316526120001</v>
      </c>
      <c r="K35" s="8">
        <f>FC_E!K$2</f>
        <v>31151.43551376</v>
      </c>
      <c r="L35" s="8">
        <f>FC_E!L$2</f>
        <v>30498.700093440002</v>
      </c>
      <c r="M35" s="8">
        <f>FC_E!M$2</f>
        <v>30250.005759359996</v>
      </c>
      <c r="N35" s="8">
        <f>FC_E!N$2</f>
        <v>28045.707137160003</v>
      </c>
      <c r="O35" s="8">
        <f>FC_E!O$2</f>
        <v>25575.681149400003</v>
      </c>
      <c r="P35" s="8">
        <f>FC_E!P$2</f>
        <v>25082.984015760001</v>
      </c>
      <c r="Q35" s="8">
        <f>FC_E!Q$2</f>
        <v>25360.019711999998</v>
      </c>
      <c r="R35" s="8">
        <f>FC_E!R$2</f>
        <v>25460.262047159998</v>
      </c>
      <c r="S35" s="8">
        <f>FC_E!S$2</f>
        <v>25724.05645824</v>
      </c>
      <c r="T35" s="8">
        <f>FC_E!T$2</f>
        <v>26441.856315119996</v>
      </c>
      <c r="U35" s="8">
        <f>FC_E!U$2</f>
        <v>26554.96287336</v>
      </c>
      <c r="V35" s="8">
        <f>FC_E!V$2</f>
        <v>26867.685510239997</v>
      </c>
      <c r="W35" s="8">
        <f>FC_E!W$2</f>
        <v>23826.772380599999</v>
      </c>
      <c r="X35" s="8">
        <f>FC_E!X$2</f>
        <v>24994.3914138</v>
      </c>
    </row>
    <row r="36" spans="1:24" ht="11.25" customHeight="1" x14ac:dyDescent="0.2">
      <c r="A36" s="39" t="s">
        <v>142</v>
      </c>
      <c r="B36" s="11" t="str">
        <f ca="1">HYPERLINK("#"&amp;CELL("address",FC_IND_E!$X$2),"FC_IND_E")</f>
        <v>FC_IND_E</v>
      </c>
      <c r="C36" s="12">
        <f>FC_IND_E!C$2</f>
        <v>11267.82837024</v>
      </c>
      <c r="D36" s="12">
        <f>FC_IND_E!D$2</f>
        <v>10679.266299360002</v>
      </c>
      <c r="E36" s="12">
        <f>FC_IND_E!E$2</f>
        <v>10751.995899000001</v>
      </c>
      <c r="F36" s="12">
        <f>FC_IND_E!F$2</f>
        <v>9200.3914966800021</v>
      </c>
      <c r="G36" s="12">
        <f>FC_IND_E!G$2</f>
        <v>8649.9413191200019</v>
      </c>
      <c r="H36" s="12">
        <f>FC_IND_E!H$2</f>
        <v>8434.8977065199997</v>
      </c>
      <c r="I36" s="12">
        <f>FC_IND_E!I$2</f>
        <v>8136.3903140399989</v>
      </c>
      <c r="J36" s="12">
        <f>FC_IND_E!J$2</f>
        <v>7935.76996452</v>
      </c>
      <c r="K36" s="12">
        <f>FC_IND_E!K$2</f>
        <v>7079.3310502799995</v>
      </c>
      <c r="L36" s="12">
        <f>FC_IND_E!L$2</f>
        <v>6480.9549322799994</v>
      </c>
      <c r="M36" s="12">
        <f>FC_IND_E!M$2</f>
        <v>6609.2388469200005</v>
      </c>
      <c r="N36" s="12">
        <f>FC_IND_E!N$2</f>
        <v>6331.4917695600006</v>
      </c>
      <c r="O36" s="12">
        <f>FC_IND_E!O$2</f>
        <v>5596.7994256800011</v>
      </c>
      <c r="P36" s="12">
        <f>FC_IND_E!P$2</f>
        <v>5389.2459310800014</v>
      </c>
      <c r="Q36" s="12">
        <f>FC_IND_E!Q$2</f>
        <v>5579.3828030400009</v>
      </c>
      <c r="R36" s="12">
        <f>FC_IND_E!R$2</f>
        <v>5545.9108375200003</v>
      </c>
      <c r="S36" s="12">
        <f>FC_IND_E!S$2</f>
        <v>5343.9006985199994</v>
      </c>
      <c r="T36" s="12">
        <f>FC_IND_E!T$2</f>
        <v>5676.4423066800009</v>
      </c>
      <c r="U36" s="12">
        <f>FC_IND_E!U$2</f>
        <v>5542.9337323199998</v>
      </c>
      <c r="V36" s="12">
        <f>FC_IND_E!V$2</f>
        <v>5460.8236382400009</v>
      </c>
      <c r="W36" s="12">
        <f>FC_IND_E!W$2</f>
        <v>5335.6283297999998</v>
      </c>
      <c r="X36" s="12">
        <f>FC_IND_E!X$2</f>
        <v>5465.9363383200007</v>
      </c>
    </row>
    <row r="37" spans="1:24" ht="11.25" customHeight="1" x14ac:dyDescent="0.2">
      <c r="A37" s="40" t="s">
        <v>143</v>
      </c>
      <c r="B37" s="13" t="str">
        <f ca="1">HYPERLINK("#"&amp;CELL("address",FC_IND_IS_E!$X$2),"FC_IND_IS_E")</f>
        <v>FC_IND_IS_E</v>
      </c>
      <c r="C37" s="14">
        <f>FC_IND_IS_E!C$2</f>
        <v>608.39885423999999</v>
      </c>
      <c r="D37" s="14">
        <f>FC_IND_IS_E!D$2</f>
        <v>234.08529000000001</v>
      </c>
      <c r="E37" s="14">
        <f>FC_IND_IS_E!E$2</f>
        <v>155.62419768000001</v>
      </c>
      <c r="F37" s="14">
        <f>FC_IND_IS_E!F$2</f>
        <v>170.25707051999998</v>
      </c>
      <c r="G37" s="14">
        <f>FC_IND_IS_E!G$2</f>
        <v>140.13691416</v>
      </c>
      <c r="H37" s="14">
        <f>FC_IND_IS_E!H$2</f>
        <v>218.30971536000004</v>
      </c>
      <c r="I37" s="14">
        <f>FC_IND_IS_E!I$2</f>
        <v>217.29205728000005</v>
      </c>
      <c r="J37" s="14">
        <f>FC_IND_IS_E!J$2</f>
        <v>229.14524951999999</v>
      </c>
      <c r="K37" s="14">
        <f>FC_IND_IS_E!K$2</f>
        <v>162.74031552000002</v>
      </c>
      <c r="L37" s="14">
        <f>FC_IND_IS_E!L$2</f>
        <v>126.72738432000003</v>
      </c>
      <c r="M37" s="14">
        <f>FC_IND_IS_E!M$2</f>
        <v>125.63397216</v>
      </c>
      <c r="N37" s="14">
        <f>FC_IND_IS_E!N$2</f>
        <v>129.76746336000002</v>
      </c>
      <c r="O37" s="14">
        <f>FC_IND_IS_E!O$2</f>
        <v>148.04231795999999</v>
      </c>
      <c r="P37" s="14">
        <f>FC_IND_IS_E!P$2</f>
        <v>147.78536363999999</v>
      </c>
      <c r="Q37" s="14">
        <f>FC_IND_IS_E!Q$2</f>
        <v>177.30089316000002</v>
      </c>
      <c r="R37" s="14">
        <f>FC_IND_IS_E!R$2</f>
        <v>141.36144060000001</v>
      </c>
      <c r="S37" s="14">
        <f>FC_IND_IS_E!S$2</f>
        <v>148.88973239999996</v>
      </c>
      <c r="T37" s="14">
        <f>FC_IND_IS_E!T$2</f>
        <v>144.66196632</v>
      </c>
      <c r="U37" s="14">
        <f>FC_IND_IS_E!U$2</f>
        <v>155.63576315999998</v>
      </c>
      <c r="V37" s="14">
        <f>FC_IND_IS_E!V$2</f>
        <v>162.20500068000001</v>
      </c>
      <c r="W37" s="14">
        <f>FC_IND_IS_E!W$2</f>
        <v>159.44803727999999</v>
      </c>
      <c r="X37" s="14">
        <f>FC_IND_IS_E!X$2</f>
        <v>156.14202888</v>
      </c>
    </row>
    <row r="38" spans="1:24" ht="11.25" customHeight="1" x14ac:dyDescent="0.2">
      <c r="A38" s="41" t="s">
        <v>267</v>
      </c>
      <c r="B38" s="15" t="str">
        <f ca="1">HYPERLINK("#"&amp;CELL("address",FC_IND_IS_BF_E!$X$2),"FC_IND_IS_BF_E")</f>
        <v>FC_IND_IS_BF_E</v>
      </c>
      <c r="C38" s="16">
        <f>FC_IND_IS_BF_E!C$2</f>
        <v>449.37872880806839</v>
      </c>
      <c r="D38" s="16">
        <f>FC_IND_IS_BF_E!D$2</f>
        <v>78.288674067917526</v>
      </c>
      <c r="E38" s="16">
        <f>FC_IND_IS_BF_E!E$2</f>
        <v>0</v>
      </c>
      <c r="F38" s="16">
        <f>FC_IND_IS_BF_E!F$2</f>
        <v>0</v>
      </c>
      <c r="G38" s="16">
        <f>FC_IND_IS_BF_E!G$2</f>
        <v>0</v>
      </c>
      <c r="H38" s="16">
        <f>FC_IND_IS_BF_E!H$2</f>
        <v>0</v>
      </c>
      <c r="I38" s="16">
        <f>FC_IND_IS_BF_E!I$2</f>
        <v>0</v>
      </c>
      <c r="J38" s="16">
        <f>FC_IND_IS_BF_E!J$2</f>
        <v>0</v>
      </c>
      <c r="K38" s="16">
        <f>FC_IND_IS_BF_E!K$2</f>
        <v>0</v>
      </c>
      <c r="L38" s="16">
        <f>FC_IND_IS_BF_E!L$2</f>
        <v>0</v>
      </c>
      <c r="M38" s="16">
        <f>FC_IND_IS_BF_E!M$2</f>
        <v>0</v>
      </c>
      <c r="N38" s="16">
        <f>FC_IND_IS_BF_E!N$2</f>
        <v>0</v>
      </c>
      <c r="O38" s="16">
        <f>FC_IND_IS_BF_E!O$2</f>
        <v>0</v>
      </c>
      <c r="P38" s="16">
        <f>FC_IND_IS_BF_E!P$2</f>
        <v>0</v>
      </c>
      <c r="Q38" s="16">
        <f>FC_IND_IS_BF_E!Q$2</f>
        <v>0</v>
      </c>
      <c r="R38" s="16">
        <f>FC_IND_IS_BF_E!R$2</f>
        <v>0</v>
      </c>
      <c r="S38" s="16">
        <f>FC_IND_IS_BF_E!S$2</f>
        <v>0</v>
      </c>
      <c r="T38" s="16">
        <f>FC_IND_IS_BF_E!T$2</f>
        <v>0</v>
      </c>
      <c r="U38" s="16">
        <f>FC_IND_IS_BF_E!U$2</f>
        <v>0</v>
      </c>
      <c r="V38" s="16">
        <f>FC_IND_IS_BF_E!V$2</f>
        <v>0</v>
      </c>
      <c r="W38" s="16">
        <f>FC_IND_IS_BF_E!W$2</f>
        <v>0</v>
      </c>
      <c r="X38" s="16">
        <f>FC_IND_IS_BF_E!X$2</f>
        <v>0</v>
      </c>
    </row>
    <row r="39" spans="1:24" ht="11.25" customHeight="1" x14ac:dyDescent="0.2">
      <c r="A39" s="41" t="s">
        <v>269</v>
      </c>
      <c r="B39" s="15" t="str">
        <f ca="1">HYPERLINK("#"&amp;CELL("address",FC_IND_IS_EA_E!$X$2),"FC_IND_IS_EA_E")</f>
        <v>FC_IND_IS_EA_E</v>
      </c>
      <c r="C39" s="16">
        <f>FC_IND_IS_EA_E!C$2</f>
        <v>159.02012543193158</v>
      </c>
      <c r="D39" s="16">
        <f>FC_IND_IS_EA_E!D$2</f>
        <v>155.79661593208249</v>
      </c>
      <c r="E39" s="16">
        <f>FC_IND_IS_EA_E!E$2</f>
        <v>155.62419768000001</v>
      </c>
      <c r="F39" s="16">
        <f>FC_IND_IS_EA_E!F$2</f>
        <v>170.25707051999998</v>
      </c>
      <c r="G39" s="16">
        <f>FC_IND_IS_EA_E!G$2</f>
        <v>140.13691416</v>
      </c>
      <c r="H39" s="16">
        <f>FC_IND_IS_EA_E!H$2</f>
        <v>218.30971536000004</v>
      </c>
      <c r="I39" s="16">
        <f>FC_IND_IS_EA_E!I$2</f>
        <v>217.29205728000005</v>
      </c>
      <c r="J39" s="16">
        <f>FC_IND_IS_EA_E!J$2</f>
        <v>229.14524951999999</v>
      </c>
      <c r="K39" s="16">
        <f>FC_IND_IS_EA_E!K$2</f>
        <v>162.74031552000002</v>
      </c>
      <c r="L39" s="16">
        <f>FC_IND_IS_EA_E!L$2</f>
        <v>126.72738432000003</v>
      </c>
      <c r="M39" s="16">
        <f>FC_IND_IS_EA_E!M$2</f>
        <v>125.63397216</v>
      </c>
      <c r="N39" s="16">
        <f>FC_IND_IS_EA_E!N$2</f>
        <v>129.76746336000002</v>
      </c>
      <c r="O39" s="16">
        <f>FC_IND_IS_EA_E!O$2</f>
        <v>148.04231795999999</v>
      </c>
      <c r="P39" s="16">
        <f>FC_IND_IS_EA_E!P$2</f>
        <v>147.78536363999999</v>
      </c>
      <c r="Q39" s="16">
        <f>FC_IND_IS_EA_E!Q$2</f>
        <v>177.30089316000002</v>
      </c>
      <c r="R39" s="16">
        <f>FC_IND_IS_EA_E!R$2</f>
        <v>141.36144060000001</v>
      </c>
      <c r="S39" s="16">
        <f>FC_IND_IS_EA_E!S$2</f>
        <v>148.88973239999996</v>
      </c>
      <c r="T39" s="16">
        <f>FC_IND_IS_EA_E!T$2</f>
        <v>144.66196632</v>
      </c>
      <c r="U39" s="16">
        <f>FC_IND_IS_EA_E!U$2</f>
        <v>155.63576315999998</v>
      </c>
      <c r="V39" s="16">
        <f>FC_IND_IS_EA_E!V$2</f>
        <v>162.20500068000001</v>
      </c>
      <c r="W39" s="16">
        <f>FC_IND_IS_EA_E!W$2</f>
        <v>159.44803727999999</v>
      </c>
      <c r="X39" s="16">
        <f>FC_IND_IS_EA_E!X$2</f>
        <v>156.14202888</v>
      </c>
    </row>
    <row r="40" spans="1:24" ht="11.25" customHeight="1" x14ac:dyDescent="0.2">
      <c r="A40" s="40" t="s">
        <v>145</v>
      </c>
      <c r="B40" s="13" t="str">
        <f ca="1">HYPERLINK("#"&amp;CELL("address",FC_IND_NFM_E!$X$2),"FC_IND_NFM_E")</f>
        <v>FC_IND_NFM_E</v>
      </c>
      <c r="C40" s="14">
        <f>FC_IND_NFM_E!C$2</f>
        <v>74.812479120000006</v>
      </c>
      <c r="D40" s="14">
        <f>FC_IND_NFM_E!D$2</f>
        <v>56.59575624</v>
      </c>
      <c r="E40" s="14">
        <f>FC_IND_NFM_E!E$2</f>
        <v>18.711153360000001</v>
      </c>
      <c r="F40" s="14">
        <f>FC_IND_NFM_E!F$2</f>
        <v>18.812133360000004</v>
      </c>
      <c r="G40" s="14">
        <f>FC_IND_NFM_E!G$2</f>
        <v>26.649287280000003</v>
      </c>
      <c r="H40" s="14">
        <f>FC_IND_NFM_E!H$2</f>
        <v>17.923950000000001</v>
      </c>
      <c r="I40" s="14">
        <f>FC_IND_NFM_E!I$2</f>
        <v>19.489139999999999</v>
      </c>
      <c r="J40" s="14">
        <f>FC_IND_NFM_E!J$2</f>
        <v>36.628405200000003</v>
      </c>
      <c r="K40" s="14">
        <f>FC_IND_NFM_E!K$2</f>
        <v>42.132104280000007</v>
      </c>
      <c r="L40" s="14">
        <f>FC_IND_NFM_E!L$2</f>
        <v>26.623260000000005</v>
      </c>
      <c r="M40" s="14">
        <f>FC_IND_NFM_E!M$2</f>
        <v>17.948670480000001</v>
      </c>
      <c r="N40" s="14">
        <f>FC_IND_NFM_E!N$2</f>
        <v>23.577780960000002</v>
      </c>
      <c r="O40" s="14">
        <f>FC_IND_NFM_E!O$2</f>
        <v>22.063080960000004</v>
      </c>
      <c r="P40" s="14">
        <f>FC_IND_NFM_E!P$2</f>
        <v>30.773130479999999</v>
      </c>
      <c r="Q40" s="14">
        <f>FC_IND_NFM_E!Q$2</f>
        <v>36.149790960000011</v>
      </c>
      <c r="R40" s="14">
        <f>FC_IND_NFM_E!R$2</f>
        <v>42.99946632000001</v>
      </c>
      <c r="S40" s="14">
        <f>FC_IND_NFM_E!S$2</f>
        <v>43.830733680000009</v>
      </c>
      <c r="T40" s="14">
        <f>FC_IND_NFM_E!T$2</f>
        <v>46.559295360000021</v>
      </c>
      <c r="U40" s="14">
        <f>FC_IND_NFM_E!U$2</f>
        <v>45.22843799999999</v>
      </c>
      <c r="V40" s="14">
        <f>FC_IND_NFM_E!V$2</f>
        <v>43.221295080000019</v>
      </c>
      <c r="W40" s="14">
        <f>FC_IND_NFM_E!W$2</f>
        <v>45.6491556</v>
      </c>
      <c r="X40" s="14">
        <f>FC_IND_NFM_E!X$2</f>
        <v>53.348498639999995</v>
      </c>
    </row>
    <row r="41" spans="1:24" ht="11.25" customHeight="1" x14ac:dyDescent="0.2">
      <c r="A41" s="41" t="s">
        <v>271</v>
      </c>
      <c r="B41" s="15" t="str">
        <f ca="1">HYPERLINK("#"&amp;CELL("address",FC_IND_NFM_AM_E!$X$2),"FC_IND_NFM_AM_E")</f>
        <v>FC_IND_NFM_AM_E</v>
      </c>
      <c r="C41" s="16">
        <f>FC_IND_NFM_AM_E!C$2</f>
        <v>0</v>
      </c>
      <c r="D41" s="16">
        <f>FC_IND_NFM_AM_E!D$2</f>
        <v>0</v>
      </c>
      <c r="E41" s="16">
        <f>FC_IND_NFM_AM_E!E$2</f>
        <v>0</v>
      </c>
      <c r="F41" s="16">
        <f>FC_IND_NFM_AM_E!F$2</f>
        <v>0</v>
      </c>
      <c r="G41" s="16">
        <f>FC_IND_NFM_AM_E!G$2</f>
        <v>0</v>
      </c>
      <c r="H41" s="16">
        <f>FC_IND_NFM_AM_E!H$2</f>
        <v>0</v>
      </c>
      <c r="I41" s="16">
        <f>FC_IND_NFM_AM_E!I$2</f>
        <v>0</v>
      </c>
      <c r="J41" s="16">
        <f>FC_IND_NFM_AM_E!J$2</f>
        <v>0</v>
      </c>
      <c r="K41" s="16">
        <f>FC_IND_NFM_AM_E!K$2</f>
        <v>0</v>
      </c>
      <c r="L41" s="16">
        <f>FC_IND_NFM_AM_E!L$2</f>
        <v>0</v>
      </c>
      <c r="M41" s="16">
        <f>FC_IND_NFM_AM_E!M$2</f>
        <v>0</v>
      </c>
      <c r="N41" s="16">
        <f>FC_IND_NFM_AM_E!N$2</f>
        <v>0</v>
      </c>
      <c r="O41" s="16">
        <f>FC_IND_NFM_AM_E!O$2</f>
        <v>0</v>
      </c>
      <c r="P41" s="16">
        <f>FC_IND_NFM_AM_E!P$2</f>
        <v>0</v>
      </c>
      <c r="Q41" s="16">
        <f>FC_IND_NFM_AM_E!Q$2</f>
        <v>0</v>
      </c>
      <c r="R41" s="16">
        <f>FC_IND_NFM_AM_E!R$2</f>
        <v>0</v>
      </c>
      <c r="S41" s="16">
        <f>FC_IND_NFM_AM_E!S$2</f>
        <v>0</v>
      </c>
      <c r="T41" s="16">
        <f>FC_IND_NFM_AM_E!T$2</f>
        <v>0</v>
      </c>
      <c r="U41" s="16">
        <f>FC_IND_NFM_AM_E!U$2</f>
        <v>0</v>
      </c>
      <c r="V41" s="16">
        <f>FC_IND_NFM_AM_E!V$2</f>
        <v>0</v>
      </c>
      <c r="W41" s="16">
        <f>FC_IND_NFM_AM_E!W$2</f>
        <v>0</v>
      </c>
      <c r="X41" s="16">
        <f>FC_IND_NFM_AM_E!X$2</f>
        <v>0</v>
      </c>
    </row>
    <row r="42" spans="1:24" ht="11.25" customHeight="1" x14ac:dyDescent="0.2">
      <c r="A42" s="41" t="s">
        <v>273</v>
      </c>
      <c r="B42" s="15" t="str">
        <f ca="1">HYPERLINK("#"&amp;CELL("address",FC_IND_NFM_PA_E!$X$2),"FC_IND_NFM_PA_E")</f>
        <v>FC_IND_NFM_PA_E</v>
      </c>
      <c r="C42" s="16">
        <f>FC_IND_NFM_PA_E!C$2</f>
        <v>0</v>
      </c>
      <c r="D42" s="16">
        <f>FC_IND_NFM_PA_E!D$2</f>
        <v>0</v>
      </c>
      <c r="E42" s="16">
        <f>FC_IND_NFM_PA_E!E$2</f>
        <v>0</v>
      </c>
      <c r="F42" s="16">
        <f>FC_IND_NFM_PA_E!F$2</f>
        <v>0</v>
      </c>
      <c r="G42" s="16">
        <f>FC_IND_NFM_PA_E!G$2</f>
        <v>0</v>
      </c>
      <c r="H42" s="16">
        <f>FC_IND_NFM_PA_E!H$2</f>
        <v>0</v>
      </c>
      <c r="I42" s="16">
        <f>FC_IND_NFM_PA_E!I$2</f>
        <v>0</v>
      </c>
      <c r="J42" s="16">
        <f>FC_IND_NFM_PA_E!J$2</f>
        <v>0</v>
      </c>
      <c r="K42" s="16">
        <f>FC_IND_NFM_PA_E!K$2</f>
        <v>0</v>
      </c>
      <c r="L42" s="16">
        <f>FC_IND_NFM_PA_E!L$2</f>
        <v>0</v>
      </c>
      <c r="M42" s="16">
        <f>FC_IND_NFM_PA_E!M$2</f>
        <v>0</v>
      </c>
      <c r="N42" s="16">
        <f>FC_IND_NFM_PA_E!N$2</f>
        <v>0</v>
      </c>
      <c r="O42" s="16">
        <f>FC_IND_NFM_PA_E!O$2</f>
        <v>0</v>
      </c>
      <c r="P42" s="16">
        <f>FC_IND_NFM_PA_E!P$2</f>
        <v>0</v>
      </c>
      <c r="Q42" s="16">
        <f>FC_IND_NFM_PA_E!Q$2</f>
        <v>0</v>
      </c>
      <c r="R42" s="16">
        <f>FC_IND_NFM_PA_E!R$2</f>
        <v>0</v>
      </c>
      <c r="S42" s="16">
        <f>FC_IND_NFM_PA_E!S$2</f>
        <v>0</v>
      </c>
      <c r="T42" s="16">
        <f>FC_IND_NFM_PA_E!T$2</f>
        <v>0</v>
      </c>
      <c r="U42" s="16">
        <f>FC_IND_NFM_PA_E!U$2</f>
        <v>0</v>
      </c>
      <c r="V42" s="16">
        <f>FC_IND_NFM_PA_E!V$2</f>
        <v>0</v>
      </c>
      <c r="W42" s="16">
        <f>FC_IND_NFM_PA_E!W$2</f>
        <v>0</v>
      </c>
      <c r="X42" s="16">
        <f>FC_IND_NFM_PA_E!X$2</f>
        <v>0</v>
      </c>
    </row>
    <row r="43" spans="1:24" ht="11.25" customHeight="1" x14ac:dyDescent="0.2">
      <c r="A43" s="41" t="s">
        <v>275</v>
      </c>
      <c r="B43" s="15" t="str">
        <f ca="1">HYPERLINK("#"&amp;CELL("address",FC_IND_NFM_SA_E!$X$2),"FC_IND_NFM_SA_E")</f>
        <v>FC_IND_NFM_SA_E</v>
      </c>
      <c r="C43" s="16">
        <f>FC_IND_NFM_SA_E!C$2</f>
        <v>6.435938278106577</v>
      </c>
      <c r="D43" s="16">
        <f>FC_IND_NFM_SA_E!D$2</f>
        <v>4.632768318740875</v>
      </c>
      <c r="E43" s="16">
        <f>FC_IND_NFM_SA_E!E$2</f>
        <v>1.454516211614403</v>
      </c>
      <c r="F43" s="16">
        <f>FC_IND_NFM_SA_E!F$2</f>
        <v>1.6067974702416354</v>
      </c>
      <c r="G43" s="16">
        <f>FC_IND_NFM_SA_E!G$2</f>
        <v>1.744552894331896</v>
      </c>
      <c r="H43" s="16">
        <f>FC_IND_NFM_SA_E!H$2</f>
        <v>1.4136552029825111</v>
      </c>
      <c r="I43" s="16">
        <f>FC_IND_NFM_SA_E!I$2</f>
        <v>1.8635426847087819</v>
      </c>
      <c r="J43" s="16">
        <f>FC_IND_NFM_SA_E!J$2</f>
        <v>3.0353345361649189</v>
      </c>
      <c r="K43" s="16">
        <f>FC_IND_NFM_SA_E!K$2</f>
        <v>3.4155989122018782</v>
      </c>
      <c r="L43" s="16">
        <f>FC_IND_NFM_SA_E!L$2</f>
        <v>2.2949851743028216</v>
      </c>
      <c r="M43" s="16">
        <f>FC_IND_NFM_SA_E!M$2</f>
        <v>1.5320126147149438</v>
      </c>
      <c r="N43" s="16">
        <f>FC_IND_NFM_SA_E!N$2</f>
        <v>1.8605504553130188</v>
      </c>
      <c r="O43" s="16">
        <f>FC_IND_NFM_SA_E!O$2</f>
        <v>3.1041670273645359</v>
      </c>
      <c r="P43" s="16">
        <f>FC_IND_NFM_SA_E!P$2</f>
        <v>3.3281215120331034</v>
      </c>
      <c r="Q43" s="16">
        <f>FC_IND_NFM_SA_E!Q$2</f>
        <v>4.3588988036341636</v>
      </c>
      <c r="R43" s="16">
        <f>FC_IND_NFM_SA_E!R$2</f>
        <v>4.7951844202523581</v>
      </c>
      <c r="S43" s="16">
        <f>FC_IND_NFM_SA_E!S$2</f>
        <v>4.9807641923548092</v>
      </c>
      <c r="T43" s="16">
        <f>FC_IND_NFM_SA_E!T$2</f>
        <v>5.0900606529328591</v>
      </c>
      <c r="U43" s="16">
        <f>FC_IND_NFM_SA_E!U$2</f>
        <v>4.9447793938689353</v>
      </c>
      <c r="V43" s="16">
        <f>FC_IND_NFM_SA_E!V$2</f>
        <v>4.7234402342154036</v>
      </c>
      <c r="W43" s="16">
        <f>FC_IND_NFM_SA_E!W$2</f>
        <v>5.1144751045858543</v>
      </c>
      <c r="X43" s="16">
        <f>FC_IND_NFM_SA_E!X$2</f>
        <v>5.903775351595927</v>
      </c>
    </row>
    <row r="44" spans="1:24" ht="11.25" customHeight="1" x14ac:dyDescent="0.2">
      <c r="A44" s="41" t="s">
        <v>277</v>
      </c>
      <c r="B44" s="15" t="str">
        <f ca="1">HYPERLINK("#"&amp;CELL("address",FC_IND_NFM_OM_E!$X$2),"FC_IND_NFM_OM_E")</f>
        <v>FC_IND_NFM_OM_E</v>
      </c>
      <c r="C44" s="16">
        <f>FC_IND_NFM_OM_E!C$2</f>
        <v>68.37654084189343</v>
      </c>
      <c r="D44" s="16">
        <f>FC_IND_NFM_OM_E!D$2</f>
        <v>51.962987921259128</v>
      </c>
      <c r="E44" s="16">
        <f>FC_IND_NFM_OM_E!E$2</f>
        <v>17.256637148385597</v>
      </c>
      <c r="F44" s="16">
        <f>FC_IND_NFM_OM_E!F$2</f>
        <v>17.20533588975837</v>
      </c>
      <c r="G44" s="16">
        <f>FC_IND_NFM_OM_E!G$2</f>
        <v>24.904734385668107</v>
      </c>
      <c r="H44" s="16">
        <f>FC_IND_NFM_OM_E!H$2</f>
        <v>16.51029479701749</v>
      </c>
      <c r="I44" s="16">
        <f>FC_IND_NFM_OM_E!I$2</f>
        <v>17.625597315291216</v>
      </c>
      <c r="J44" s="16">
        <f>FC_IND_NFM_OM_E!J$2</f>
        <v>33.593070663835078</v>
      </c>
      <c r="K44" s="16">
        <f>FC_IND_NFM_OM_E!K$2</f>
        <v>38.716505367798135</v>
      </c>
      <c r="L44" s="16">
        <f>FC_IND_NFM_OM_E!L$2</f>
        <v>24.328274825697186</v>
      </c>
      <c r="M44" s="16">
        <f>FC_IND_NFM_OM_E!M$2</f>
        <v>16.416657865285057</v>
      </c>
      <c r="N44" s="16">
        <f>FC_IND_NFM_OM_E!N$2</f>
        <v>21.717230504686981</v>
      </c>
      <c r="O44" s="16">
        <f>FC_IND_NFM_OM_E!O$2</f>
        <v>18.958913932635468</v>
      </c>
      <c r="P44" s="16">
        <f>FC_IND_NFM_OM_E!P$2</f>
        <v>27.445008967966899</v>
      </c>
      <c r="Q44" s="16">
        <f>FC_IND_NFM_OM_E!Q$2</f>
        <v>31.79089215636585</v>
      </c>
      <c r="R44" s="16">
        <f>FC_IND_NFM_OM_E!R$2</f>
        <v>38.204281899747649</v>
      </c>
      <c r="S44" s="16">
        <f>FC_IND_NFM_OM_E!S$2</f>
        <v>38.849969487645197</v>
      </c>
      <c r="T44" s="16">
        <f>FC_IND_NFM_OM_E!T$2</f>
        <v>41.469234707067159</v>
      </c>
      <c r="U44" s="16">
        <f>FC_IND_NFM_OM_E!U$2</f>
        <v>40.283658606131056</v>
      </c>
      <c r="V44" s="16">
        <f>FC_IND_NFM_OM_E!V$2</f>
        <v>38.497854845784616</v>
      </c>
      <c r="W44" s="16">
        <f>FC_IND_NFM_OM_E!W$2</f>
        <v>40.534680495414143</v>
      </c>
      <c r="X44" s="16">
        <f>FC_IND_NFM_OM_E!X$2</f>
        <v>47.44472328840407</v>
      </c>
    </row>
    <row r="45" spans="1:24" ht="11.25" customHeight="1" x14ac:dyDescent="0.2">
      <c r="A45" s="40" t="s">
        <v>144</v>
      </c>
      <c r="B45" s="13" t="str">
        <f ca="1">HYPERLINK("#"&amp;CELL("address",FC_IND_CPC_E!$X$2),"FC_IND_CPC_E")</f>
        <v>FC_IND_CPC_E</v>
      </c>
      <c r="C45" s="14">
        <f>FC_IND_CPC_E!C$2</f>
        <v>392.44061544000004</v>
      </c>
      <c r="D45" s="14">
        <f>FC_IND_CPC_E!D$2</f>
        <v>895.52134392000005</v>
      </c>
      <c r="E45" s="14">
        <f>FC_IND_CPC_E!E$2</f>
        <v>742.38904367999999</v>
      </c>
      <c r="F45" s="14">
        <f>FC_IND_CPC_E!F$2</f>
        <v>692.01374520000013</v>
      </c>
      <c r="G45" s="14">
        <f>FC_IND_CPC_E!G$2</f>
        <v>630.31334628000013</v>
      </c>
      <c r="H45" s="14">
        <f>FC_IND_CPC_E!H$2</f>
        <v>331.15154292000005</v>
      </c>
      <c r="I45" s="14">
        <f>FC_IND_CPC_E!I$2</f>
        <v>265.10694611999998</v>
      </c>
      <c r="J45" s="14">
        <f>FC_IND_CPC_E!J$2</f>
        <v>536.93726255999991</v>
      </c>
      <c r="K45" s="14">
        <f>FC_IND_CPC_E!K$2</f>
        <v>366.97868603999996</v>
      </c>
      <c r="L45" s="14">
        <f>FC_IND_CPC_E!L$2</f>
        <v>484.23315947999998</v>
      </c>
      <c r="M45" s="14">
        <f>FC_IND_CPC_E!M$2</f>
        <v>560.4283465200001</v>
      </c>
      <c r="N45" s="14">
        <f>FC_IND_CPC_E!N$2</f>
        <v>579.88107527999989</v>
      </c>
      <c r="O45" s="14">
        <f>FC_IND_CPC_E!O$2</f>
        <v>499.79392932000019</v>
      </c>
      <c r="P45" s="14">
        <f>FC_IND_CPC_E!P$2</f>
        <v>477.13499723999996</v>
      </c>
      <c r="Q45" s="14">
        <f>FC_IND_CPC_E!Q$2</f>
        <v>372.35350152000012</v>
      </c>
      <c r="R45" s="14">
        <f>FC_IND_CPC_E!R$2</f>
        <v>387.31271220000002</v>
      </c>
      <c r="S45" s="14">
        <f>FC_IND_CPC_E!S$2</f>
        <v>393.23749356000002</v>
      </c>
      <c r="T45" s="14">
        <f>FC_IND_CPC_E!T$2</f>
        <v>417.21948324000005</v>
      </c>
      <c r="U45" s="14">
        <f>FC_IND_CPC_E!U$2</f>
        <v>469.81000619999998</v>
      </c>
      <c r="V45" s="14">
        <f>FC_IND_CPC_E!V$2</f>
        <v>436.39073315999997</v>
      </c>
      <c r="W45" s="14">
        <f>FC_IND_CPC_E!W$2</f>
        <v>272.23747739999999</v>
      </c>
      <c r="X45" s="14">
        <f>FC_IND_CPC_E!X$2</f>
        <v>369.4259642400001</v>
      </c>
    </row>
    <row r="46" spans="1:24" ht="11.25" customHeight="1" x14ac:dyDescent="0.2">
      <c r="A46" s="41" t="s">
        <v>279</v>
      </c>
      <c r="B46" s="15" t="str">
        <f ca="1">HYPERLINK("#"&amp;CELL("address",FC_IND_CPC_BC_E!$X$2),"FC_IND_CPC_BC_E")</f>
        <v>FC_IND_CPC_BC_E</v>
      </c>
      <c r="C46" s="16">
        <f>FC_IND_CPC_BC_E!C$2</f>
        <v>275.89343101277154</v>
      </c>
      <c r="D46" s="16">
        <f>FC_IND_CPC_BC_E!D$2</f>
        <v>619.92003307074992</v>
      </c>
      <c r="E46" s="16">
        <f>FC_IND_CPC_BC_E!E$2</f>
        <v>518.21807592649941</v>
      </c>
      <c r="F46" s="16">
        <f>FC_IND_CPC_BC_E!F$2</f>
        <v>503.70675012208198</v>
      </c>
      <c r="G46" s="16">
        <f>FC_IND_CPC_BC_E!G$2</f>
        <v>450.27844616917798</v>
      </c>
      <c r="H46" s="16">
        <f>FC_IND_CPC_BC_E!H$2</f>
        <v>224.86984348129818</v>
      </c>
      <c r="I46" s="16">
        <f>FC_IND_CPC_BC_E!I$2</f>
        <v>181.68696481656292</v>
      </c>
      <c r="J46" s="16">
        <f>FC_IND_CPC_BC_E!J$2</f>
        <v>371.65031556127667</v>
      </c>
      <c r="K46" s="16">
        <f>FC_IND_CPC_BC_E!K$2</f>
        <v>249.17446341718639</v>
      </c>
      <c r="L46" s="16">
        <f>FC_IND_CPC_BC_E!L$2</f>
        <v>261.19753941289821</v>
      </c>
      <c r="M46" s="16">
        <f>FC_IND_CPC_BC_E!M$2</f>
        <v>404.70049871475737</v>
      </c>
      <c r="N46" s="16">
        <f>FC_IND_CPC_BC_E!N$2</f>
        <v>427.50151477494893</v>
      </c>
      <c r="O46" s="16">
        <f>FC_IND_CPC_BC_E!O$2</f>
        <v>310.52225249397952</v>
      </c>
      <c r="P46" s="16">
        <f>FC_IND_CPC_BC_E!P$2</f>
        <v>332.63104636799608</v>
      </c>
      <c r="Q46" s="16">
        <f>FC_IND_CPC_BC_E!Q$2</f>
        <v>265.74857346398619</v>
      </c>
      <c r="R46" s="16">
        <f>FC_IND_CPC_BC_E!R$2</f>
        <v>319.22942591632398</v>
      </c>
      <c r="S46" s="16">
        <f>FC_IND_CPC_BC_E!S$2</f>
        <v>322.97667023322185</v>
      </c>
      <c r="T46" s="16">
        <f>FC_IND_CPC_BC_E!T$2</f>
        <v>339.20244608859446</v>
      </c>
      <c r="U46" s="16">
        <f>FC_IND_CPC_BC_E!U$2</f>
        <v>334.25173084950336</v>
      </c>
      <c r="V46" s="16">
        <f>FC_IND_CPC_BC_E!V$2</f>
        <v>293.24104930530649</v>
      </c>
      <c r="W46" s="16">
        <f>FC_IND_CPC_BC_E!W$2</f>
        <v>185.51829766276003</v>
      </c>
      <c r="X46" s="16">
        <f>FC_IND_CPC_BC_E!X$2</f>
        <v>252.99221480437092</v>
      </c>
    </row>
    <row r="47" spans="1:24" ht="11.25" customHeight="1" x14ac:dyDescent="0.2">
      <c r="A47" s="41" t="s">
        <v>283</v>
      </c>
      <c r="B47" s="15" t="str">
        <f ca="1">HYPERLINK("#"&amp;CELL("address",FC_IND_CPC_OC_E!$X$2),"FC_IND_CPC_OC_E")</f>
        <v>FC_IND_CPC_OC_E</v>
      </c>
      <c r="C47" s="16">
        <f>FC_IND_CPC_OC_E!C$2</f>
        <v>78.183281567366862</v>
      </c>
      <c r="D47" s="16">
        <f>FC_IND_CPC_OC_E!D$2</f>
        <v>167.96264816931745</v>
      </c>
      <c r="E47" s="16">
        <f>FC_IND_CPC_OC_E!E$2</f>
        <v>126.93987246475125</v>
      </c>
      <c r="F47" s="16">
        <f>FC_IND_CPC_OC_E!F$2</f>
        <v>109.28333659768772</v>
      </c>
      <c r="G47" s="16">
        <f>FC_IND_CPC_OC_E!G$2</f>
        <v>107.11981090988468</v>
      </c>
      <c r="H47" s="16">
        <f>FC_IND_CPC_OC_E!H$2</f>
        <v>60.367710391166462</v>
      </c>
      <c r="I47" s="16">
        <f>FC_IND_CPC_OC_E!I$2</f>
        <v>49.260968300827656</v>
      </c>
      <c r="J47" s="16">
        <f>FC_IND_CPC_OC_E!J$2</f>
        <v>98.830441554846942</v>
      </c>
      <c r="K47" s="16">
        <f>FC_IND_CPC_OC_E!K$2</f>
        <v>66.324495842920513</v>
      </c>
      <c r="L47" s="16">
        <f>FC_IND_CPC_OC_E!L$2</f>
        <v>147.38078105794381</v>
      </c>
      <c r="M47" s="16">
        <f>FC_IND_CPC_OC_E!M$2</f>
        <v>145.81054575078579</v>
      </c>
      <c r="N47" s="16">
        <f>FC_IND_CPC_OC_E!N$2</f>
        <v>142.53998334081771</v>
      </c>
      <c r="O47" s="16">
        <f>FC_IND_CPC_OC_E!O$2</f>
        <v>178.95235628934373</v>
      </c>
      <c r="P47" s="16">
        <f>FC_IND_CPC_OC_E!P$2</f>
        <v>135.46286387486964</v>
      </c>
      <c r="Q47" s="16">
        <f>FC_IND_CPC_OC_E!Q$2</f>
        <v>98.492093137442467</v>
      </c>
      <c r="R47" s="16">
        <f>FC_IND_CPC_OC_E!R$2</f>
        <v>59.646324650251273</v>
      </c>
      <c r="S47" s="16">
        <f>FC_IND_CPC_OC_E!S$2</f>
        <v>61.991554310576298</v>
      </c>
      <c r="T47" s="16">
        <f>FC_IND_CPC_OC_E!T$2</f>
        <v>69.626214936358437</v>
      </c>
      <c r="U47" s="16">
        <f>FC_IND_CPC_OC_E!U$2</f>
        <v>125.92640812831874</v>
      </c>
      <c r="V47" s="16">
        <f>FC_IND_CPC_OC_E!V$2</f>
        <v>133.93128872954716</v>
      </c>
      <c r="W47" s="16">
        <f>FC_IND_CPC_OC_E!W$2</f>
        <v>79.271052083286676</v>
      </c>
      <c r="X47" s="16">
        <f>FC_IND_CPC_OC_E!X$2</f>
        <v>107.14839185364968</v>
      </c>
    </row>
    <row r="48" spans="1:24" ht="11.25" customHeight="1" x14ac:dyDescent="0.2">
      <c r="A48" s="41" t="s">
        <v>281</v>
      </c>
      <c r="B48" s="15" t="str">
        <f ca="1">HYPERLINK("#"&amp;CELL("address",FC_IND_CPC_PH_E!$X$2),"FC_IND_CPC_PH_E")</f>
        <v>FC_IND_CPC_PH_E</v>
      </c>
      <c r="C48" s="16">
        <f>FC_IND_CPC_PH_E!C$2</f>
        <v>38.363902859861589</v>
      </c>
      <c r="D48" s="16">
        <f>FC_IND_CPC_PH_E!D$2</f>
        <v>107.63866267993274</v>
      </c>
      <c r="E48" s="16">
        <f>FC_IND_CPC_PH_E!E$2</f>
        <v>97.231095288749344</v>
      </c>
      <c r="F48" s="16">
        <f>FC_IND_CPC_PH_E!F$2</f>
        <v>79.023658480230381</v>
      </c>
      <c r="G48" s="16">
        <f>FC_IND_CPC_PH_E!G$2</f>
        <v>72.915089200937445</v>
      </c>
      <c r="H48" s="16">
        <f>FC_IND_CPC_PH_E!H$2</f>
        <v>45.913989047535424</v>
      </c>
      <c r="I48" s="16">
        <f>FC_IND_CPC_PH_E!I$2</f>
        <v>34.159013002609434</v>
      </c>
      <c r="J48" s="16">
        <f>FC_IND_CPC_PH_E!J$2</f>
        <v>66.456505443876438</v>
      </c>
      <c r="K48" s="16">
        <f>FC_IND_CPC_PH_E!K$2</f>
        <v>51.479726779893063</v>
      </c>
      <c r="L48" s="16">
        <f>FC_IND_CPC_PH_E!L$2</f>
        <v>75.654839009157939</v>
      </c>
      <c r="M48" s="16">
        <f>FC_IND_CPC_PH_E!M$2</f>
        <v>9.9173020544569148</v>
      </c>
      <c r="N48" s="16">
        <f>FC_IND_CPC_PH_E!N$2</f>
        <v>9.8395771642332495</v>
      </c>
      <c r="O48" s="16">
        <f>FC_IND_CPC_PH_E!O$2</f>
        <v>10.319320536677004</v>
      </c>
      <c r="P48" s="16">
        <f>FC_IND_CPC_PH_E!P$2</f>
        <v>9.0410869971342027</v>
      </c>
      <c r="Q48" s="16">
        <f>FC_IND_CPC_PH_E!Q$2</f>
        <v>8.1128349185714566</v>
      </c>
      <c r="R48" s="16">
        <f>FC_IND_CPC_PH_E!R$2</f>
        <v>8.4369616334247741</v>
      </c>
      <c r="S48" s="16">
        <f>FC_IND_CPC_PH_E!S$2</f>
        <v>8.2692690162018945</v>
      </c>
      <c r="T48" s="16">
        <f>FC_IND_CPC_PH_E!T$2</f>
        <v>8.3908222150471765</v>
      </c>
      <c r="U48" s="16">
        <f>FC_IND_CPC_PH_E!U$2</f>
        <v>9.6318672221778616</v>
      </c>
      <c r="V48" s="16">
        <f>FC_IND_CPC_PH_E!V$2</f>
        <v>9.2183951251463281</v>
      </c>
      <c r="W48" s="16">
        <f>FC_IND_CPC_PH_E!W$2</f>
        <v>7.4481276539532786</v>
      </c>
      <c r="X48" s="16">
        <f>FC_IND_CPC_PH_E!X$2</f>
        <v>9.2853575819795111</v>
      </c>
    </row>
    <row r="49" spans="1:24" ht="11.25" customHeight="1" x14ac:dyDescent="0.2">
      <c r="A49" s="40" t="s">
        <v>146</v>
      </c>
      <c r="B49" s="13" t="str">
        <f ca="1">HYPERLINK("#"&amp;CELL("address",FC_IND_NMM_E!$X$2),"FC_IND_NMM_E")</f>
        <v>FC_IND_NMM_E</v>
      </c>
      <c r="C49" s="14">
        <f>FC_IND_NMM_E!C$2</f>
        <v>5456.0483974799999</v>
      </c>
      <c r="D49" s="14">
        <f>FC_IND_NMM_E!D$2</f>
        <v>5333.7177288000003</v>
      </c>
      <c r="E49" s="14">
        <f>FC_IND_NMM_E!E$2</f>
        <v>5940.003170160001</v>
      </c>
      <c r="F49" s="14">
        <f>FC_IND_NMM_E!F$2</f>
        <v>4729.01775696</v>
      </c>
      <c r="G49" s="14">
        <f>FC_IND_NMM_E!G$2</f>
        <v>4680.4154868000005</v>
      </c>
      <c r="H49" s="14">
        <f>FC_IND_NMM_E!H$2</f>
        <v>5015.8699462800005</v>
      </c>
      <c r="I49" s="14">
        <f>FC_IND_NMM_E!I$2</f>
        <v>4819.4949185999994</v>
      </c>
      <c r="J49" s="14">
        <f>FC_IND_NMM_E!J$2</f>
        <v>4284.0181699200002</v>
      </c>
      <c r="K49" s="14">
        <f>FC_IND_NMM_E!K$2</f>
        <v>4008.9123341999993</v>
      </c>
      <c r="L49" s="14">
        <f>FC_IND_NMM_E!L$2</f>
        <v>3267.6407060399997</v>
      </c>
      <c r="M49" s="14">
        <f>FC_IND_NMM_E!M$2</f>
        <v>3456.5120121599994</v>
      </c>
      <c r="N49" s="14">
        <f>FC_IND_NMM_E!N$2</f>
        <v>3204.11298816</v>
      </c>
      <c r="O49" s="14">
        <f>FC_IND_NMM_E!O$2</f>
        <v>2788.0303251599998</v>
      </c>
      <c r="P49" s="14">
        <f>FC_IND_NMM_E!P$2</f>
        <v>2838.4215760800007</v>
      </c>
      <c r="Q49" s="14">
        <f>FC_IND_NMM_E!Q$2</f>
        <v>3158.6693900399996</v>
      </c>
      <c r="R49" s="14">
        <f>FC_IND_NMM_E!R$2</f>
        <v>2885.0493893999992</v>
      </c>
      <c r="S49" s="14">
        <f>FC_IND_NMM_E!S$2</f>
        <v>2697.5235070799999</v>
      </c>
      <c r="T49" s="14">
        <f>FC_IND_NMM_E!T$2</f>
        <v>2903.4557749200003</v>
      </c>
      <c r="U49" s="14">
        <f>FC_IND_NMM_E!U$2</f>
        <v>2715.0627453599996</v>
      </c>
      <c r="V49" s="14">
        <f>FC_IND_NMM_E!V$2</f>
        <v>2728.8476780400006</v>
      </c>
      <c r="W49" s="14">
        <f>FC_IND_NMM_E!W$2</f>
        <v>2807.14669056</v>
      </c>
      <c r="X49" s="14">
        <f>FC_IND_NMM_E!X$2</f>
        <v>2642.4944936400002</v>
      </c>
    </row>
    <row r="50" spans="1:24" ht="11.25" customHeight="1" x14ac:dyDescent="0.2">
      <c r="A50" s="41" t="s">
        <v>285</v>
      </c>
      <c r="B50" s="15" t="str">
        <f ca="1">HYPERLINK("#"&amp;CELL("address",FC_IND_NMM_CM_E!$X$2),"FC_IND_NMM_CM_E")</f>
        <v>FC_IND_NMM_CM_E</v>
      </c>
      <c r="C50" s="16">
        <f>FC_IND_NMM_CM_E!C$2</f>
        <v>2191.4903991975943</v>
      </c>
      <c r="D50" s="16">
        <f>FC_IND_NMM_CM_E!D$2</f>
        <v>2113.3614941488868</v>
      </c>
      <c r="E50" s="16">
        <f>FC_IND_NMM_CM_E!E$2</f>
        <v>2222.7375517185878</v>
      </c>
      <c r="F50" s="16">
        <f>FC_IND_NMM_CM_E!F$2</f>
        <v>1794.3996426030556</v>
      </c>
      <c r="G50" s="16">
        <f>FC_IND_NMM_CM_E!G$2</f>
        <v>1954.9673006731418</v>
      </c>
      <c r="H50" s="16">
        <f>FC_IND_NMM_CM_E!H$2</f>
        <v>1992.4845576622156</v>
      </c>
      <c r="I50" s="16">
        <f>FC_IND_NMM_CM_E!I$2</f>
        <v>1921.5254143984496</v>
      </c>
      <c r="J50" s="16">
        <f>FC_IND_NMM_CM_E!J$2</f>
        <v>1927.8404739661585</v>
      </c>
      <c r="K50" s="16">
        <f>FC_IND_NMM_CM_E!K$2</f>
        <v>1842.391216861201</v>
      </c>
      <c r="L50" s="16">
        <f>FC_IND_NMM_CM_E!L$2</f>
        <v>1389.343393993099</v>
      </c>
      <c r="M50" s="16">
        <f>FC_IND_NMM_CM_E!M$2</f>
        <v>1344.8798878823666</v>
      </c>
      <c r="N50" s="16">
        <f>FC_IND_NMM_CM_E!N$2</f>
        <v>1224.1362649996668</v>
      </c>
      <c r="O50" s="16">
        <f>FC_IND_NMM_CM_E!O$2</f>
        <v>1509.8210057193776</v>
      </c>
      <c r="P50" s="16">
        <f>FC_IND_NMM_CM_E!P$2</f>
        <v>1424.0931000181383</v>
      </c>
      <c r="Q50" s="16">
        <f>FC_IND_NMM_CM_E!Q$2</f>
        <v>1485.942990187094</v>
      </c>
      <c r="R50" s="16">
        <f>FC_IND_NMM_CM_E!R$2</f>
        <v>1283.2751086406931</v>
      </c>
      <c r="S50" s="16">
        <f>FC_IND_NMM_CM_E!S$2</f>
        <v>949.66842687369399</v>
      </c>
      <c r="T50" s="16">
        <f>FC_IND_NMM_CM_E!T$2</f>
        <v>907.09495762111032</v>
      </c>
      <c r="U50" s="16">
        <f>FC_IND_NMM_CM_E!U$2</f>
        <v>929.59620244713756</v>
      </c>
      <c r="V50" s="16">
        <f>FC_IND_NMM_CM_E!V$2</f>
        <v>902.89104992642729</v>
      </c>
      <c r="W50" s="16">
        <f>FC_IND_NMM_CM_E!W$2</f>
        <v>943.65215563476443</v>
      </c>
      <c r="X50" s="16">
        <f>FC_IND_NMM_CM_E!X$2</f>
        <v>887.37370688367923</v>
      </c>
    </row>
    <row r="51" spans="1:24" ht="11.25" customHeight="1" x14ac:dyDescent="0.2">
      <c r="A51" s="41" t="s">
        <v>287</v>
      </c>
      <c r="B51" s="15" t="str">
        <f ca="1">HYPERLINK("#"&amp;CELL("address",FC_IND_NMM_CR_E!$X$2),"FC_IND_NMM_CR_E")</f>
        <v>FC_IND_NMM_CR_E</v>
      </c>
      <c r="C51" s="16">
        <f>FC_IND_NMM_CR_E!C$2</f>
        <v>2659.2769934635958</v>
      </c>
      <c r="D51" s="16">
        <f>FC_IND_NMM_CR_E!D$2</f>
        <v>2644.321412364875</v>
      </c>
      <c r="E51" s="16">
        <f>FC_IND_NMM_CR_E!E$2</f>
        <v>3109.0429611447748</v>
      </c>
      <c r="F51" s="16">
        <f>FC_IND_NMM_CR_E!F$2</f>
        <v>2359.8481701877886</v>
      </c>
      <c r="G51" s="16">
        <f>FC_IND_NMM_CR_E!G$2</f>
        <v>2176.2513060307106</v>
      </c>
      <c r="H51" s="16">
        <f>FC_IND_NMM_CR_E!H$2</f>
        <v>2508.38475347652</v>
      </c>
      <c r="I51" s="16">
        <f>FC_IND_NMM_CR_E!I$2</f>
        <v>2376.891260810643</v>
      </c>
      <c r="J51" s="16">
        <f>FC_IND_NMM_CR_E!J$2</f>
        <v>1753.4373386787443</v>
      </c>
      <c r="K51" s="16">
        <f>FC_IND_NMM_CR_E!K$2</f>
        <v>1600.4761486976652</v>
      </c>
      <c r="L51" s="16">
        <f>FC_IND_NMM_CR_E!L$2</f>
        <v>1403.2982329313691</v>
      </c>
      <c r="M51" s="16">
        <f>FC_IND_NMM_CR_E!M$2</f>
        <v>1603.2542545977942</v>
      </c>
      <c r="N51" s="16">
        <f>FC_IND_NMM_CR_E!N$2</f>
        <v>1480.3285920579697</v>
      </c>
      <c r="O51" s="16">
        <f>FC_IND_NMM_CR_E!O$2</f>
        <v>810.34007679308309</v>
      </c>
      <c r="P51" s="16">
        <f>FC_IND_NMM_CR_E!P$2</f>
        <v>945.66470565925965</v>
      </c>
      <c r="Q51" s="16">
        <f>FC_IND_NMM_CR_E!Q$2</f>
        <v>1203.6210052512276</v>
      </c>
      <c r="R51" s="16">
        <f>FC_IND_NMM_CR_E!R$2</f>
        <v>1154.652736492862</v>
      </c>
      <c r="S51" s="16">
        <f>FC_IND_NMM_CR_E!S$2</f>
        <v>1276.3156902617209</v>
      </c>
      <c r="T51" s="16">
        <f>FC_IND_NMM_CR_E!T$2</f>
        <v>1517.9954070092972</v>
      </c>
      <c r="U51" s="16">
        <f>FC_IND_NMM_CR_E!U$2</f>
        <v>1268.7903590728797</v>
      </c>
      <c r="V51" s="16">
        <f>FC_IND_NMM_CR_E!V$2</f>
        <v>1326.3058421465826</v>
      </c>
      <c r="W51" s="16">
        <f>FC_IND_NMM_CR_E!W$2</f>
        <v>1415.1554536845974</v>
      </c>
      <c r="X51" s="16">
        <f>FC_IND_NMM_CR_E!X$2</f>
        <v>1332.5123140177213</v>
      </c>
    </row>
    <row r="52" spans="1:24" ht="11.25" customHeight="1" x14ac:dyDescent="0.2">
      <c r="A52" s="41" t="s">
        <v>289</v>
      </c>
      <c r="B52" s="15" t="str">
        <f ca="1">HYPERLINK("#"&amp;CELL("address",FC_IND_NMM_GL_E!$X$2),"FC_IND_NMM_GL_E")</f>
        <v>FC_IND_NMM_GL_E</v>
      </c>
      <c r="C52" s="16">
        <f>FC_IND_NMM_GL_E!C$2</f>
        <v>605.28100481881052</v>
      </c>
      <c r="D52" s="16">
        <f>FC_IND_NMM_GL_E!D$2</f>
        <v>576.03482228623886</v>
      </c>
      <c r="E52" s="16">
        <f>FC_IND_NMM_GL_E!E$2</f>
        <v>608.22265729663775</v>
      </c>
      <c r="F52" s="16">
        <f>FC_IND_NMM_GL_E!F$2</f>
        <v>574.76994416915602</v>
      </c>
      <c r="G52" s="16">
        <f>FC_IND_NMM_GL_E!G$2</f>
        <v>549.19688009614833</v>
      </c>
      <c r="H52" s="16">
        <f>FC_IND_NMM_GL_E!H$2</f>
        <v>515.00063514126487</v>
      </c>
      <c r="I52" s="16">
        <f>FC_IND_NMM_GL_E!I$2</f>
        <v>521.07824339090701</v>
      </c>
      <c r="J52" s="16">
        <f>FC_IND_NMM_GL_E!J$2</f>
        <v>602.74035727509795</v>
      </c>
      <c r="K52" s="16">
        <f>FC_IND_NMM_GL_E!K$2</f>
        <v>566.04496864113332</v>
      </c>
      <c r="L52" s="16">
        <f>FC_IND_NMM_GL_E!L$2</f>
        <v>474.99907911553169</v>
      </c>
      <c r="M52" s="16">
        <f>FC_IND_NMM_GL_E!M$2</f>
        <v>508.37786967983948</v>
      </c>
      <c r="N52" s="16">
        <f>FC_IND_NMM_GL_E!N$2</f>
        <v>499.64813110236366</v>
      </c>
      <c r="O52" s="16">
        <f>FC_IND_NMM_GL_E!O$2</f>
        <v>467.86924264753901</v>
      </c>
      <c r="P52" s="16">
        <f>FC_IND_NMM_GL_E!P$2</f>
        <v>468.66377040260261</v>
      </c>
      <c r="Q52" s="16">
        <f>FC_IND_NMM_GL_E!Q$2</f>
        <v>469.1053946016782</v>
      </c>
      <c r="R52" s="16">
        <f>FC_IND_NMM_GL_E!R$2</f>
        <v>447.12154426644435</v>
      </c>
      <c r="S52" s="16">
        <f>FC_IND_NMM_GL_E!S$2</f>
        <v>471.53938994458537</v>
      </c>
      <c r="T52" s="16">
        <f>FC_IND_NMM_GL_E!T$2</f>
        <v>478.36541028959238</v>
      </c>
      <c r="U52" s="16">
        <f>FC_IND_NMM_GL_E!U$2</f>
        <v>516.67618383998217</v>
      </c>
      <c r="V52" s="16">
        <f>FC_IND_NMM_GL_E!V$2</f>
        <v>499.65078596699033</v>
      </c>
      <c r="W52" s="16">
        <f>FC_IND_NMM_GL_E!W$2</f>
        <v>448.33908124063811</v>
      </c>
      <c r="X52" s="16">
        <f>FC_IND_NMM_GL_E!X$2</f>
        <v>422.60847273859952</v>
      </c>
    </row>
    <row r="53" spans="1:24" ht="11.25" customHeight="1" x14ac:dyDescent="0.2">
      <c r="A53" s="40" t="s">
        <v>151</v>
      </c>
      <c r="B53" s="13" t="str">
        <f ca="1">HYPERLINK("#"&amp;CELL("address",FC_IND_PPP_E!$X$2),"FC_IND_PPP_E")</f>
        <v>FC_IND_PPP_E</v>
      </c>
      <c r="C53" s="14">
        <f>FC_IND_PPP_E!C$2</f>
        <v>1031.4031388400001</v>
      </c>
      <c r="D53" s="14">
        <f>FC_IND_PPP_E!D$2</f>
        <v>815.70362508000005</v>
      </c>
      <c r="E53" s="14">
        <f>FC_IND_PPP_E!E$2</f>
        <v>575.24095439999985</v>
      </c>
      <c r="F53" s="14">
        <f>FC_IND_PPP_E!F$2</f>
        <v>653.3239629599999</v>
      </c>
      <c r="G53" s="14">
        <f>FC_IND_PPP_E!G$2</f>
        <v>276.77833380000004</v>
      </c>
      <c r="H53" s="14">
        <f>FC_IND_PPP_E!H$2</f>
        <v>338.42343564000009</v>
      </c>
      <c r="I53" s="14">
        <f>FC_IND_PPP_E!I$2</f>
        <v>325.71398016000001</v>
      </c>
      <c r="J53" s="14">
        <f>FC_IND_PPP_E!J$2</f>
        <v>293.61335832000003</v>
      </c>
      <c r="K53" s="14">
        <f>FC_IND_PPP_E!K$2</f>
        <v>327.18723408</v>
      </c>
      <c r="L53" s="14">
        <f>FC_IND_PPP_E!L$2</f>
        <v>322.58158164000002</v>
      </c>
      <c r="M53" s="14">
        <f>FC_IND_PPP_E!M$2</f>
        <v>280.38676572000008</v>
      </c>
      <c r="N53" s="14">
        <f>FC_IND_PPP_E!N$2</f>
        <v>367.28162927999995</v>
      </c>
      <c r="O53" s="14">
        <f>FC_IND_PPP_E!O$2</f>
        <v>412.86933648000002</v>
      </c>
      <c r="P53" s="14">
        <f>FC_IND_PPP_E!P$2</f>
        <v>329.10338772000006</v>
      </c>
      <c r="Q53" s="14">
        <f>FC_IND_PPP_E!Q$2</f>
        <v>323.32864176000004</v>
      </c>
      <c r="R53" s="14">
        <f>FC_IND_PPP_E!R$2</f>
        <v>418.52700216</v>
      </c>
      <c r="S53" s="14">
        <f>FC_IND_PPP_E!S$2</f>
        <v>470.07786419999991</v>
      </c>
      <c r="T53" s="14">
        <f>FC_IND_PPP_E!T$2</f>
        <v>532.21729140000014</v>
      </c>
      <c r="U53" s="14">
        <f>FC_IND_PPP_E!U$2</f>
        <v>510.90492636000005</v>
      </c>
      <c r="V53" s="14">
        <f>FC_IND_PPP_E!V$2</f>
        <v>489.86831051999997</v>
      </c>
      <c r="W53" s="14">
        <f>FC_IND_PPP_E!W$2</f>
        <v>490.47252840000021</v>
      </c>
      <c r="X53" s="14">
        <f>FC_IND_PPP_E!X$2</f>
        <v>523.92187800000011</v>
      </c>
    </row>
    <row r="54" spans="1:24" ht="11.25" customHeight="1" x14ac:dyDescent="0.2">
      <c r="A54" s="41" t="s">
        <v>295</v>
      </c>
      <c r="B54" s="15" t="str">
        <f ca="1">HYPERLINK("#"&amp;CELL("address",FC_IND_PPP_PU_E!$X$2),"FC_IND_PPP_PU_E")</f>
        <v>FC_IND_PPP_PU_E</v>
      </c>
      <c r="C54" s="16">
        <f>FC_IND_PPP_PU_E!C$2</f>
        <v>672.82581793527265</v>
      </c>
      <c r="D54" s="16">
        <f>FC_IND_PPP_PU_E!D$2</f>
        <v>508.25280993459751</v>
      </c>
      <c r="E54" s="16">
        <f>FC_IND_PPP_PU_E!E$2</f>
        <v>351.13831728455949</v>
      </c>
      <c r="F54" s="16">
        <f>FC_IND_PPP_PU_E!F$2</f>
        <v>401.121734828353</v>
      </c>
      <c r="G54" s="16">
        <f>FC_IND_PPP_PU_E!G$2</f>
        <v>160.72053562292885</v>
      </c>
      <c r="H54" s="16">
        <f>FC_IND_PPP_PU_E!H$2</f>
        <v>202.47079395939227</v>
      </c>
      <c r="I54" s="16">
        <f>FC_IND_PPP_PU_E!I$2</f>
        <v>193.2619319530713</v>
      </c>
      <c r="J54" s="16">
        <f>FC_IND_PPP_PU_E!J$2</f>
        <v>173.50480359483456</v>
      </c>
      <c r="K54" s="16">
        <f>FC_IND_PPP_PU_E!K$2</f>
        <v>191.74099133127339</v>
      </c>
      <c r="L54" s="16">
        <f>FC_IND_PPP_PU_E!L$2</f>
        <v>193.79532170801403</v>
      </c>
      <c r="M54" s="16">
        <f>FC_IND_PPP_PU_E!M$2</f>
        <v>165.82558975424936</v>
      </c>
      <c r="N54" s="16">
        <f>FC_IND_PPP_PU_E!N$2</f>
        <v>212.29229466999703</v>
      </c>
      <c r="O54" s="16">
        <f>FC_IND_PPP_PU_E!O$2</f>
        <v>239.64525384322195</v>
      </c>
      <c r="P54" s="16">
        <f>FC_IND_PPP_PU_E!P$2</f>
        <v>198.0753387895754</v>
      </c>
      <c r="Q54" s="16">
        <f>FC_IND_PPP_PU_E!Q$2</f>
        <v>193.64185679708442</v>
      </c>
      <c r="R54" s="16">
        <f>FC_IND_PPP_PU_E!R$2</f>
        <v>253.2468558521133</v>
      </c>
      <c r="S54" s="16">
        <f>FC_IND_PPP_PU_E!S$2</f>
        <v>292.45069179292432</v>
      </c>
      <c r="T54" s="16">
        <f>FC_IND_PPP_PU_E!T$2</f>
        <v>332.27571007022323</v>
      </c>
      <c r="U54" s="16">
        <f>FC_IND_PPP_PU_E!U$2</f>
        <v>319.41210103430092</v>
      </c>
      <c r="V54" s="16">
        <f>FC_IND_PPP_PU_E!V$2</f>
        <v>305.9084848324195</v>
      </c>
      <c r="W54" s="16">
        <f>FC_IND_PPP_PU_E!W$2</f>
        <v>310.02959240611091</v>
      </c>
      <c r="X54" s="16">
        <f>FC_IND_PPP_PU_E!X$2</f>
        <v>321.22748158952265</v>
      </c>
    </row>
    <row r="55" spans="1:24" ht="11.25" customHeight="1" x14ac:dyDescent="0.2">
      <c r="A55" s="41" t="s">
        <v>293</v>
      </c>
      <c r="B55" s="15" t="str">
        <f ca="1">HYPERLINK("#"&amp;CELL("address",FC_IND_PPP_PA_E!$X$2),"FC_IND_PPP_PA_E")</f>
        <v>FC_IND_PPP_PA_E</v>
      </c>
      <c r="C55" s="16">
        <f>FC_IND_PPP_PA_E!C$2</f>
        <v>330.15470068602008</v>
      </c>
      <c r="D55" s="16">
        <f>FC_IND_PPP_PA_E!D$2</f>
        <v>271.76042387095424</v>
      </c>
      <c r="E55" s="16">
        <f>FC_IND_PPP_PA_E!E$2</f>
        <v>188.6994348644844</v>
      </c>
      <c r="F55" s="16">
        <f>FC_IND_PPP_PA_E!F$2</f>
        <v>219.11671425071074</v>
      </c>
      <c r="G55" s="16">
        <f>FC_IND_PPP_PA_E!G$2</f>
        <v>93.763510689539572</v>
      </c>
      <c r="H55" s="16">
        <f>FC_IND_PPP_PA_E!H$2</f>
        <v>110.46060361911832</v>
      </c>
      <c r="I55" s="16">
        <f>FC_IND_PPP_PA_E!I$2</f>
        <v>105.47451960886238</v>
      </c>
      <c r="J55" s="16">
        <f>FC_IND_PPP_PA_E!J$2</f>
        <v>93.360728034685479</v>
      </c>
      <c r="K55" s="16">
        <f>FC_IND_PPP_PA_E!K$2</f>
        <v>108.62880091314352</v>
      </c>
      <c r="L55" s="16">
        <f>FC_IND_PPP_PA_E!L$2</f>
        <v>106.21927528535312</v>
      </c>
      <c r="M55" s="16">
        <f>FC_IND_PPP_PA_E!M$2</f>
        <v>91.14290509380497</v>
      </c>
      <c r="N55" s="16">
        <f>FC_IND_PPP_PA_E!N$2</f>
        <v>132.28064648558143</v>
      </c>
      <c r="O55" s="16">
        <f>FC_IND_PPP_PA_E!O$2</f>
        <v>148.31608861423925</v>
      </c>
      <c r="P55" s="16">
        <f>FC_IND_PPP_PA_E!P$2</f>
        <v>110.65919659213104</v>
      </c>
      <c r="Q55" s="16">
        <f>FC_IND_PPP_PA_E!Q$2</f>
        <v>111.74750085649514</v>
      </c>
      <c r="R55" s="16">
        <f>FC_IND_PPP_PA_E!R$2</f>
        <v>146.54813637510563</v>
      </c>
      <c r="S55" s="16">
        <f>FC_IND_PPP_PA_E!S$2</f>
        <v>156.61105134467925</v>
      </c>
      <c r="T55" s="16">
        <f>FC_IND_PPP_PA_E!T$2</f>
        <v>176.02289004633036</v>
      </c>
      <c r="U55" s="16">
        <f>FC_IND_PPP_PA_E!U$2</f>
        <v>168.0946207884972</v>
      </c>
      <c r="V55" s="16">
        <f>FC_IND_PPP_PA_E!V$2</f>
        <v>158.25336090728177</v>
      </c>
      <c r="W55" s="16">
        <f>FC_IND_PPP_PA_E!W$2</f>
        <v>158.49453297417469</v>
      </c>
      <c r="X55" s="16">
        <f>FC_IND_PPP_PA_E!X$2</f>
        <v>180.87432337429581</v>
      </c>
    </row>
    <row r="56" spans="1:24" ht="11.25" customHeight="1" x14ac:dyDescent="0.2">
      <c r="A56" s="41" t="s">
        <v>291</v>
      </c>
      <c r="B56" s="15" t="str">
        <f ca="1">HYPERLINK("#"&amp;CELL("address",FC_IND_PPP_PR_E!$X$2),"FC_IND_PPP_PR_E")</f>
        <v>FC_IND_PPP_PR_E</v>
      </c>
      <c r="C56" s="16">
        <f>FC_IND_PPP_PR_E!C$2</f>
        <v>28.422620218707436</v>
      </c>
      <c r="D56" s="16">
        <f>FC_IND_PPP_PR_E!D$2</f>
        <v>35.690391274448423</v>
      </c>
      <c r="E56" s="16">
        <f>FC_IND_PPP_PR_E!E$2</f>
        <v>35.403202250955935</v>
      </c>
      <c r="F56" s="16">
        <f>FC_IND_PPP_PR_E!F$2</f>
        <v>33.085513880936084</v>
      </c>
      <c r="G56" s="16">
        <f>FC_IND_PPP_PR_E!G$2</f>
        <v>22.29428748753158</v>
      </c>
      <c r="H56" s="16">
        <f>FC_IND_PPP_PR_E!H$2</f>
        <v>25.492038061489485</v>
      </c>
      <c r="I56" s="16">
        <f>FC_IND_PPP_PR_E!I$2</f>
        <v>26.977528598066332</v>
      </c>
      <c r="J56" s="16">
        <f>FC_IND_PPP_PR_E!J$2</f>
        <v>26.747826690480014</v>
      </c>
      <c r="K56" s="16">
        <f>FC_IND_PPP_PR_E!K$2</f>
        <v>26.817441835583068</v>
      </c>
      <c r="L56" s="16">
        <f>FC_IND_PPP_PR_E!L$2</f>
        <v>22.566984646632864</v>
      </c>
      <c r="M56" s="16">
        <f>FC_IND_PPP_PR_E!M$2</f>
        <v>23.418270871945694</v>
      </c>
      <c r="N56" s="16">
        <f>FC_IND_PPP_PR_E!N$2</f>
        <v>22.708688124421467</v>
      </c>
      <c r="O56" s="16">
        <f>FC_IND_PPP_PR_E!O$2</f>
        <v>24.907994022538819</v>
      </c>
      <c r="P56" s="16">
        <f>FC_IND_PPP_PR_E!P$2</f>
        <v>20.368852338293607</v>
      </c>
      <c r="Q56" s="16">
        <f>FC_IND_PPP_PR_E!Q$2</f>
        <v>17.939284106420484</v>
      </c>
      <c r="R56" s="16">
        <f>FC_IND_PPP_PR_E!R$2</f>
        <v>18.732009932781104</v>
      </c>
      <c r="S56" s="16">
        <f>FC_IND_PPP_PR_E!S$2</f>
        <v>21.016121062396401</v>
      </c>
      <c r="T56" s="16">
        <f>FC_IND_PPP_PR_E!T$2</f>
        <v>23.918691283446559</v>
      </c>
      <c r="U56" s="16">
        <f>FC_IND_PPP_PR_E!U$2</f>
        <v>23.398204537201945</v>
      </c>
      <c r="V56" s="16">
        <f>FC_IND_PPP_PR_E!V$2</f>
        <v>25.706464780298681</v>
      </c>
      <c r="W56" s="16">
        <f>FC_IND_PPP_PR_E!W$2</f>
        <v>21.948403019714593</v>
      </c>
      <c r="X56" s="16">
        <f>FC_IND_PPP_PR_E!X$2</f>
        <v>21.820073036181562</v>
      </c>
    </row>
    <row r="57" spans="1:24" ht="11.25" customHeight="1" x14ac:dyDescent="0.2">
      <c r="A57" s="40" t="s">
        <v>150</v>
      </c>
      <c r="B57" s="13" t="str">
        <f ca="1">HYPERLINK("#"&amp;CELL("address",FC_IND_FBT_E!$X$2),"FC_IND_FBT_E")</f>
        <v>FC_IND_FBT_E</v>
      </c>
      <c r="C57" s="14">
        <f>FC_IND_FBT_E!C$2</f>
        <v>860.71586904000003</v>
      </c>
      <c r="D57" s="14">
        <f>FC_IND_FBT_E!D$2</f>
        <v>770.64889968</v>
      </c>
      <c r="E57" s="14">
        <f>FC_IND_FBT_E!E$2</f>
        <v>974.18438603999994</v>
      </c>
      <c r="F57" s="14">
        <f>FC_IND_FBT_E!F$2</f>
        <v>837.1053086400002</v>
      </c>
      <c r="G57" s="14">
        <f>FC_IND_FBT_E!G$2</f>
        <v>752.35461840000016</v>
      </c>
      <c r="H57" s="14">
        <f>FC_IND_FBT_E!H$2</f>
        <v>672.6837092400001</v>
      </c>
      <c r="I57" s="14">
        <f>FC_IND_FBT_E!I$2</f>
        <v>791.79395111999997</v>
      </c>
      <c r="J57" s="14">
        <f>FC_IND_FBT_E!J$2</f>
        <v>700.13950379999994</v>
      </c>
      <c r="K57" s="14">
        <f>FC_IND_FBT_E!K$2</f>
        <v>641.14456356000005</v>
      </c>
      <c r="L57" s="14">
        <f>FC_IND_FBT_E!L$2</f>
        <v>684.37854432000017</v>
      </c>
      <c r="M57" s="14">
        <f>FC_IND_FBT_E!M$2</f>
        <v>728.0642462400001</v>
      </c>
      <c r="N57" s="14">
        <f>FC_IND_FBT_E!N$2</f>
        <v>670.58205624000004</v>
      </c>
      <c r="O57" s="14">
        <f>FC_IND_FBT_E!O$2</f>
        <v>622.75357691999989</v>
      </c>
      <c r="P57" s="14">
        <f>FC_IND_FBT_E!P$2</f>
        <v>566.6171558399999</v>
      </c>
      <c r="Q57" s="14">
        <f>FC_IND_FBT_E!Q$2</f>
        <v>535.91009796000003</v>
      </c>
      <c r="R57" s="14">
        <f>FC_IND_FBT_E!R$2</f>
        <v>605.15926632000014</v>
      </c>
      <c r="S57" s="14">
        <f>FC_IND_FBT_E!S$2</f>
        <v>590.49360720000016</v>
      </c>
      <c r="T57" s="14">
        <f>FC_IND_FBT_E!T$2</f>
        <v>585.48934331999999</v>
      </c>
      <c r="U57" s="14">
        <f>FC_IND_FBT_E!U$2</f>
        <v>571.55104799999992</v>
      </c>
      <c r="V57" s="14">
        <f>FC_IND_FBT_E!V$2</f>
        <v>580.01008212000011</v>
      </c>
      <c r="W57" s="14">
        <f>FC_IND_FBT_E!W$2</f>
        <v>561.15317087999983</v>
      </c>
      <c r="X57" s="14">
        <f>FC_IND_FBT_E!X$2</f>
        <v>566.81953668000028</v>
      </c>
    </row>
    <row r="58" spans="1:24" ht="11.25" customHeight="1" x14ac:dyDescent="0.2">
      <c r="A58" s="40" t="s">
        <v>147</v>
      </c>
      <c r="B58" s="13" t="str">
        <f ca="1">HYPERLINK("#"&amp;CELL("address",FC_IND_TE_E!$X$2),"FC_IND_TE_E")</f>
        <v>FC_IND_TE_E</v>
      </c>
      <c r="C58" s="14">
        <f>FC_IND_TE_E!C$2</f>
        <v>115.56034488000003</v>
      </c>
      <c r="D58" s="14">
        <f>FC_IND_TE_E!D$2</f>
        <v>111.98224008000005</v>
      </c>
      <c r="E58" s="14">
        <f>FC_IND_TE_E!E$2</f>
        <v>58.422675240000011</v>
      </c>
      <c r="F58" s="14">
        <f>FC_IND_TE_E!F$2</f>
        <v>64.380495240000016</v>
      </c>
      <c r="G58" s="14">
        <f>FC_IND_TE_E!G$2</f>
        <v>73.329110639999996</v>
      </c>
      <c r="H58" s="14">
        <f>FC_IND_TE_E!H$2</f>
        <v>70.69242672</v>
      </c>
      <c r="I58" s="14">
        <f>FC_IND_TE_E!I$2</f>
        <v>66.60273672000001</v>
      </c>
      <c r="J58" s="14">
        <f>FC_IND_TE_E!J$2</f>
        <v>70.226323560000012</v>
      </c>
      <c r="K58" s="14">
        <f>FC_IND_TE_E!K$2</f>
        <v>60.001574039999994</v>
      </c>
      <c r="L58" s="14">
        <f>FC_IND_TE_E!L$2</f>
        <v>51.898453559999993</v>
      </c>
      <c r="M58" s="14">
        <f>FC_IND_TE_E!M$2</f>
        <v>89.091945360000011</v>
      </c>
      <c r="N58" s="14">
        <f>FC_IND_TE_E!N$2</f>
        <v>53.149813919999993</v>
      </c>
      <c r="O58" s="14">
        <f>FC_IND_TE_E!O$2</f>
        <v>45.198390599999996</v>
      </c>
      <c r="P58" s="14">
        <f>FC_IND_TE_E!P$2</f>
        <v>50.202212040000013</v>
      </c>
      <c r="Q58" s="14">
        <f>FC_IND_TE_E!Q$2</f>
        <v>50.404172040000013</v>
      </c>
      <c r="R58" s="14">
        <f>FC_IND_TE_E!R$2</f>
        <v>54.410250600000005</v>
      </c>
      <c r="S58" s="14">
        <f>FC_IND_TE_E!S$2</f>
        <v>57.673645560000011</v>
      </c>
      <c r="T58" s="14">
        <f>FC_IND_TE_E!T$2</f>
        <v>60.706835639999994</v>
      </c>
      <c r="U58" s="14">
        <f>FC_IND_TE_E!U$2</f>
        <v>77.984310600000015</v>
      </c>
      <c r="V58" s="14">
        <f>FC_IND_TE_E!V$2</f>
        <v>82.127332800000005</v>
      </c>
      <c r="W58" s="14">
        <f>FC_IND_TE_E!W$2</f>
        <v>70.26472296</v>
      </c>
      <c r="X58" s="14">
        <f>FC_IND_TE_E!X$2</f>
        <v>77.411103120000007</v>
      </c>
    </row>
    <row r="59" spans="1:24" ht="11.25" customHeight="1" x14ac:dyDescent="0.2">
      <c r="A59" s="40" t="s">
        <v>148</v>
      </c>
      <c r="B59" s="13" t="str">
        <f ca="1">HYPERLINK("#"&amp;CELL("address",FC_IND_MAC_E!$X$2),"FC_IND_MAC_E")</f>
        <v>FC_IND_MAC_E</v>
      </c>
      <c r="C59" s="14">
        <f>FC_IND_MAC_E!C$2</f>
        <v>68.484084840000008</v>
      </c>
      <c r="D59" s="14">
        <f>FC_IND_MAC_E!D$2</f>
        <v>76.013780040000015</v>
      </c>
      <c r="E59" s="14">
        <f>FC_IND_MAC_E!E$2</f>
        <v>82.792138680000022</v>
      </c>
      <c r="F59" s="14">
        <f>FC_IND_MAC_E!F$2</f>
        <v>167.36973264000002</v>
      </c>
      <c r="G59" s="14">
        <f>FC_IND_MAC_E!G$2</f>
        <v>152.32812515999998</v>
      </c>
      <c r="H59" s="14">
        <f>FC_IND_MAC_E!H$2</f>
        <v>156.12371783999998</v>
      </c>
      <c r="I59" s="14">
        <f>FC_IND_MAC_E!I$2</f>
        <v>162.43798319999999</v>
      </c>
      <c r="J59" s="14">
        <f>FC_IND_MAC_E!J$2</f>
        <v>156.40546211999998</v>
      </c>
      <c r="K59" s="14">
        <f>FC_IND_MAC_E!K$2</f>
        <v>152.25792156000003</v>
      </c>
      <c r="L59" s="14">
        <f>FC_IND_MAC_E!L$2</f>
        <v>148.74441515999999</v>
      </c>
      <c r="M59" s="14">
        <f>FC_IND_MAC_E!M$2</f>
        <v>102.77474544</v>
      </c>
      <c r="N59" s="14">
        <f>FC_IND_MAC_E!N$2</f>
        <v>129.73639535999999</v>
      </c>
      <c r="O59" s="14">
        <f>FC_IND_MAC_E!O$2</f>
        <v>122.9717844</v>
      </c>
      <c r="P59" s="14">
        <f>FC_IND_MAC_E!P$2</f>
        <v>123.14902392000002</v>
      </c>
      <c r="Q59" s="14">
        <f>FC_IND_MAC_E!Q$2</f>
        <v>121.32188136000001</v>
      </c>
      <c r="R59" s="14">
        <f>FC_IND_MAC_E!R$2</f>
        <v>135.35985995999999</v>
      </c>
      <c r="S59" s="14">
        <f>FC_IND_MAC_E!S$2</f>
        <v>126.22148351999999</v>
      </c>
      <c r="T59" s="14">
        <f>FC_IND_MAC_E!T$2</f>
        <v>126.00466836000001</v>
      </c>
      <c r="U59" s="14">
        <f>FC_IND_MAC_E!U$2</f>
        <v>134.9993058</v>
      </c>
      <c r="V59" s="14">
        <f>FC_IND_MAC_E!V$2</f>
        <v>128.25791124</v>
      </c>
      <c r="W59" s="14">
        <f>FC_IND_MAC_E!W$2</f>
        <v>121.35011868000001</v>
      </c>
      <c r="X59" s="14">
        <f>FC_IND_MAC_E!X$2</f>
        <v>125.66256108000002</v>
      </c>
    </row>
    <row r="60" spans="1:24" ht="11.25" customHeight="1" x14ac:dyDescent="0.2">
      <c r="A60" s="40" t="s">
        <v>154</v>
      </c>
      <c r="B60" s="13" t="str">
        <f ca="1">HYPERLINK("#"&amp;CELL("address",FC_IND_TL_E!$X$2),"FC_IND_TL_E")</f>
        <v>FC_IND_TL_E</v>
      </c>
      <c r="C60" s="14">
        <f>FC_IND_TL_E!C$2</f>
        <v>1023.03994068</v>
      </c>
      <c r="D60" s="14">
        <f>FC_IND_TL_E!D$2</f>
        <v>908.71417980000001</v>
      </c>
      <c r="E60" s="14">
        <f>FC_IND_TL_E!E$2</f>
        <v>785.80950156000017</v>
      </c>
      <c r="F60" s="14">
        <f>FC_IND_TL_E!F$2</f>
        <v>740.05423883999993</v>
      </c>
      <c r="G60" s="14">
        <f>FC_IND_TL_E!G$2</f>
        <v>671.42303424000011</v>
      </c>
      <c r="H60" s="14">
        <f>FC_IND_TL_E!H$2</f>
        <v>434.93799060000009</v>
      </c>
      <c r="I60" s="14">
        <f>FC_IND_TL_E!I$2</f>
        <v>409.80257388000001</v>
      </c>
      <c r="J60" s="14">
        <f>FC_IND_TL_E!J$2</f>
        <v>569.07752723999999</v>
      </c>
      <c r="K60" s="14">
        <f>FC_IND_TL_E!K$2</f>
        <v>450.76779288000006</v>
      </c>
      <c r="L60" s="14">
        <f>FC_IND_TL_E!L$2</f>
        <v>459.97829711999998</v>
      </c>
      <c r="M60" s="14">
        <f>FC_IND_TL_E!M$2</f>
        <v>372.94027524000001</v>
      </c>
      <c r="N60" s="14">
        <f>FC_IND_TL_E!N$2</f>
        <v>388.89511524000011</v>
      </c>
      <c r="O60" s="14">
        <f>FC_IND_TL_E!O$2</f>
        <v>341.56030715999992</v>
      </c>
      <c r="P60" s="14">
        <f>FC_IND_TL_E!P$2</f>
        <v>348.71299776000001</v>
      </c>
      <c r="Q60" s="14">
        <f>FC_IND_TL_E!Q$2</f>
        <v>348.24782016000006</v>
      </c>
      <c r="R60" s="14">
        <f>FC_IND_TL_E!R$2</f>
        <v>352.37041451999994</v>
      </c>
      <c r="S60" s="14">
        <f>FC_IND_TL_E!S$2</f>
        <v>349.0079173200001</v>
      </c>
      <c r="T60" s="14">
        <f>FC_IND_TL_E!T$2</f>
        <v>352.91334744000011</v>
      </c>
      <c r="U60" s="14">
        <f>FC_IND_TL_E!U$2</f>
        <v>372.14335044000012</v>
      </c>
      <c r="V60" s="14">
        <f>FC_IND_TL_E!V$2</f>
        <v>354.33690228</v>
      </c>
      <c r="W60" s="14">
        <f>FC_IND_TL_E!W$2</f>
        <v>339.77517552000006</v>
      </c>
      <c r="X60" s="14">
        <f>FC_IND_TL_E!X$2</f>
        <v>434.61907776000021</v>
      </c>
    </row>
    <row r="61" spans="1:24" ht="11.25" customHeight="1" x14ac:dyDescent="0.2">
      <c r="A61" s="40" t="s">
        <v>152</v>
      </c>
      <c r="B61" s="13" t="str">
        <f ca="1">HYPERLINK("#"&amp;CELL("address",FC_IND_WP_E!$X$2),"FC_IND_WP_E")</f>
        <v>FC_IND_WP_E</v>
      </c>
      <c r="C61" s="14">
        <f>FC_IND_WP_E!C$2</f>
        <v>290.76569964000004</v>
      </c>
      <c r="D61" s="14">
        <f>FC_IND_WP_E!D$2</f>
        <v>253.17792395999999</v>
      </c>
      <c r="E61" s="14">
        <f>FC_IND_WP_E!E$2</f>
        <v>108.93395988000002</v>
      </c>
      <c r="F61" s="14">
        <f>FC_IND_WP_E!F$2</f>
        <v>99.846699840000014</v>
      </c>
      <c r="G61" s="14">
        <f>FC_IND_WP_E!G$2</f>
        <v>92.337514560000002</v>
      </c>
      <c r="H61" s="14">
        <f>FC_IND_WP_E!H$2</f>
        <v>94.514446439999986</v>
      </c>
      <c r="I61" s="14">
        <f>FC_IND_WP_E!I$2</f>
        <v>89.567209439999999</v>
      </c>
      <c r="J61" s="14">
        <f>FC_IND_WP_E!J$2</f>
        <v>73.825562880000007</v>
      </c>
      <c r="K61" s="14">
        <f>FC_IND_WP_E!K$2</f>
        <v>77.406900839999992</v>
      </c>
      <c r="L61" s="14">
        <f>FC_IND_WP_E!L$2</f>
        <v>100.21433652</v>
      </c>
      <c r="M61" s="14">
        <f>FC_IND_WP_E!M$2</f>
        <v>40.802819399999997</v>
      </c>
      <c r="N61" s="14">
        <f>FC_IND_WP_E!N$2</f>
        <v>55.923935040000003</v>
      </c>
      <c r="O61" s="14">
        <f>FC_IND_WP_E!O$2</f>
        <v>39.787441200000004</v>
      </c>
      <c r="P61" s="14">
        <f>FC_IND_WP_E!P$2</f>
        <v>41.347319760000005</v>
      </c>
      <c r="Q61" s="14">
        <f>FC_IND_WP_E!Q$2</f>
        <v>40.0398912</v>
      </c>
      <c r="R61" s="14">
        <f>FC_IND_WP_E!R$2</f>
        <v>40.350227039999993</v>
      </c>
      <c r="S61" s="14">
        <f>FC_IND_WP_E!S$2</f>
        <v>34.114930199999996</v>
      </c>
      <c r="T61" s="14">
        <f>FC_IND_WP_E!T$2</f>
        <v>41.458259160000011</v>
      </c>
      <c r="U61" s="14">
        <f>FC_IND_WP_E!U$2</f>
        <v>49.720343400000019</v>
      </c>
      <c r="V61" s="14">
        <f>FC_IND_WP_E!V$2</f>
        <v>37.723939559999998</v>
      </c>
      <c r="W61" s="14">
        <f>FC_IND_WP_E!W$2</f>
        <v>37.225734119999998</v>
      </c>
      <c r="X61" s="14">
        <f>FC_IND_WP_E!X$2</f>
        <v>37.24779024</v>
      </c>
    </row>
    <row r="62" spans="1:24" ht="11.25" customHeight="1" x14ac:dyDescent="0.2">
      <c r="A62" s="40" t="s">
        <v>149</v>
      </c>
      <c r="B62" s="13" t="str">
        <f ca="1">HYPERLINK("#"&amp;CELL("address",FC_IND_MQ_E!$X$2),"FC_IND_MQ_E")</f>
        <v>FC_IND_MQ_E</v>
      </c>
      <c r="C62" s="14">
        <f>FC_IND_MQ_E!C$2</f>
        <v>198.95630723999997</v>
      </c>
      <c r="D62" s="14">
        <f>FC_IND_MQ_E!D$2</f>
        <v>203.09748732000003</v>
      </c>
      <c r="E62" s="14">
        <f>FC_IND_MQ_E!E$2</f>
        <v>220.63301424000002</v>
      </c>
      <c r="F62" s="14">
        <f>FC_IND_MQ_E!F$2</f>
        <v>156.27321828000001</v>
      </c>
      <c r="G62" s="14">
        <f>FC_IND_MQ_E!G$2</f>
        <v>163.05198228</v>
      </c>
      <c r="H62" s="14">
        <f>FC_IND_MQ_E!H$2</f>
        <v>183.63673259999999</v>
      </c>
      <c r="I62" s="14">
        <f>FC_IND_MQ_E!I$2</f>
        <v>151.17565679999998</v>
      </c>
      <c r="J62" s="14">
        <f>FC_IND_MQ_E!J$2</f>
        <v>242.40832164</v>
      </c>
      <c r="K62" s="14">
        <f>FC_IND_MQ_E!K$2</f>
        <v>177.71662296</v>
      </c>
      <c r="L62" s="14">
        <f>FC_IND_MQ_E!L$2</f>
        <v>192.29344452000001</v>
      </c>
      <c r="M62" s="14">
        <f>FC_IND_MQ_E!M$2</f>
        <v>161.99667108000003</v>
      </c>
      <c r="N62" s="14">
        <f>FC_IND_MQ_E!N$2</f>
        <v>158.75442143999999</v>
      </c>
      <c r="O62" s="14">
        <f>FC_IND_MQ_E!O$2</f>
        <v>116.16293952000002</v>
      </c>
      <c r="P62" s="14">
        <f>FC_IND_MQ_E!P$2</f>
        <v>101.50994988000001</v>
      </c>
      <c r="Q62" s="14">
        <f>FC_IND_MQ_E!Q$2</f>
        <v>100.84839048000001</v>
      </c>
      <c r="R62" s="14">
        <f>FC_IND_MQ_E!R$2</f>
        <v>113.68574244000001</v>
      </c>
      <c r="S62" s="14">
        <f>FC_IND_MQ_E!S$2</f>
        <v>95.035418640000003</v>
      </c>
      <c r="T62" s="14">
        <f>FC_IND_MQ_E!T$2</f>
        <v>103.92184836000001</v>
      </c>
      <c r="U62" s="14">
        <f>FC_IND_MQ_E!U$2</f>
        <v>95.009378399999989</v>
      </c>
      <c r="V62" s="14">
        <f>FC_IND_MQ_E!V$2</f>
        <v>99.515637720000015</v>
      </c>
      <c r="W62" s="14">
        <f>FC_IND_MQ_E!W$2</f>
        <v>96.431981759999999</v>
      </c>
      <c r="X62" s="14">
        <f>FC_IND_MQ_E!X$2</f>
        <v>103.85527536000001</v>
      </c>
    </row>
    <row r="63" spans="1:24" ht="11.25" customHeight="1" x14ac:dyDescent="0.2">
      <c r="A63" s="40" t="s">
        <v>153</v>
      </c>
      <c r="B63" s="13" t="str">
        <f ca="1">HYPERLINK("#"&amp;CELL("address",FC_IND_CON_E!$X$2),"FC_IND_CON_E")</f>
        <v>FC_IND_CON_E</v>
      </c>
      <c r="C63" s="14">
        <f>FC_IND_CON_E!C$2</f>
        <v>950.58173160000001</v>
      </c>
      <c r="D63" s="14">
        <f>FC_IND_CON_E!D$2</f>
        <v>980.6895514800002</v>
      </c>
      <c r="E63" s="14">
        <f>FC_IND_CON_E!E$2</f>
        <v>1038.4825802400001</v>
      </c>
      <c r="F63" s="14">
        <f>FC_IND_CON_E!F$2</f>
        <v>810.29920896000021</v>
      </c>
      <c r="G63" s="14">
        <f>FC_IND_CON_E!G$2</f>
        <v>927.92304827999999</v>
      </c>
      <c r="H63" s="14">
        <f>FC_IND_CON_E!H$2</f>
        <v>848.56847616000005</v>
      </c>
      <c r="I63" s="14">
        <f>FC_IND_CON_E!I$2</f>
        <v>677.39636447999987</v>
      </c>
      <c r="J63" s="14">
        <f>FC_IND_CON_E!J$2</f>
        <v>661.59185903999992</v>
      </c>
      <c r="K63" s="14">
        <f>FC_IND_CON_E!K$2</f>
        <v>570.65953356000023</v>
      </c>
      <c r="L63" s="14">
        <f>FC_IND_CON_E!L$2</f>
        <v>539.84458044000007</v>
      </c>
      <c r="M63" s="14">
        <f>FC_IND_CON_E!M$2</f>
        <v>576.64901808000002</v>
      </c>
      <c r="N63" s="14">
        <f>FC_IND_CON_E!N$2</f>
        <v>524.85657479999998</v>
      </c>
      <c r="O63" s="14">
        <f>FC_IND_CON_E!O$2</f>
        <v>403.07706359999997</v>
      </c>
      <c r="P63" s="14">
        <f>FC_IND_CON_E!P$2</f>
        <v>312.1422048</v>
      </c>
      <c r="Q63" s="14">
        <f>FC_IND_CON_E!Q$2</f>
        <v>288.85220999999996</v>
      </c>
      <c r="R63" s="14">
        <f>FC_IND_CON_E!R$2</f>
        <v>349.00908047999997</v>
      </c>
      <c r="S63" s="14">
        <f>FC_IND_CON_E!S$2</f>
        <v>305.83895760000001</v>
      </c>
      <c r="T63" s="14">
        <f>FC_IND_CON_E!T$2</f>
        <v>326.94690960000003</v>
      </c>
      <c r="U63" s="14">
        <f>FC_IND_CON_E!U$2</f>
        <v>309.33578447999992</v>
      </c>
      <c r="V63" s="14">
        <f>FC_IND_CON_E!V$2</f>
        <v>281.57491188</v>
      </c>
      <c r="W63" s="14">
        <f>FC_IND_CON_E!W$2</f>
        <v>302.93665164000004</v>
      </c>
      <c r="X63" s="14">
        <f>FC_IND_CON_E!X$2</f>
        <v>330.92525736000005</v>
      </c>
    </row>
    <row r="64" spans="1:24" ht="11.25" customHeight="1" x14ac:dyDescent="0.2">
      <c r="A64" s="40" t="s">
        <v>155</v>
      </c>
      <c r="B64" s="13" t="str">
        <f ca="1">HYPERLINK("#"&amp;CELL("address",FC_IND_NSP_E!$X$2),"FC_IND_NSP_E")</f>
        <v>FC_IND_NSP_E</v>
      </c>
      <c r="C64" s="14">
        <f>FC_IND_NSP_E!C$2</f>
        <v>196.62090719999998</v>
      </c>
      <c r="D64" s="14">
        <f>FC_IND_NSP_E!D$2</f>
        <v>39.31849296</v>
      </c>
      <c r="E64" s="14">
        <f>FC_IND_NSP_E!E$2</f>
        <v>50.769123840000006</v>
      </c>
      <c r="F64" s="14">
        <f>FC_IND_NSP_E!F$2</f>
        <v>61.637925240000015</v>
      </c>
      <c r="G64" s="14">
        <f>FC_IND_NSP_E!G$2</f>
        <v>62.900517239999999</v>
      </c>
      <c r="H64" s="14">
        <f>FC_IND_NSP_E!H$2</f>
        <v>52.061616719999989</v>
      </c>
      <c r="I64" s="14">
        <f>FC_IND_NSP_E!I$2</f>
        <v>140.51679623999999</v>
      </c>
      <c r="J64" s="14">
        <f>FC_IND_NSP_E!J$2</f>
        <v>81.752958719999995</v>
      </c>
      <c r="K64" s="14">
        <f>FC_IND_NSP_E!K$2</f>
        <v>41.425466760000006</v>
      </c>
      <c r="L64" s="14">
        <f>FC_IND_NSP_E!L$2</f>
        <v>75.796769159999997</v>
      </c>
      <c r="M64" s="14">
        <f>FC_IND_NSP_E!M$2</f>
        <v>96.009359040000021</v>
      </c>
      <c r="N64" s="14">
        <f>FC_IND_NSP_E!N$2</f>
        <v>44.972520479999993</v>
      </c>
      <c r="O64" s="14">
        <f>FC_IND_NSP_E!O$2</f>
        <v>34.488932400000003</v>
      </c>
      <c r="P64" s="14">
        <f>FC_IND_NSP_E!P$2</f>
        <v>22.346611920000001</v>
      </c>
      <c r="Q64" s="14">
        <f>FC_IND_NSP_E!Q$2</f>
        <v>25.956122400000005</v>
      </c>
      <c r="R64" s="14">
        <f>FC_IND_NSP_E!R$2</f>
        <v>20.315985480000002</v>
      </c>
      <c r="S64" s="14">
        <f>FC_IND_NSP_E!S$2</f>
        <v>31.955407560000001</v>
      </c>
      <c r="T64" s="14">
        <f>FC_IND_NSP_E!T$2</f>
        <v>34.88728356</v>
      </c>
      <c r="U64" s="14">
        <f>FC_IND_NSP_E!U$2</f>
        <v>35.548332120000005</v>
      </c>
      <c r="V64" s="14">
        <f>FC_IND_NSP_E!V$2</f>
        <v>36.743903159999995</v>
      </c>
      <c r="W64" s="14">
        <f>FC_IND_NSP_E!W$2</f>
        <v>31.536885000000002</v>
      </c>
      <c r="X64" s="14">
        <f>FC_IND_NSP_E!X$2</f>
        <v>44.062873319999994</v>
      </c>
    </row>
    <row r="65" spans="1:24" ht="11.25" customHeight="1" x14ac:dyDescent="0.2">
      <c r="A65" s="39" t="s">
        <v>156</v>
      </c>
      <c r="B65" s="11" t="str">
        <f ca="1">HYPERLINK("#"&amp;CELL("address",FC_TRA_E!$X$2),"FC_TRA_E")</f>
        <v>FC_TRA_E</v>
      </c>
      <c r="C65" s="12">
        <f>FC_TRA_E!C$2</f>
        <v>17928.807489359999</v>
      </c>
      <c r="D65" s="12">
        <f>FC_TRA_E!D$2</f>
        <v>18175.105862280005</v>
      </c>
      <c r="E65" s="12">
        <f>FC_TRA_E!E$2</f>
        <v>18821.680789680002</v>
      </c>
      <c r="F65" s="12">
        <f>FC_TRA_E!F$2</f>
        <v>19783.577752199999</v>
      </c>
      <c r="G65" s="12">
        <f>FC_TRA_E!G$2</f>
        <v>20252.001224159998</v>
      </c>
      <c r="H65" s="12">
        <f>FC_TRA_E!H$2</f>
        <v>19414.063083960002</v>
      </c>
      <c r="I65" s="12">
        <f>FC_TRA_E!I$2</f>
        <v>19252.35611244</v>
      </c>
      <c r="J65" s="12">
        <f>FC_TRA_E!J$2</f>
        <v>19308.351391200002</v>
      </c>
      <c r="K65" s="12">
        <f>FC_TRA_E!K$2</f>
        <v>19370.626283879999</v>
      </c>
      <c r="L65" s="12">
        <f>FC_TRA_E!L$2</f>
        <v>19085.437179000004</v>
      </c>
      <c r="M65" s="12">
        <f>FC_TRA_E!M$2</f>
        <v>18655.857666</v>
      </c>
      <c r="N65" s="12">
        <f>FC_TRA_E!N$2</f>
        <v>17319.620906280004</v>
      </c>
      <c r="O65" s="12">
        <f>FC_TRA_E!O$2</f>
        <v>15943.428035999999</v>
      </c>
      <c r="P65" s="12">
        <f>FC_TRA_E!P$2</f>
        <v>15714.7245504</v>
      </c>
      <c r="Q65" s="12">
        <f>FC_TRA_E!Q$2</f>
        <v>15801.138255959995</v>
      </c>
      <c r="R65" s="12">
        <f>FC_TRA_E!R$2</f>
        <v>15884.009096399999</v>
      </c>
      <c r="S65" s="12">
        <f>FC_TRA_E!S$2</f>
        <v>16468.291973160001</v>
      </c>
      <c r="T65" s="12">
        <f>FC_TRA_E!T$2</f>
        <v>16822.249821359997</v>
      </c>
      <c r="U65" s="12">
        <f>FC_TRA_E!U$2</f>
        <v>16943.63429016</v>
      </c>
      <c r="V65" s="12">
        <f>FC_TRA_E!V$2</f>
        <v>17323.052142960001</v>
      </c>
      <c r="W65" s="12">
        <f>FC_TRA_E!W$2</f>
        <v>14436.693532799998</v>
      </c>
      <c r="X65" s="12">
        <f>FC_TRA_E!X$2</f>
        <v>15544.82546208</v>
      </c>
    </row>
    <row r="66" spans="1:24" ht="11.25" customHeight="1" x14ac:dyDescent="0.2">
      <c r="A66" s="40" t="s">
        <v>157</v>
      </c>
      <c r="B66" s="13" t="str">
        <f ca="1">HYPERLINK("#"&amp;CELL("address",FC_TRA_RAIL_E!$X$2),"FC_TRA_RAIL_E")</f>
        <v>FC_TRA_RAIL_E</v>
      </c>
      <c r="C66" s="14">
        <f>FC_TRA_RAIL_E!C$2</f>
        <v>179.80210872000004</v>
      </c>
      <c r="D66" s="14">
        <f>FC_TRA_RAIL_E!D$2</f>
        <v>134.85171492000001</v>
      </c>
      <c r="E66" s="14">
        <f>FC_TRA_RAIL_E!E$2</f>
        <v>112.37638464000001</v>
      </c>
      <c r="F66" s="14">
        <f>FC_TRA_RAIL_E!F$2</f>
        <v>96.322501079999995</v>
      </c>
      <c r="G66" s="14">
        <f>FC_TRA_RAIL_E!G$2</f>
        <v>86.690331000000029</v>
      </c>
      <c r="H66" s="14">
        <f>FC_TRA_RAIL_E!H$2</f>
        <v>80.268884280000009</v>
      </c>
      <c r="I66" s="14">
        <f>FC_TRA_RAIL_E!I$2</f>
        <v>76.471288919999978</v>
      </c>
      <c r="J66" s="14">
        <f>FC_TRA_RAIL_E!J$2</f>
        <v>76.471288919999992</v>
      </c>
      <c r="K66" s="14">
        <f>FC_TRA_RAIL_E!K$2</f>
        <v>73.284840720000005</v>
      </c>
      <c r="L66" s="14">
        <f>FC_TRA_RAIL_E!L$2</f>
        <v>57.353400000000022</v>
      </c>
      <c r="M66" s="14">
        <f>FC_TRA_RAIL_E!M$2</f>
        <v>50.980770360000008</v>
      </c>
      <c r="N66" s="14">
        <f>FC_TRA_RAIL_E!N$2</f>
        <v>44.608140720000016</v>
      </c>
      <c r="O66" s="14">
        <f>FC_TRA_RAIL_E!O$2</f>
        <v>35.049329639999996</v>
      </c>
      <c r="P66" s="14">
        <f>FC_TRA_RAIL_E!P$2</f>
        <v>31.862881439999988</v>
      </c>
      <c r="Q66" s="14">
        <f>FC_TRA_RAIL_E!Q$2</f>
        <v>31.862881439999988</v>
      </c>
      <c r="R66" s="14">
        <f>FC_TRA_RAIL_E!R$2</f>
        <v>31.862881439999985</v>
      </c>
      <c r="S66" s="14">
        <f>FC_TRA_RAIL_E!S$2</f>
        <v>28.676700000000004</v>
      </c>
      <c r="T66" s="14">
        <f>FC_TRA_RAIL_E!T$2</f>
        <v>31.267206359999989</v>
      </c>
      <c r="U66" s="14">
        <f>FC_TRA_RAIL_E!U$2</f>
        <v>30.46425876</v>
      </c>
      <c r="V66" s="14">
        <f>FC_TRA_RAIL_E!V$2</f>
        <v>31.063134959999999</v>
      </c>
      <c r="W66" s="14">
        <f>FC_TRA_RAIL_E!W$2</f>
        <v>27.52002864</v>
      </c>
      <c r="X66" s="14">
        <f>FC_TRA_RAIL_E!X$2</f>
        <v>27.258870600000002</v>
      </c>
    </row>
    <row r="67" spans="1:24" ht="11.25" customHeight="1" x14ac:dyDescent="0.2">
      <c r="A67" s="41" t="s">
        <v>243</v>
      </c>
      <c r="B67" s="15" t="str">
        <f ca="1">HYPERLINK("#"&amp;CELL("address",FC_TRA_RAIL_MTU_E!$X$2),"FC_TRA_RAIL_MTU_E")</f>
        <v>FC_TRA_RAIL_MTU_E</v>
      </c>
      <c r="C67" s="16">
        <f>FC_TRA_RAIL_MTU_E!C$2</f>
        <v>0</v>
      </c>
      <c r="D67" s="16">
        <f>FC_TRA_RAIL_MTU_E!D$2</f>
        <v>0</v>
      </c>
      <c r="E67" s="16">
        <f>FC_TRA_RAIL_MTU_E!E$2</f>
        <v>0</v>
      </c>
      <c r="F67" s="16">
        <f>FC_TRA_RAIL_MTU_E!F$2</f>
        <v>0</v>
      </c>
      <c r="G67" s="16">
        <f>FC_TRA_RAIL_MTU_E!G$2</f>
        <v>0</v>
      </c>
      <c r="H67" s="16">
        <f>FC_TRA_RAIL_MTU_E!H$2</f>
        <v>0</v>
      </c>
      <c r="I67" s="16">
        <f>FC_TRA_RAIL_MTU_E!I$2</f>
        <v>0</v>
      </c>
      <c r="J67" s="16">
        <f>FC_TRA_RAIL_MTU_E!J$2</f>
        <v>0</v>
      </c>
      <c r="K67" s="16">
        <f>FC_TRA_RAIL_MTU_E!K$2</f>
        <v>0</v>
      </c>
      <c r="L67" s="16">
        <f>FC_TRA_RAIL_MTU_E!L$2</f>
        <v>0</v>
      </c>
      <c r="M67" s="16">
        <f>FC_TRA_RAIL_MTU_E!M$2</f>
        <v>0</v>
      </c>
      <c r="N67" s="16">
        <f>FC_TRA_RAIL_MTU_E!N$2</f>
        <v>0</v>
      </c>
      <c r="O67" s="16">
        <f>FC_TRA_RAIL_MTU_E!O$2</f>
        <v>0</v>
      </c>
      <c r="P67" s="16">
        <f>FC_TRA_RAIL_MTU_E!P$2</f>
        <v>0</v>
      </c>
      <c r="Q67" s="16">
        <f>FC_TRA_RAIL_MTU_E!Q$2</f>
        <v>0</v>
      </c>
      <c r="R67" s="16">
        <f>FC_TRA_RAIL_MTU_E!R$2</f>
        <v>0</v>
      </c>
      <c r="S67" s="16">
        <f>FC_TRA_RAIL_MTU_E!S$2</f>
        <v>0</v>
      </c>
      <c r="T67" s="16">
        <f>FC_TRA_RAIL_MTU_E!T$2</f>
        <v>0</v>
      </c>
      <c r="U67" s="16">
        <f>FC_TRA_RAIL_MTU_E!U$2</f>
        <v>0</v>
      </c>
      <c r="V67" s="16">
        <f>FC_TRA_RAIL_MTU_E!V$2</f>
        <v>0</v>
      </c>
      <c r="W67" s="16">
        <f>FC_TRA_RAIL_MTU_E!W$2</f>
        <v>0</v>
      </c>
      <c r="X67" s="16">
        <f>FC_TRA_RAIL_MTU_E!X$2</f>
        <v>0</v>
      </c>
    </row>
    <row r="68" spans="1:24" ht="11.25" customHeight="1" x14ac:dyDescent="0.2">
      <c r="A68" s="41" t="s">
        <v>248</v>
      </c>
      <c r="B68" s="15" t="str">
        <f ca="1">HYPERLINK("#"&amp;CELL("address",FC_TRA_RAIL_CPT_E!$X$2),"FC_TRA_RAIL_CPT_E")</f>
        <v>FC_TRA_RAIL_CPT_E</v>
      </c>
      <c r="C68" s="16">
        <f>FC_TRA_RAIL_CPT_E!C$2</f>
        <v>145.69483461530496</v>
      </c>
      <c r="D68" s="16">
        <f>FC_TRA_RAIL_CPT_E!D$2</f>
        <v>109.27777514840645</v>
      </c>
      <c r="E68" s="16">
        <f>FC_TRA_RAIL_CPT_E!E$2</f>
        <v>90.300885097630484</v>
      </c>
      <c r="F68" s="16">
        <f>FC_TRA_RAIL_CPT_E!F$2</f>
        <v>78.384996392561661</v>
      </c>
      <c r="G68" s="16">
        <f>FC_TRA_RAIL_CPT_E!G$2</f>
        <v>69.105355690328906</v>
      </c>
      <c r="H68" s="16">
        <f>FC_TRA_RAIL_CPT_E!H$2</f>
        <v>62.268971836055613</v>
      </c>
      <c r="I68" s="16">
        <f>FC_TRA_RAIL_CPT_E!I$2</f>
        <v>59.826560910223336</v>
      </c>
      <c r="J68" s="16">
        <f>FC_TRA_RAIL_CPT_E!J$2</f>
        <v>57.799880300263972</v>
      </c>
      <c r="K68" s="16">
        <f>FC_TRA_RAIL_CPT_E!K$2</f>
        <v>57.5174705968616</v>
      </c>
      <c r="L68" s="16">
        <f>FC_TRA_RAIL_CPT_E!L$2</f>
        <v>46.322798895996335</v>
      </c>
      <c r="M68" s="16">
        <f>FC_TRA_RAIL_CPT_E!M$2</f>
        <v>40.137864761776548</v>
      </c>
      <c r="N68" s="16">
        <f>FC_TRA_RAIL_CPT_E!N$2</f>
        <v>34.135015330830399</v>
      </c>
      <c r="O68" s="16">
        <f>FC_TRA_RAIL_CPT_E!O$2</f>
        <v>26.160616451752585</v>
      </c>
      <c r="P68" s="16">
        <f>FC_TRA_RAIL_CPT_E!P$2</f>
        <v>22.714182535672624</v>
      </c>
      <c r="Q68" s="16">
        <f>FC_TRA_RAIL_CPT_E!Q$2</f>
        <v>22.447686490541891</v>
      </c>
      <c r="R68" s="16">
        <f>FC_TRA_RAIL_CPT_E!R$2</f>
        <v>21.667947424741595</v>
      </c>
      <c r="S68" s="16">
        <f>FC_TRA_RAIL_CPT_E!S$2</f>
        <v>21.305696038516071</v>
      </c>
      <c r="T68" s="16">
        <f>FC_TRA_RAIL_CPT_E!T$2</f>
        <v>19.850750699499926</v>
      </c>
      <c r="U68" s="16">
        <f>FC_TRA_RAIL_CPT_E!U$2</f>
        <v>20.880931512935266</v>
      </c>
      <c r="V68" s="16">
        <f>FC_TRA_RAIL_CPT_E!V$2</f>
        <v>20.16558870059843</v>
      </c>
      <c r="W68" s="16">
        <f>FC_TRA_RAIL_CPT_E!W$2</f>
        <v>15.375784333879224</v>
      </c>
      <c r="X68" s="16">
        <f>FC_TRA_RAIL_CPT_E!X$2</f>
        <v>12.651490985521038</v>
      </c>
    </row>
    <row r="69" spans="1:24" ht="11.25" customHeight="1" x14ac:dyDescent="0.2">
      <c r="A69" s="41" t="s">
        <v>246</v>
      </c>
      <c r="B69" s="15" t="str">
        <f ca="1">HYPERLINK("#"&amp;CELL("address",FC_TRA_RAIL_HST_E!$X$2),"FC_TRA_RAIL_HST_E")</f>
        <v>FC_TRA_RAIL_HST_E</v>
      </c>
      <c r="C69" s="16">
        <f>FC_TRA_RAIL_HST_E!C$2</f>
        <v>0</v>
      </c>
      <c r="D69" s="16">
        <f>FC_TRA_RAIL_HST_E!D$2</f>
        <v>0</v>
      </c>
      <c r="E69" s="16">
        <f>FC_TRA_RAIL_HST_E!E$2</f>
        <v>0</v>
      </c>
      <c r="F69" s="16">
        <f>FC_TRA_RAIL_HST_E!F$2</f>
        <v>0</v>
      </c>
      <c r="G69" s="16">
        <f>FC_TRA_RAIL_HST_E!G$2</f>
        <v>0</v>
      </c>
      <c r="H69" s="16">
        <f>FC_TRA_RAIL_HST_E!H$2</f>
        <v>0</v>
      </c>
      <c r="I69" s="16">
        <f>FC_TRA_RAIL_HST_E!I$2</f>
        <v>0</v>
      </c>
      <c r="J69" s="16">
        <f>FC_TRA_RAIL_HST_E!J$2</f>
        <v>0</v>
      </c>
      <c r="K69" s="16">
        <f>FC_TRA_RAIL_HST_E!K$2</f>
        <v>0</v>
      </c>
      <c r="L69" s="16">
        <f>FC_TRA_RAIL_HST_E!L$2</f>
        <v>0</v>
      </c>
      <c r="M69" s="16">
        <f>FC_TRA_RAIL_HST_E!M$2</f>
        <v>0</v>
      </c>
      <c r="N69" s="16">
        <f>FC_TRA_RAIL_HST_E!N$2</f>
        <v>0</v>
      </c>
      <c r="O69" s="16">
        <f>FC_TRA_RAIL_HST_E!O$2</f>
        <v>0</v>
      </c>
      <c r="P69" s="16">
        <f>FC_TRA_RAIL_HST_E!P$2</f>
        <v>0</v>
      </c>
      <c r="Q69" s="16">
        <f>FC_TRA_RAIL_HST_E!Q$2</f>
        <v>0</v>
      </c>
      <c r="R69" s="16">
        <f>FC_TRA_RAIL_HST_E!R$2</f>
        <v>0</v>
      </c>
      <c r="S69" s="16">
        <f>FC_TRA_RAIL_HST_E!S$2</f>
        <v>0</v>
      </c>
      <c r="T69" s="16">
        <f>FC_TRA_RAIL_HST_E!T$2</f>
        <v>0</v>
      </c>
      <c r="U69" s="16">
        <f>FC_TRA_RAIL_HST_E!U$2</f>
        <v>0</v>
      </c>
      <c r="V69" s="16">
        <f>FC_TRA_RAIL_HST_E!V$2</f>
        <v>0</v>
      </c>
      <c r="W69" s="16">
        <f>FC_TRA_RAIL_HST_E!W$2</f>
        <v>0</v>
      </c>
      <c r="X69" s="16">
        <f>FC_TRA_RAIL_HST_E!X$2</f>
        <v>0</v>
      </c>
    </row>
    <row r="70" spans="1:24" ht="11.25" customHeight="1" x14ac:dyDescent="0.2">
      <c r="A70" s="41" t="s">
        <v>249</v>
      </c>
      <c r="B70" s="15" t="str">
        <f ca="1">HYPERLINK("#"&amp;CELL("address",FC_TRA_RAIL_FRT_E!$X$2),"FC_TRA_RAIL_FRT_E")</f>
        <v>FC_TRA_RAIL_FRT_E</v>
      </c>
      <c r="C70" s="16">
        <f>FC_TRA_RAIL_FRT_E!C$2</f>
        <v>34.107274104695094</v>
      </c>
      <c r="D70" s="16">
        <f>FC_TRA_RAIL_FRT_E!D$2</f>
        <v>25.573939771593555</v>
      </c>
      <c r="E70" s="16">
        <f>FC_TRA_RAIL_FRT_E!E$2</f>
        <v>22.075499542369528</v>
      </c>
      <c r="F70" s="16">
        <f>FC_TRA_RAIL_FRT_E!F$2</f>
        <v>17.937504687438331</v>
      </c>
      <c r="G70" s="16">
        <f>FC_TRA_RAIL_FRT_E!G$2</f>
        <v>17.584975309671119</v>
      </c>
      <c r="H70" s="16">
        <f>FC_TRA_RAIL_FRT_E!H$2</f>
        <v>17.999912443944403</v>
      </c>
      <c r="I70" s="16">
        <f>FC_TRA_RAIL_FRT_E!I$2</f>
        <v>16.644728009776649</v>
      </c>
      <c r="J70" s="16">
        <f>FC_TRA_RAIL_FRT_E!J$2</f>
        <v>18.671408619736017</v>
      </c>
      <c r="K70" s="16">
        <f>FC_TRA_RAIL_FRT_E!K$2</f>
        <v>15.767370123138406</v>
      </c>
      <c r="L70" s="16">
        <f>FC_TRA_RAIL_FRT_E!L$2</f>
        <v>11.030601104003683</v>
      </c>
      <c r="M70" s="16">
        <f>FC_TRA_RAIL_FRT_E!M$2</f>
        <v>10.842905598223462</v>
      </c>
      <c r="N70" s="16">
        <f>FC_TRA_RAIL_FRT_E!N$2</f>
        <v>10.473125389169617</v>
      </c>
      <c r="O70" s="16">
        <f>FC_TRA_RAIL_FRT_E!O$2</f>
        <v>8.8887131882474115</v>
      </c>
      <c r="P70" s="16">
        <f>FC_TRA_RAIL_FRT_E!P$2</f>
        <v>9.1486989043273663</v>
      </c>
      <c r="Q70" s="16">
        <f>FC_TRA_RAIL_FRT_E!Q$2</f>
        <v>9.4151949494580975</v>
      </c>
      <c r="R70" s="16">
        <f>FC_TRA_RAIL_FRT_E!R$2</f>
        <v>10.19493401525839</v>
      </c>
      <c r="S70" s="16">
        <f>FC_TRA_RAIL_FRT_E!S$2</f>
        <v>7.3710039614839307</v>
      </c>
      <c r="T70" s="16">
        <f>FC_TRA_RAIL_FRT_E!T$2</f>
        <v>11.416455660500064</v>
      </c>
      <c r="U70" s="16">
        <f>FC_TRA_RAIL_FRT_E!U$2</f>
        <v>9.5833272470647319</v>
      </c>
      <c r="V70" s="16">
        <f>FC_TRA_RAIL_FRT_E!V$2</f>
        <v>10.897546259401569</v>
      </c>
      <c r="W70" s="16">
        <f>FC_TRA_RAIL_FRT_E!W$2</f>
        <v>12.144244306120777</v>
      </c>
      <c r="X70" s="16">
        <f>FC_TRA_RAIL_FRT_E!X$2</f>
        <v>14.607379614478964</v>
      </c>
    </row>
    <row r="71" spans="1:24" ht="11.25" customHeight="1" x14ac:dyDescent="0.2">
      <c r="A71" s="40" t="s">
        <v>158</v>
      </c>
      <c r="B71" s="13" t="str">
        <f ca="1">HYPERLINK("#"&amp;CELL("address",FC_TRA_ROAD_E!$X$2),"FC_TRA_ROAD_E")</f>
        <v>FC_TRA_ROAD_E</v>
      </c>
      <c r="C71" s="14">
        <f>FC_TRA_ROAD_E!C$2</f>
        <v>17265.00756708</v>
      </c>
      <c r="D71" s="14">
        <f>FC_TRA_ROAD_E!D$2</f>
        <v>17527.374016920006</v>
      </c>
      <c r="E71" s="14">
        <f>FC_TRA_ROAD_E!E$2</f>
        <v>18048.9675384</v>
      </c>
      <c r="F71" s="14">
        <f>FC_TRA_ROAD_E!F$2</f>
        <v>19129.39867404</v>
      </c>
      <c r="G71" s="14">
        <f>FC_TRA_ROAD_E!G$2</f>
        <v>19687.635303839998</v>
      </c>
      <c r="H71" s="14">
        <f>FC_TRA_ROAD_E!H$2</f>
        <v>18865.844807040001</v>
      </c>
      <c r="I71" s="14">
        <f>FC_TRA_ROAD_E!I$2</f>
        <v>18708.340104359999</v>
      </c>
      <c r="J71" s="14">
        <f>FC_TRA_ROAD_E!J$2</f>
        <v>18427.167186840001</v>
      </c>
      <c r="K71" s="14">
        <f>FC_TRA_ROAD_E!K$2</f>
        <v>18485.942168879999</v>
      </c>
      <c r="L71" s="14">
        <f>FC_TRA_ROAD_E!L$2</f>
        <v>18055.412836560001</v>
      </c>
      <c r="M71" s="14">
        <f>FC_TRA_ROAD_E!M$2</f>
        <v>17802.742435559994</v>
      </c>
      <c r="N71" s="14">
        <f>FC_TRA_ROAD_E!N$2</f>
        <v>16541.817485040003</v>
      </c>
      <c r="O71" s="14">
        <f>FC_TRA_ROAD_E!O$2</f>
        <v>15172.07581584</v>
      </c>
      <c r="P71" s="14">
        <f>FC_TRA_ROAD_E!P$2</f>
        <v>14927.912615519999</v>
      </c>
      <c r="Q71" s="14">
        <f>FC_TRA_ROAD_E!Q$2</f>
        <v>15141.413939399996</v>
      </c>
      <c r="R71" s="14">
        <f>FC_TRA_ROAD_E!R$2</f>
        <v>15170.504739119999</v>
      </c>
      <c r="S71" s="14">
        <f>FC_TRA_ROAD_E!S$2</f>
        <v>15672.15890964</v>
      </c>
      <c r="T71" s="14">
        <f>FC_TRA_ROAD_E!T$2</f>
        <v>15976.817248679999</v>
      </c>
      <c r="U71" s="14">
        <f>FC_TRA_ROAD_E!U$2</f>
        <v>16054.524151920003</v>
      </c>
      <c r="V71" s="14">
        <f>FC_TRA_ROAD_E!V$2</f>
        <v>16515.352871999999</v>
      </c>
      <c r="W71" s="14">
        <f>FC_TRA_ROAD_E!W$2</f>
        <v>13949.88469812</v>
      </c>
      <c r="X71" s="14">
        <f>FC_TRA_ROAD_E!X$2</f>
        <v>14946.42010428</v>
      </c>
    </row>
    <row r="72" spans="1:24" ht="11.25" customHeight="1" x14ac:dyDescent="0.2">
      <c r="A72" s="41" t="s">
        <v>326</v>
      </c>
      <c r="B72" s="15" t="str">
        <f ca="1">HYPERLINK("#"&amp;CELL("address",FC_TRA_ROAD_P2W_E!$X$2),"FC_TRA_ROAD_P2W_E")</f>
        <v>FC_TRA_ROAD_P2W_E</v>
      </c>
      <c r="C72" s="16">
        <f>FC_TRA_ROAD_P2W_E!C$2</f>
        <v>161.1966689697548</v>
      </c>
      <c r="D72" s="16">
        <f>FC_TRA_ROAD_P2W_E!D$2</f>
        <v>163.88778964682999</v>
      </c>
      <c r="E72" s="16">
        <f>FC_TRA_ROAD_P2W_E!E$2</f>
        <v>175.67500085764004</v>
      </c>
      <c r="F72" s="16">
        <f>FC_TRA_ROAD_P2W_E!F$2</f>
        <v>183.29795102415173</v>
      </c>
      <c r="G72" s="16">
        <f>FC_TRA_ROAD_P2W_E!G$2</f>
        <v>194.86559544716042</v>
      </c>
      <c r="H72" s="16">
        <f>FC_TRA_ROAD_P2W_E!H$2</f>
        <v>203.26494348678031</v>
      </c>
      <c r="I72" s="16">
        <f>FC_TRA_ROAD_P2W_E!I$2</f>
        <v>211.73080700786267</v>
      </c>
      <c r="J72" s="16">
        <f>FC_TRA_ROAD_P2W_E!J$2</f>
        <v>198.44947725572459</v>
      </c>
      <c r="K72" s="16">
        <f>FC_TRA_ROAD_P2W_E!K$2</f>
        <v>199.30511684270627</v>
      </c>
      <c r="L72" s="16">
        <f>FC_TRA_ROAD_P2W_E!L$2</f>
        <v>184.52929392114135</v>
      </c>
      <c r="M72" s="16">
        <f>FC_TRA_ROAD_P2W_E!M$2</f>
        <v>174.75718233289368</v>
      </c>
      <c r="N72" s="16">
        <f>FC_TRA_ROAD_P2W_E!N$2</f>
        <v>167.93357875320919</v>
      </c>
      <c r="O72" s="16">
        <f>FC_TRA_ROAD_P2W_E!O$2</f>
        <v>166.84021022972252</v>
      </c>
      <c r="P72" s="16">
        <f>FC_TRA_ROAD_P2W_E!P$2</f>
        <v>161.64914034898422</v>
      </c>
      <c r="Q72" s="16">
        <f>FC_TRA_ROAD_P2W_E!Q$2</f>
        <v>156.27757403371265</v>
      </c>
      <c r="R72" s="16">
        <f>FC_TRA_ROAD_P2W_E!R$2</f>
        <v>147.64342074018282</v>
      </c>
      <c r="S72" s="16">
        <f>FC_TRA_ROAD_P2W_E!S$2</f>
        <v>158.39213782974906</v>
      </c>
      <c r="T72" s="16">
        <f>FC_TRA_ROAD_P2W_E!T$2</f>
        <v>155.54333918511233</v>
      </c>
      <c r="U72" s="16">
        <f>FC_TRA_ROAD_P2W_E!U$2</f>
        <v>147.0063493982893</v>
      </c>
      <c r="V72" s="16">
        <f>FC_TRA_ROAD_P2W_E!V$2</f>
        <v>156.10074836913461</v>
      </c>
      <c r="W72" s="16">
        <f>FC_TRA_ROAD_P2W_E!W$2</f>
        <v>136.89002583012962</v>
      </c>
      <c r="X72" s="16">
        <f>FC_TRA_ROAD_P2W_E!X$2</f>
        <v>130.19615660080967</v>
      </c>
    </row>
    <row r="73" spans="1:24" ht="11.25" customHeight="1" x14ac:dyDescent="0.2">
      <c r="A73" s="41" t="s">
        <v>251</v>
      </c>
      <c r="B73" s="15" t="str">
        <f ca="1">HYPERLINK("#"&amp;CELL("address",FC_TRA_ROAD_CAR_E!$X$2),"FC_TRA_ROAD_CAR_E")</f>
        <v>FC_TRA_ROAD_CAR_E</v>
      </c>
      <c r="C73" s="16">
        <f>FC_TRA_ROAD_CAR_E!C$2</f>
        <v>8727.1795255560373</v>
      </c>
      <c r="D73" s="16">
        <f>FC_TRA_ROAD_CAR_E!D$2</f>
        <v>8804.4668367434042</v>
      </c>
      <c r="E73" s="16">
        <f>FC_TRA_ROAD_CAR_E!E$2</f>
        <v>9407.5738696679491</v>
      </c>
      <c r="F73" s="16">
        <f>FC_TRA_ROAD_CAR_E!F$2</f>
        <v>10237.988259793654</v>
      </c>
      <c r="G73" s="16">
        <f>FC_TRA_ROAD_CAR_E!G$2</f>
        <v>10621.389449417629</v>
      </c>
      <c r="H73" s="16">
        <f>FC_TRA_ROAD_CAR_E!H$2</f>
        <v>10391.397740620361</v>
      </c>
      <c r="I73" s="16">
        <f>FC_TRA_ROAD_CAR_E!I$2</f>
        <v>10379.71505946718</v>
      </c>
      <c r="J73" s="16">
        <f>FC_TRA_ROAD_CAR_E!J$2</f>
        <v>10343.80873273006</v>
      </c>
      <c r="K73" s="16">
        <f>FC_TRA_ROAD_CAR_E!K$2</f>
        <v>10507.370608496563</v>
      </c>
      <c r="L73" s="16">
        <f>FC_TRA_ROAD_CAR_E!L$2</f>
        <v>10523.633488797617</v>
      </c>
      <c r="M73" s="16">
        <f>FC_TRA_ROAD_CAR_E!M$2</f>
        <v>10487.322546997955</v>
      </c>
      <c r="N73" s="16">
        <f>FC_TRA_ROAD_CAR_E!N$2</f>
        <v>9839.7827492901015</v>
      </c>
      <c r="O73" s="16">
        <f>FC_TRA_ROAD_CAR_E!O$2</f>
        <v>9393.4563961919139</v>
      </c>
      <c r="P73" s="16">
        <f>FC_TRA_ROAD_CAR_E!P$2</f>
        <v>9418.1617473519836</v>
      </c>
      <c r="Q73" s="16">
        <f>FC_TRA_ROAD_CAR_E!Q$2</f>
        <v>9535.9227097644998</v>
      </c>
      <c r="R73" s="16">
        <f>FC_TRA_ROAD_CAR_E!R$2</f>
        <v>9541.6896197646147</v>
      </c>
      <c r="S73" s="16">
        <f>FC_TRA_ROAD_CAR_E!S$2</f>
        <v>9866.3153600449677</v>
      </c>
      <c r="T73" s="16">
        <f>FC_TRA_ROAD_CAR_E!T$2</f>
        <v>10121.358589245569</v>
      </c>
      <c r="U73" s="16">
        <f>FC_TRA_ROAD_CAR_E!U$2</f>
        <v>10193.483479886192</v>
      </c>
      <c r="V73" s="16">
        <f>FC_TRA_ROAD_CAR_E!V$2</f>
        <v>10606.994846295245</v>
      </c>
      <c r="W73" s="16">
        <f>FC_TRA_ROAD_CAR_E!W$2</f>
        <v>8988.2490777331514</v>
      </c>
      <c r="X73" s="16">
        <f>FC_TRA_ROAD_CAR_E!X$2</f>
        <v>9536.3532516998312</v>
      </c>
    </row>
    <row r="74" spans="1:24" ht="11.25" customHeight="1" x14ac:dyDescent="0.2">
      <c r="A74" s="41" t="s">
        <v>252</v>
      </c>
      <c r="B74" s="15" t="str">
        <f ca="1">HYPERLINK("#"&amp;CELL("address",FC_TRA_ROAD_BUS_E!$X$2),"FC_TRA_ROAD_BUS_E")</f>
        <v>FC_TRA_ROAD_BUS_E</v>
      </c>
      <c r="C74" s="16">
        <f>FC_TRA_ROAD_BUS_E!C$2</f>
        <v>1000.4387426144316</v>
      </c>
      <c r="D74" s="16">
        <f>FC_TRA_ROAD_BUS_E!D$2</f>
        <v>997.98838858143904</v>
      </c>
      <c r="E74" s="16">
        <f>FC_TRA_ROAD_BUS_E!E$2</f>
        <v>998.1706044295936</v>
      </c>
      <c r="F74" s="16">
        <f>FC_TRA_ROAD_BUS_E!F$2</f>
        <v>978.93094190862541</v>
      </c>
      <c r="G74" s="16">
        <f>FC_TRA_ROAD_BUS_E!G$2</f>
        <v>957.16811298702225</v>
      </c>
      <c r="H74" s="16">
        <f>FC_TRA_ROAD_BUS_E!H$2</f>
        <v>596.008554793131</v>
      </c>
      <c r="I74" s="16">
        <f>FC_TRA_ROAD_BUS_E!I$2</f>
        <v>586.33654874557931</v>
      </c>
      <c r="J74" s="16">
        <f>FC_TRA_ROAD_BUS_E!J$2</f>
        <v>591.96437178664394</v>
      </c>
      <c r="K74" s="16">
        <f>FC_TRA_ROAD_BUS_E!K$2</f>
        <v>613.1885452314491</v>
      </c>
      <c r="L74" s="16">
        <f>FC_TRA_ROAD_BUS_E!L$2</f>
        <v>614.95677323694383</v>
      </c>
      <c r="M74" s="16">
        <f>FC_TRA_ROAD_BUS_E!M$2</f>
        <v>620.01244493338925</v>
      </c>
      <c r="N74" s="16">
        <f>FC_TRA_ROAD_BUS_E!N$2</f>
        <v>619.11122491450988</v>
      </c>
      <c r="O74" s="16">
        <f>FC_TRA_ROAD_BUS_E!O$2</f>
        <v>498.67574301644129</v>
      </c>
      <c r="P74" s="16">
        <f>FC_TRA_ROAD_BUS_E!P$2</f>
        <v>480.0706378533302</v>
      </c>
      <c r="Q74" s="16">
        <f>FC_TRA_ROAD_BUS_E!Q$2</f>
        <v>589.79905999412472</v>
      </c>
      <c r="R74" s="16">
        <f>FC_TRA_ROAD_BUS_E!R$2</f>
        <v>592.42251483402151</v>
      </c>
      <c r="S74" s="16">
        <f>FC_TRA_ROAD_BUS_E!S$2</f>
        <v>638.19008710170692</v>
      </c>
      <c r="T74" s="16">
        <f>FC_TRA_ROAD_BUS_E!T$2</f>
        <v>663.91447919246002</v>
      </c>
      <c r="U74" s="16">
        <f>FC_TRA_ROAD_BUS_E!U$2</f>
        <v>701.37160866002546</v>
      </c>
      <c r="V74" s="16">
        <f>FC_TRA_ROAD_BUS_E!V$2</f>
        <v>649.65322155734361</v>
      </c>
      <c r="W74" s="16">
        <f>FC_TRA_ROAD_BUS_E!W$2</f>
        <v>495.07533780588801</v>
      </c>
      <c r="X74" s="16">
        <f>FC_TRA_ROAD_BUS_E!X$2</f>
        <v>616.6994526548134</v>
      </c>
    </row>
    <row r="75" spans="1:24" ht="11.25" customHeight="1" x14ac:dyDescent="0.2">
      <c r="A75" s="41" t="s">
        <v>253</v>
      </c>
      <c r="B75" s="15" t="str">
        <f ca="1">HYPERLINK("#"&amp;CELL("address",FC_TRA_ROAD_LCV_E!$X$2),"FC_TRA_ROAD_LCV_E")</f>
        <v>FC_TRA_ROAD_LCV_E</v>
      </c>
      <c r="C75" s="16">
        <f>FC_TRA_ROAD_LCV_E!C$2</f>
        <v>5507.2108366162374</v>
      </c>
      <c r="D75" s="16">
        <f>FC_TRA_ROAD_LCV_E!D$2</f>
        <v>5321.5443909464493</v>
      </c>
      <c r="E75" s="16">
        <f>FC_TRA_ROAD_LCV_E!E$2</f>
        <v>5310.4875082770259</v>
      </c>
      <c r="F75" s="16">
        <f>FC_TRA_ROAD_LCV_E!F$2</f>
        <v>5200.3816057333406</v>
      </c>
      <c r="G75" s="16">
        <f>FC_TRA_ROAD_LCV_E!G$2</f>
        <v>4851.1771349002165</v>
      </c>
      <c r="H75" s="16">
        <f>FC_TRA_ROAD_LCV_E!H$2</f>
        <v>4522.6521963629239</v>
      </c>
      <c r="I75" s="16">
        <f>FC_TRA_ROAD_LCV_E!I$2</f>
        <v>4378.2560136221891</v>
      </c>
      <c r="J75" s="16">
        <f>FC_TRA_ROAD_LCV_E!J$2</f>
        <v>4053.1618065440816</v>
      </c>
      <c r="K75" s="16">
        <f>FC_TRA_ROAD_LCV_E!K$2</f>
        <v>3994.3080227298283</v>
      </c>
      <c r="L75" s="16">
        <f>FC_TRA_ROAD_LCV_E!L$2</f>
        <v>3900.0735732976545</v>
      </c>
      <c r="M75" s="16">
        <f>FC_TRA_ROAD_LCV_E!M$2</f>
        <v>3685.5050855979343</v>
      </c>
      <c r="N75" s="16">
        <f>FC_TRA_ROAD_LCV_E!N$2</f>
        <v>3208.4777360874364</v>
      </c>
      <c r="O75" s="16">
        <f>FC_TRA_ROAD_LCV_E!O$2</f>
        <v>2706.9551662444346</v>
      </c>
      <c r="P75" s="16">
        <f>FC_TRA_ROAD_LCV_E!P$2</f>
        <v>2574.7872691210719</v>
      </c>
      <c r="Q75" s="16">
        <f>FC_TRA_ROAD_LCV_E!Q$2</f>
        <v>2738.9880629630438</v>
      </c>
      <c r="R75" s="16">
        <f>FC_TRA_ROAD_LCV_E!R$2</f>
        <v>2694.1020505346278</v>
      </c>
      <c r="S75" s="16">
        <f>FC_TRA_ROAD_LCV_E!S$2</f>
        <v>2799.7191249697839</v>
      </c>
      <c r="T75" s="16">
        <f>FC_TRA_ROAD_LCV_E!T$2</f>
        <v>2870.9136490257479</v>
      </c>
      <c r="U75" s="16">
        <f>FC_TRA_ROAD_LCV_E!U$2</f>
        <v>2893.9348041964245</v>
      </c>
      <c r="V75" s="16">
        <f>FC_TRA_ROAD_LCV_E!V$2</f>
        <v>2930.5151052992414</v>
      </c>
      <c r="W75" s="16">
        <f>FC_TRA_ROAD_LCV_E!W$2</f>
        <v>2461.547931488466</v>
      </c>
      <c r="X75" s="16">
        <f>FC_TRA_ROAD_LCV_E!X$2</f>
        <v>2686.3994842289489</v>
      </c>
    </row>
    <row r="76" spans="1:24" ht="11.25" customHeight="1" x14ac:dyDescent="0.2">
      <c r="A76" s="41" t="s">
        <v>254</v>
      </c>
      <c r="B76" s="15" t="str">
        <f ca="1">HYPERLINK("#"&amp;CELL("address",FC_TRA_ROAD_HGV_E!$X$2),"FC_TRA_ROAD_HGV_E")</f>
        <v>FC_TRA_ROAD_HGV_E</v>
      </c>
      <c r="C76" s="16">
        <f>FC_TRA_ROAD_HGV_E!C$2</f>
        <v>1868.981793323539</v>
      </c>
      <c r="D76" s="16">
        <f>FC_TRA_ROAD_HGV_E!D$2</f>
        <v>2239.4866110018788</v>
      </c>
      <c r="E76" s="16">
        <f>FC_TRA_ROAD_HGV_E!E$2</f>
        <v>2157.0605551677932</v>
      </c>
      <c r="F76" s="16">
        <f>FC_TRA_ROAD_HGV_E!F$2</f>
        <v>2528.7999155802286</v>
      </c>
      <c r="G76" s="16">
        <f>FC_TRA_ROAD_HGV_E!G$2</f>
        <v>3063.0350110879699</v>
      </c>
      <c r="H76" s="16">
        <f>FC_TRA_ROAD_HGV_E!H$2</f>
        <v>3152.5213717768047</v>
      </c>
      <c r="I76" s="16">
        <f>FC_TRA_ROAD_HGV_E!I$2</f>
        <v>3152.3016755171889</v>
      </c>
      <c r="J76" s="16">
        <f>FC_TRA_ROAD_HGV_E!J$2</f>
        <v>3239.7827985234881</v>
      </c>
      <c r="K76" s="16">
        <f>FC_TRA_ROAD_HGV_E!K$2</f>
        <v>3171.7698755794536</v>
      </c>
      <c r="L76" s="16">
        <f>FC_TRA_ROAD_HGV_E!L$2</f>
        <v>2832.2197073066445</v>
      </c>
      <c r="M76" s="16">
        <f>FC_TRA_ROAD_HGV_E!M$2</f>
        <v>2835.1451756978258</v>
      </c>
      <c r="N76" s="16">
        <f>FC_TRA_ROAD_HGV_E!N$2</f>
        <v>2706.5121959947478</v>
      </c>
      <c r="O76" s="16">
        <f>FC_TRA_ROAD_HGV_E!O$2</f>
        <v>2406.1483001574888</v>
      </c>
      <c r="P76" s="16">
        <f>FC_TRA_ROAD_HGV_E!P$2</f>
        <v>2293.2438208446301</v>
      </c>
      <c r="Q76" s="16">
        <f>FC_TRA_ROAD_HGV_E!Q$2</f>
        <v>2120.4265326446157</v>
      </c>
      <c r="R76" s="16">
        <f>FC_TRA_ROAD_HGV_E!R$2</f>
        <v>2194.6471332465535</v>
      </c>
      <c r="S76" s="16">
        <f>FC_TRA_ROAD_HGV_E!S$2</f>
        <v>2209.5421996937944</v>
      </c>
      <c r="T76" s="16">
        <f>FC_TRA_ROAD_HGV_E!T$2</f>
        <v>2165.087192031111</v>
      </c>
      <c r="U76" s="16">
        <f>FC_TRA_ROAD_HGV_E!U$2</f>
        <v>2118.7279097790715</v>
      </c>
      <c r="V76" s="16">
        <f>FC_TRA_ROAD_HGV_E!V$2</f>
        <v>2172.0889504790343</v>
      </c>
      <c r="W76" s="16">
        <f>FC_TRA_ROAD_HGV_E!W$2</f>
        <v>1868.1223252623656</v>
      </c>
      <c r="X76" s="16">
        <f>FC_TRA_ROAD_HGV_E!X$2</f>
        <v>1976.7717590955986</v>
      </c>
    </row>
    <row r="77" spans="1:24" ht="11.25" customHeight="1" x14ac:dyDescent="0.2">
      <c r="A77" s="40" t="s">
        <v>159</v>
      </c>
      <c r="B77" s="13" t="str">
        <f ca="1">HYPERLINK("#"&amp;CELL("address",FC_TRA_DAVI_E!$X$2),"FC_TRA_DAVI_E")</f>
        <v>FC_TRA_DAVI_E</v>
      </c>
      <c r="C77" s="14">
        <f>FC_TRA_DAVI_E!C$2</f>
        <v>345.93537527999985</v>
      </c>
      <c r="D77" s="14">
        <f>FC_TRA_DAVI_E!D$2</f>
        <v>355.55335200000013</v>
      </c>
      <c r="E77" s="14">
        <f>FC_TRA_DAVI_E!E$2</f>
        <v>378.10043676000015</v>
      </c>
      <c r="F77" s="14">
        <f>FC_TRA_DAVI_E!F$2</f>
        <v>352.45224000000019</v>
      </c>
      <c r="G77" s="14">
        <f>FC_TRA_DAVI_E!G$2</f>
        <v>397.40670504000008</v>
      </c>
      <c r="H77" s="14">
        <f>FC_TRA_DAVI_E!H$2</f>
        <v>413.36656200000016</v>
      </c>
      <c r="I77" s="14">
        <f>FC_TRA_DAVI_E!I$2</f>
        <v>403.81868952000008</v>
      </c>
      <c r="J77" s="14">
        <f>FC_TRA_DAVI_E!J$2</f>
        <v>401.89751676000003</v>
      </c>
      <c r="K77" s="14">
        <f>FC_TRA_DAVI_E!K$2</f>
        <v>370.98037296000012</v>
      </c>
      <c r="L77" s="14">
        <f>FC_TRA_DAVI_E!L$2</f>
        <v>346.24691675999992</v>
      </c>
      <c r="M77" s="14">
        <f>FC_TRA_DAVI_E!M$2</f>
        <v>411.16114152000017</v>
      </c>
      <c r="N77" s="14">
        <f>FC_TRA_DAVI_E!N$2</f>
        <v>364.79720304</v>
      </c>
      <c r="O77" s="14">
        <f>FC_TRA_DAVI_E!O$2</f>
        <v>364.80884400000002</v>
      </c>
      <c r="P77" s="14">
        <f>FC_TRA_DAVI_E!P$2</f>
        <v>370.98037296000012</v>
      </c>
      <c r="Q77" s="14">
        <f>FC_TRA_DAVI_E!Q$2</f>
        <v>358.62541524000011</v>
      </c>
      <c r="R77" s="14">
        <f>FC_TRA_DAVI_E!R$2</f>
        <v>377.17570152000019</v>
      </c>
      <c r="S77" s="14">
        <f>FC_TRA_DAVI_E!S$2</f>
        <v>420.45944400000013</v>
      </c>
      <c r="T77" s="14">
        <f>FC_TRA_DAVI_E!T$2</f>
        <v>507.08642292000013</v>
      </c>
      <c r="U77" s="14">
        <f>FC_TRA_DAVI_E!U$2</f>
        <v>538.60807223999984</v>
      </c>
      <c r="V77" s="14">
        <f>FC_TRA_DAVI_E!V$2</f>
        <v>500.96575152000008</v>
      </c>
      <c r="W77" s="14">
        <f>FC_TRA_DAVI_E!W$2</f>
        <v>261.78926436</v>
      </c>
      <c r="X77" s="14">
        <f>FC_TRA_DAVI_E!X$2</f>
        <v>344.55287304000007</v>
      </c>
    </row>
    <row r="78" spans="1:24" ht="11.25" customHeight="1" x14ac:dyDescent="0.2">
      <c r="A78" s="41" t="s">
        <v>230</v>
      </c>
      <c r="B78" s="15" t="str">
        <f ca="1">HYPERLINK("#"&amp;CELL("address",FC_TRA_DAVI_PA_E!$X$2),"FC_TRA_DAVI_PA_E")</f>
        <v>FC_TRA_DAVI_PA_E</v>
      </c>
      <c r="C78" s="16">
        <f>FC_TRA_DAVI_PA_E!C$2</f>
        <v>329.00324046652167</v>
      </c>
      <c r="D78" s="16">
        <f>FC_TRA_DAVI_PA_E!D$2</f>
        <v>339.98968069826782</v>
      </c>
      <c r="E78" s="16">
        <f>FC_TRA_DAVI_PA_E!E$2</f>
        <v>362.72987531492134</v>
      </c>
      <c r="F78" s="16">
        <f>FC_TRA_DAVI_PA_E!F$2</f>
        <v>338.21371672363347</v>
      </c>
      <c r="G78" s="16">
        <f>FC_TRA_DAVI_PA_E!G$2</f>
        <v>382.78311853540157</v>
      </c>
      <c r="H78" s="16">
        <f>FC_TRA_DAVI_PA_E!H$2</f>
        <v>397.54333001441375</v>
      </c>
      <c r="I78" s="16">
        <f>FC_TRA_DAVI_PA_E!I$2</f>
        <v>386.90369751408082</v>
      </c>
      <c r="J78" s="16">
        <f>FC_TRA_DAVI_PA_E!J$2</f>
        <v>384.26837227104892</v>
      </c>
      <c r="K78" s="16">
        <f>FC_TRA_DAVI_PA_E!K$2</f>
        <v>354.30174617753613</v>
      </c>
      <c r="L78" s="16">
        <f>FC_TRA_DAVI_PA_E!L$2</f>
        <v>329.60324958353561</v>
      </c>
      <c r="M78" s="16">
        <f>FC_TRA_DAVI_PA_E!M$2</f>
        <v>392.97928365459842</v>
      </c>
      <c r="N78" s="16">
        <f>FC_TRA_DAVI_PA_E!N$2</f>
        <v>353.62020268702372</v>
      </c>
      <c r="O78" s="16">
        <f>FC_TRA_DAVI_PA_E!O$2</f>
        <v>354.37126645407955</v>
      </c>
      <c r="P78" s="16">
        <f>FC_TRA_DAVI_PA_E!P$2</f>
        <v>361.51743492204514</v>
      </c>
      <c r="Q78" s="16">
        <f>FC_TRA_DAVI_PA_E!Q$2</f>
        <v>351.21664338514296</v>
      </c>
      <c r="R78" s="16">
        <f>FC_TRA_DAVI_PA_E!R$2</f>
        <v>370.54250968403301</v>
      </c>
      <c r="S78" s="16">
        <f>FC_TRA_DAVI_PA_E!S$2</f>
        <v>416.22793014966101</v>
      </c>
      <c r="T78" s="16">
        <f>FC_TRA_DAVI_PA_E!T$2</f>
        <v>501.20168513376501</v>
      </c>
      <c r="U78" s="16">
        <f>FC_TRA_DAVI_PA_E!U$2</f>
        <v>532.58882577873726</v>
      </c>
      <c r="V78" s="16">
        <f>FC_TRA_DAVI_PA_E!V$2</f>
        <v>495.0208285686561</v>
      </c>
      <c r="W78" s="16">
        <f>FC_TRA_DAVI_PA_E!W$2</f>
        <v>256.30951283985524</v>
      </c>
      <c r="X78" s="16">
        <f>FC_TRA_DAVI_PA_E!X$2</f>
        <v>338.26112084249752</v>
      </c>
    </row>
    <row r="79" spans="1:24" ht="11.25" customHeight="1" x14ac:dyDescent="0.2">
      <c r="A79" s="41" t="s">
        <v>231</v>
      </c>
      <c r="B79" s="15" t="str">
        <f ca="1">HYPERLINK("#"&amp;CELL("address",FC_TRA_DAVI_FR_E!$X$2),"FC_TRA_DAVI_FR_E")</f>
        <v>FC_TRA_DAVI_FR_E</v>
      </c>
      <c r="C79" s="16">
        <f>FC_TRA_DAVI_FR_E!C$2</f>
        <v>16.932134813478161</v>
      </c>
      <c r="D79" s="16">
        <f>FC_TRA_DAVI_FR_E!D$2</f>
        <v>15.563671301732352</v>
      </c>
      <c r="E79" s="16">
        <f>FC_TRA_DAVI_FR_E!E$2</f>
        <v>15.370561445078824</v>
      </c>
      <c r="F79" s="16">
        <f>FC_TRA_DAVI_FR_E!F$2</f>
        <v>14.238523276366722</v>
      </c>
      <c r="G79" s="16">
        <f>FC_TRA_DAVI_FR_E!G$2</f>
        <v>14.623586504598528</v>
      </c>
      <c r="H79" s="16">
        <f>FC_TRA_DAVI_FR_E!H$2</f>
        <v>15.823231985586396</v>
      </c>
      <c r="I79" s="16">
        <f>FC_TRA_DAVI_FR_E!I$2</f>
        <v>16.914992005919245</v>
      </c>
      <c r="J79" s="16">
        <f>FC_TRA_DAVI_FR_E!J$2</f>
        <v>17.629144488951052</v>
      </c>
      <c r="K79" s="16">
        <f>FC_TRA_DAVI_FR_E!K$2</f>
        <v>16.678626782463965</v>
      </c>
      <c r="L79" s="16">
        <f>FC_TRA_DAVI_FR_E!L$2</f>
        <v>16.643667176464291</v>
      </c>
      <c r="M79" s="16">
        <f>FC_TRA_DAVI_FR_E!M$2</f>
        <v>18.181857865401742</v>
      </c>
      <c r="N79" s="16">
        <f>FC_TRA_DAVI_FR_E!N$2</f>
        <v>11.177000352976286</v>
      </c>
      <c r="O79" s="16">
        <f>FC_TRA_DAVI_FR_E!O$2</f>
        <v>10.437577545920455</v>
      </c>
      <c r="P79" s="16">
        <f>FC_TRA_DAVI_FR_E!P$2</f>
        <v>9.4629380379549684</v>
      </c>
      <c r="Q79" s="16">
        <f>FC_TRA_DAVI_FR_E!Q$2</f>
        <v>7.4087718548571626</v>
      </c>
      <c r="R79" s="16">
        <f>FC_TRA_DAVI_FR_E!R$2</f>
        <v>6.6331918359671276</v>
      </c>
      <c r="S79" s="16">
        <f>FC_TRA_DAVI_FR_E!S$2</f>
        <v>4.2315138503391401</v>
      </c>
      <c r="T79" s="16">
        <f>FC_TRA_DAVI_FR_E!T$2</f>
        <v>5.8847377862350925</v>
      </c>
      <c r="U79" s="16">
        <f>FC_TRA_DAVI_FR_E!U$2</f>
        <v>6.0192464612625809</v>
      </c>
      <c r="V79" s="16">
        <f>FC_TRA_DAVI_FR_E!V$2</f>
        <v>5.9449229513439636</v>
      </c>
      <c r="W79" s="16">
        <f>FC_TRA_DAVI_FR_E!W$2</f>
        <v>5.4797515201447631</v>
      </c>
      <c r="X79" s="16">
        <f>FC_TRA_DAVI_FR_E!X$2</f>
        <v>6.2917521975025794</v>
      </c>
    </row>
    <row r="80" spans="1:24" ht="11.25" customHeight="1" x14ac:dyDescent="0.2">
      <c r="A80" s="40" t="s">
        <v>160</v>
      </c>
      <c r="B80" s="13" t="str">
        <f ca="1">HYPERLINK("#"&amp;CELL("address",FC_TRA_DNAVI_E!$X$2),"FC_TRA_DNAVI_E")</f>
        <v>FC_TRA_DNAVI_E</v>
      </c>
      <c r="C80" s="14">
        <f>FC_TRA_DNAVI_E!C$2</f>
        <v>138.06243827999998</v>
      </c>
      <c r="D80" s="14">
        <f>FC_TRA_DNAVI_E!D$2</f>
        <v>157.32677844</v>
      </c>
      <c r="E80" s="14">
        <f>FC_TRA_DNAVI_E!E$2</f>
        <v>282.23642987999995</v>
      </c>
      <c r="F80" s="14">
        <f>FC_TRA_DNAVI_E!F$2</f>
        <v>205.40433707999998</v>
      </c>
      <c r="G80" s="14">
        <f>FC_TRA_DNAVI_E!G$2</f>
        <v>80.268884280000009</v>
      </c>
      <c r="H80" s="14">
        <f>FC_TRA_DNAVI_E!H$2</f>
        <v>54.58283063999999</v>
      </c>
      <c r="I80" s="14">
        <f>FC_TRA_DNAVI_E!I$2</f>
        <v>63.726029640000014</v>
      </c>
      <c r="J80" s="14">
        <f>FC_TRA_DNAVI_E!J$2</f>
        <v>402.81539868000004</v>
      </c>
      <c r="K80" s="14">
        <f>FC_TRA_DNAVI_E!K$2</f>
        <v>440.41890132000003</v>
      </c>
      <c r="L80" s="14">
        <f>FC_TRA_DNAVI_E!L$2</f>
        <v>626.42402568000023</v>
      </c>
      <c r="M80" s="14">
        <f>FC_TRA_DNAVI_E!M$2</f>
        <v>390.97331856</v>
      </c>
      <c r="N80" s="14">
        <f>FC_TRA_DNAVI_E!N$2</f>
        <v>368.39807747999998</v>
      </c>
      <c r="O80" s="14">
        <f>FC_TRA_DNAVI_E!O$2</f>
        <v>371.49404651999998</v>
      </c>
      <c r="P80" s="14">
        <f>FC_TRA_DNAVI_E!P$2</f>
        <v>383.96868048000005</v>
      </c>
      <c r="Q80" s="14">
        <f>FC_TRA_DNAVI_E!Q$2</f>
        <v>269.23601988000001</v>
      </c>
      <c r="R80" s="14">
        <f>FC_TRA_DNAVI_E!R$2</f>
        <v>304.46577431999998</v>
      </c>
      <c r="S80" s="14">
        <f>FC_TRA_DNAVI_E!S$2</f>
        <v>346.99691952000001</v>
      </c>
      <c r="T80" s="14">
        <f>FC_TRA_DNAVI_E!T$2</f>
        <v>307.07894340000001</v>
      </c>
      <c r="U80" s="14">
        <f>FC_TRA_DNAVI_E!U$2</f>
        <v>320.03780724000001</v>
      </c>
      <c r="V80" s="14">
        <f>FC_TRA_DNAVI_E!V$2</f>
        <v>275.67038448000005</v>
      </c>
      <c r="W80" s="14">
        <f>FC_TRA_DNAVI_E!W$2</f>
        <v>197.49954167999999</v>
      </c>
      <c r="X80" s="14">
        <f>FC_TRA_DNAVI_E!X$2</f>
        <v>226.59361416000002</v>
      </c>
    </row>
    <row r="81" spans="1:24" ht="11.25" customHeight="1" x14ac:dyDescent="0.2">
      <c r="A81" s="41" t="s">
        <v>237</v>
      </c>
      <c r="B81" s="15" t="str">
        <f ca="1">HYPERLINK("#"&amp;CELL("address",FC_TRA_DNAVI_DCS_E!$X$2),"FC_TRA_DNAVI_DCS_E")</f>
        <v>FC_TRA_DNAVI_DCS_E</v>
      </c>
      <c r="C81" s="16">
        <f>FC_TRA_DNAVI_DCS_E!C$2</f>
        <v>138.06243827999998</v>
      </c>
      <c r="D81" s="16">
        <f>FC_TRA_DNAVI_DCS_E!D$2</f>
        <v>157.32677844</v>
      </c>
      <c r="E81" s="16">
        <f>FC_TRA_DNAVI_DCS_E!E$2</f>
        <v>282.23642987999995</v>
      </c>
      <c r="F81" s="16">
        <f>FC_TRA_DNAVI_DCS_E!F$2</f>
        <v>205.40433707999998</v>
      </c>
      <c r="G81" s="16">
        <f>FC_TRA_DNAVI_DCS_E!G$2</f>
        <v>80.268884280000009</v>
      </c>
      <c r="H81" s="16">
        <f>FC_TRA_DNAVI_DCS_E!H$2</f>
        <v>54.58283063999999</v>
      </c>
      <c r="I81" s="16">
        <f>FC_TRA_DNAVI_DCS_E!I$2</f>
        <v>63.726029640000014</v>
      </c>
      <c r="J81" s="16">
        <f>FC_TRA_DNAVI_DCS_E!J$2</f>
        <v>402.81539868000004</v>
      </c>
      <c r="K81" s="16">
        <f>FC_TRA_DNAVI_DCS_E!K$2</f>
        <v>440.41890132000003</v>
      </c>
      <c r="L81" s="16">
        <f>FC_TRA_DNAVI_DCS_E!L$2</f>
        <v>626.42402568000023</v>
      </c>
      <c r="M81" s="16">
        <f>FC_TRA_DNAVI_DCS_E!M$2</f>
        <v>390.97331856</v>
      </c>
      <c r="N81" s="16">
        <f>FC_TRA_DNAVI_DCS_E!N$2</f>
        <v>368.39807747999998</v>
      </c>
      <c r="O81" s="16">
        <f>FC_TRA_DNAVI_DCS_E!O$2</f>
        <v>371.49404651999998</v>
      </c>
      <c r="P81" s="16">
        <f>FC_TRA_DNAVI_DCS_E!P$2</f>
        <v>383.96868048000005</v>
      </c>
      <c r="Q81" s="16">
        <f>FC_TRA_DNAVI_DCS_E!Q$2</f>
        <v>269.23601988000001</v>
      </c>
      <c r="R81" s="16">
        <f>FC_TRA_DNAVI_DCS_E!R$2</f>
        <v>304.46577431999998</v>
      </c>
      <c r="S81" s="16">
        <f>FC_TRA_DNAVI_DCS_E!S$2</f>
        <v>346.99691952000001</v>
      </c>
      <c r="T81" s="16">
        <f>FC_TRA_DNAVI_DCS_E!T$2</f>
        <v>307.07894340000001</v>
      </c>
      <c r="U81" s="16">
        <f>FC_TRA_DNAVI_DCS_E!U$2</f>
        <v>320.03780724000001</v>
      </c>
      <c r="V81" s="16">
        <f>FC_TRA_DNAVI_DCS_E!V$2</f>
        <v>275.67038448000005</v>
      </c>
      <c r="W81" s="16">
        <f>FC_TRA_DNAVI_DCS_E!W$2</f>
        <v>197.49954167999999</v>
      </c>
      <c r="X81" s="16">
        <f>FC_TRA_DNAVI_DCS_E!X$2</f>
        <v>226.59361416000002</v>
      </c>
    </row>
    <row r="82" spans="1:24" ht="11.25" customHeight="1" x14ac:dyDescent="0.2">
      <c r="A82" s="41" t="s">
        <v>236</v>
      </c>
      <c r="B82" s="15" t="str">
        <f ca="1">HYPERLINK("#"&amp;CELL("address",FC_TRA_DNAVI_IWW_E!$X$2),"FC_TRA_DNAVI_IWW_E")</f>
        <v>FC_TRA_DNAVI_IWW_E</v>
      </c>
      <c r="C82" s="16">
        <f>FC_TRA_DNAVI_IWW_E!C$2</f>
        <v>0</v>
      </c>
      <c r="D82" s="16">
        <f>FC_TRA_DNAVI_IWW_E!D$2</f>
        <v>0</v>
      </c>
      <c r="E82" s="16">
        <f>FC_TRA_DNAVI_IWW_E!E$2</f>
        <v>0</v>
      </c>
      <c r="F82" s="16">
        <f>FC_TRA_DNAVI_IWW_E!F$2</f>
        <v>0</v>
      </c>
      <c r="G82" s="16">
        <f>FC_TRA_DNAVI_IWW_E!G$2</f>
        <v>0</v>
      </c>
      <c r="H82" s="16">
        <f>FC_TRA_DNAVI_IWW_E!H$2</f>
        <v>0</v>
      </c>
      <c r="I82" s="16">
        <f>FC_TRA_DNAVI_IWW_E!I$2</f>
        <v>0</v>
      </c>
      <c r="J82" s="16">
        <f>FC_TRA_DNAVI_IWW_E!J$2</f>
        <v>0</v>
      </c>
      <c r="K82" s="16">
        <f>FC_TRA_DNAVI_IWW_E!K$2</f>
        <v>0</v>
      </c>
      <c r="L82" s="16">
        <f>FC_TRA_DNAVI_IWW_E!L$2</f>
        <v>0</v>
      </c>
      <c r="M82" s="16">
        <f>FC_TRA_DNAVI_IWW_E!M$2</f>
        <v>0</v>
      </c>
      <c r="N82" s="16">
        <f>FC_TRA_DNAVI_IWW_E!N$2</f>
        <v>0</v>
      </c>
      <c r="O82" s="16">
        <f>FC_TRA_DNAVI_IWW_E!O$2</f>
        <v>0</v>
      </c>
      <c r="P82" s="16">
        <f>FC_TRA_DNAVI_IWW_E!P$2</f>
        <v>0</v>
      </c>
      <c r="Q82" s="16">
        <f>FC_TRA_DNAVI_IWW_E!Q$2</f>
        <v>0</v>
      </c>
      <c r="R82" s="16">
        <f>FC_TRA_DNAVI_IWW_E!R$2</f>
        <v>0</v>
      </c>
      <c r="S82" s="16">
        <f>FC_TRA_DNAVI_IWW_E!S$2</f>
        <v>0</v>
      </c>
      <c r="T82" s="16">
        <f>FC_TRA_DNAVI_IWW_E!T$2</f>
        <v>0</v>
      </c>
      <c r="U82" s="16">
        <f>FC_TRA_DNAVI_IWW_E!U$2</f>
        <v>0</v>
      </c>
      <c r="V82" s="16">
        <f>FC_TRA_DNAVI_IWW_E!V$2</f>
        <v>0</v>
      </c>
      <c r="W82" s="16">
        <f>FC_TRA_DNAVI_IWW_E!W$2</f>
        <v>0</v>
      </c>
      <c r="X82" s="16">
        <f>FC_TRA_DNAVI_IWW_E!X$2</f>
        <v>0</v>
      </c>
    </row>
    <row r="83" spans="1:24" ht="11.25" customHeight="1" x14ac:dyDescent="0.2">
      <c r="A83" s="40" t="s">
        <v>161</v>
      </c>
      <c r="B83" s="13" t="str">
        <f ca="1">HYPERLINK("#"&amp;CELL("address",FC_TRA_PIPE_E!$X$2),"FC_TRA_PIPE_E")</f>
        <v>FC_TRA_PIPE_E</v>
      </c>
      <c r="C83" s="14">
        <f>FC_TRA_PIPE_E!C$2</f>
        <v>0</v>
      </c>
      <c r="D83" s="14">
        <f>FC_TRA_PIPE_E!D$2</f>
        <v>0</v>
      </c>
      <c r="E83" s="14">
        <f>FC_TRA_PIPE_E!E$2</f>
        <v>0</v>
      </c>
      <c r="F83" s="14">
        <f>FC_TRA_PIPE_E!F$2</f>
        <v>0</v>
      </c>
      <c r="G83" s="14">
        <f>FC_TRA_PIPE_E!G$2</f>
        <v>0</v>
      </c>
      <c r="H83" s="14">
        <f>FC_TRA_PIPE_E!H$2</f>
        <v>0</v>
      </c>
      <c r="I83" s="14">
        <f>FC_TRA_PIPE_E!I$2</f>
        <v>0</v>
      </c>
      <c r="J83" s="14">
        <f>FC_TRA_PIPE_E!J$2</f>
        <v>0</v>
      </c>
      <c r="K83" s="14">
        <f>FC_TRA_PIPE_E!K$2</f>
        <v>0</v>
      </c>
      <c r="L83" s="14">
        <f>FC_TRA_PIPE_E!L$2</f>
        <v>0</v>
      </c>
      <c r="M83" s="14">
        <f>FC_TRA_PIPE_E!M$2</f>
        <v>0</v>
      </c>
      <c r="N83" s="14">
        <f>FC_TRA_PIPE_E!N$2</f>
        <v>0</v>
      </c>
      <c r="O83" s="14">
        <f>FC_TRA_PIPE_E!O$2</f>
        <v>0</v>
      </c>
      <c r="P83" s="14">
        <f>FC_TRA_PIPE_E!P$2</f>
        <v>0</v>
      </c>
      <c r="Q83" s="14">
        <f>FC_TRA_PIPE_E!Q$2</f>
        <v>0</v>
      </c>
      <c r="R83" s="14">
        <f>FC_TRA_PIPE_E!R$2</f>
        <v>0</v>
      </c>
      <c r="S83" s="14">
        <f>FC_TRA_PIPE_E!S$2</f>
        <v>0</v>
      </c>
      <c r="T83" s="14">
        <f>FC_TRA_PIPE_E!T$2</f>
        <v>0</v>
      </c>
      <c r="U83" s="14">
        <f>FC_TRA_PIPE_E!U$2</f>
        <v>0</v>
      </c>
      <c r="V83" s="14">
        <f>FC_TRA_PIPE_E!V$2</f>
        <v>0</v>
      </c>
      <c r="W83" s="14">
        <f>FC_TRA_PIPE_E!W$2</f>
        <v>0</v>
      </c>
      <c r="X83" s="14">
        <f>FC_TRA_PIPE_E!X$2</f>
        <v>0</v>
      </c>
    </row>
    <row r="84" spans="1:24" ht="11.25" customHeight="1" x14ac:dyDescent="0.2">
      <c r="A84" s="39" t="s">
        <v>162</v>
      </c>
      <c r="B84" s="11" t="str">
        <f ca="1">HYPERLINK("#"&amp;CELL("address",FC_OTH_E!$X$2),"FC_OTH_E")</f>
        <v>FC_OTH_E</v>
      </c>
      <c r="C84" s="12">
        <f>FC_OTH_E!C$2</f>
        <v>5416.6374878399993</v>
      </c>
      <c r="D84" s="12">
        <f>FC_OTH_E!D$2</f>
        <v>5976.3199557600001</v>
      </c>
      <c r="E84" s="12">
        <f>FC_OTH_E!E$2</f>
        <v>6086.1131841600009</v>
      </c>
      <c r="F84" s="12">
        <f>FC_OTH_E!F$2</f>
        <v>5756.1354392399999</v>
      </c>
      <c r="G84" s="12">
        <f>FC_OTH_E!G$2</f>
        <v>6089.6204128800009</v>
      </c>
      <c r="H84" s="12">
        <f>FC_OTH_E!H$2</f>
        <v>6705.4473068400002</v>
      </c>
      <c r="I84" s="12">
        <f>FC_OTH_E!I$2</f>
        <v>5563.9521460800006</v>
      </c>
      <c r="J84" s="12">
        <f>FC_OTH_E!J$2</f>
        <v>5373.1951703999994</v>
      </c>
      <c r="K84" s="12">
        <f>FC_OTH_E!K$2</f>
        <v>4701.4781795999997</v>
      </c>
      <c r="L84" s="12">
        <f>FC_OTH_E!L$2</f>
        <v>4932.3079821600004</v>
      </c>
      <c r="M84" s="12">
        <f>FC_OTH_E!M$2</f>
        <v>4984.9092464400001</v>
      </c>
      <c r="N84" s="12">
        <f>FC_OTH_E!N$2</f>
        <v>4394.5944613199999</v>
      </c>
      <c r="O84" s="12">
        <f>FC_OTH_E!O$2</f>
        <v>4035.4536877200003</v>
      </c>
      <c r="P84" s="12">
        <f>FC_OTH_E!P$2</f>
        <v>3979.0135342799995</v>
      </c>
      <c r="Q84" s="12">
        <f>FC_OTH_E!Q$2</f>
        <v>3979.4986530000006</v>
      </c>
      <c r="R84" s="12">
        <f>FC_OTH_E!R$2</f>
        <v>4030.3421132399999</v>
      </c>
      <c r="S84" s="12">
        <f>FC_OTH_E!S$2</f>
        <v>3911.8637865600003</v>
      </c>
      <c r="T84" s="12">
        <f>FC_OTH_E!T$2</f>
        <v>3943.1641870800008</v>
      </c>
      <c r="U84" s="12">
        <f>FC_OTH_E!U$2</f>
        <v>4068.3948508800004</v>
      </c>
      <c r="V84" s="12">
        <f>FC_OTH_E!V$2</f>
        <v>4083.8097290400001</v>
      </c>
      <c r="W84" s="12">
        <f>FC_OTH_E!W$2</f>
        <v>4054.4505180000015</v>
      </c>
      <c r="X84" s="12">
        <f>FC_OTH_E!X$2</f>
        <v>3983.6296133999995</v>
      </c>
    </row>
    <row r="85" spans="1:24" ht="11.25" customHeight="1" x14ac:dyDescent="0.2">
      <c r="A85" s="40" t="s">
        <v>163</v>
      </c>
      <c r="B85" s="13" t="str">
        <f ca="1">HYPERLINK("#"&amp;CELL("address",FC_OTH_CP_E!$X$2),"FC_OTH_CP_E")</f>
        <v>FC_OTH_CP_E</v>
      </c>
      <c r="C85" s="14">
        <f>FC_OTH_CP_E!C$2</f>
        <v>1311.0375902399999</v>
      </c>
      <c r="D85" s="14">
        <f>FC_OTH_CP_E!D$2</f>
        <v>1443.8149843556375</v>
      </c>
      <c r="E85" s="14">
        <f>FC_OTH_CP_E!E$2</f>
        <v>1562.6251958243058</v>
      </c>
      <c r="F85" s="14">
        <f>FC_OTH_CP_E!F$2</f>
        <v>1640.6391438529736</v>
      </c>
      <c r="G85" s="14">
        <f>FC_OTH_CP_E!G$2</f>
        <v>2003.69581668</v>
      </c>
      <c r="H85" s="14">
        <f>FC_OTH_CP_E!H$2</f>
        <v>2251.4949338400006</v>
      </c>
      <c r="I85" s="14">
        <f>FC_OTH_CP_E!I$2</f>
        <v>2143.5981544800006</v>
      </c>
      <c r="J85" s="14">
        <f>FC_OTH_CP_E!J$2</f>
        <v>1988.2548237599992</v>
      </c>
      <c r="K85" s="14">
        <f>FC_OTH_CP_E!K$2</f>
        <v>1645.3814184</v>
      </c>
      <c r="L85" s="14">
        <f>FC_OTH_CP_E!L$2</f>
        <v>1870.8933783600007</v>
      </c>
      <c r="M85" s="14">
        <f>FC_OTH_CP_E!M$2</f>
        <v>1275.393345120001</v>
      </c>
      <c r="N85" s="14">
        <f>FC_OTH_CP_E!N$2</f>
        <v>1139.4707889599995</v>
      </c>
      <c r="O85" s="14">
        <f>FC_OTH_CP_E!O$2</f>
        <v>1002.6559022400003</v>
      </c>
      <c r="P85" s="14">
        <f>FC_OTH_CP_E!P$2</f>
        <v>982.46300327999973</v>
      </c>
      <c r="Q85" s="14">
        <f>FC_OTH_CP_E!Q$2</f>
        <v>1028.5562426399999</v>
      </c>
      <c r="R85" s="14">
        <f>FC_OTH_CP_E!R$2</f>
        <v>1128.0381746399996</v>
      </c>
      <c r="S85" s="14">
        <f>FC_OTH_CP_E!S$2</f>
        <v>1080.5481597600001</v>
      </c>
      <c r="T85" s="14">
        <f>FC_OTH_CP_E!T$2</f>
        <v>1072.0343199600006</v>
      </c>
      <c r="U85" s="14">
        <f>FC_OTH_CP_E!U$2</f>
        <v>1157.5114451999998</v>
      </c>
      <c r="V85" s="14">
        <f>FC_OTH_CP_E!V$2</f>
        <v>1132.2714603599998</v>
      </c>
      <c r="W85" s="14">
        <f>FC_OTH_CP_E!W$2</f>
        <v>892.74212244</v>
      </c>
      <c r="X85" s="14">
        <f>FC_OTH_CP_E!X$2</f>
        <v>951.13681092000024</v>
      </c>
    </row>
    <row r="86" spans="1:24" ht="11.25" customHeight="1" x14ac:dyDescent="0.2">
      <c r="A86" s="41" t="s">
        <v>307</v>
      </c>
      <c r="B86" s="15" t="str">
        <f ca="1">HYPERLINK("#"&amp;CELL("address",FC_OTH_CP_SH_E!$X$2),"FC_OTH_CP_SH_E")</f>
        <v>FC_OTH_CP_SH_E</v>
      </c>
      <c r="C86" s="16">
        <f>FC_OTH_CP_SH_E!C$2</f>
        <v>883.85902405042646</v>
      </c>
      <c r="D86" s="16">
        <f>FC_OTH_CP_SH_E!D$2</f>
        <v>1055.0988040571272</v>
      </c>
      <c r="E86" s="16">
        <f>FC_OTH_CP_SH_E!E$2</f>
        <v>1128.2484279553064</v>
      </c>
      <c r="F86" s="16">
        <f>FC_OTH_CP_SH_E!F$2</f>
        <v>1197.4605718840692</v>
      </c>
      <c r="G86" s="16">
        <f>FC_OTH_CP_SH_E!G$2</f>
        <v>1529.3479498052268</v>
      </c>
      <c r="H86" s="16">
        <f>FC_OTH_CP_SH_E!H$2</f>
        <v>1681.401457857698</v>
      </c>
      <c r="I86" s="16">
        <f>FC_OTH_CP_SH_E!I$2</f>
        <v>1600.1558690518777</v>
      </c>
      <c r="J86" s="16">
        <f>FC_OTH_CP_SH_E!J$2</f>
        <v>1427.7827789754347</v>
      </c>
      <c r="K86" s="16">
        <f>FC_OTH_CP_SH_E!K$2</f>
        <v>1052.1121491913341</v>
      </c>
      <c r="L86" s="16">
        <f>FC_OTH_CP_SH_E!L$2</f>
        <v>1293.756603127789</v>
      </c>
      <c r="M86" s="16">
        <f>FC_OTH_CP_SH_E!M$2</f>
        <v>838.09559288465994</v>
      </c>
      <c r="N86" s="16">
        <f>FC_OTH_CP_SH_E!N$2</f>
        <v>696.1691312459559</v>
      </c>
      <c r="O86" s="16">
        <f>FC_OTH_CP_SH_E!O$2</f>
        <v>569.05138230363514</v>
      </c>
      <c r="P86" s="16">
        <f>FC_OTH_CP_SH_E!P$2</f>
        <v>519.70815134370105</v>
      </c>
      <c r="Q86" s="16">
        <f>FC_OTH_CP_SH_E!Q$2</f>
        <v>490.41193338439393</v>
      </c>
      <c r="R86" s="16">
        <f>FC_OTH_CP_SH_E!R$2</f>
        <v>557.12098889107915</v>
      </c>
      <c r="S86" s="16">
        <f>FC_OTH_CP_SH_E!S$2</f>
        <v>511.46687068100488</v>
      </c>
      <c r="T86" s="16">
        <f>FC_OTH_CP_SH_E!T$2</f>
        <v>491.50205789754983</v>
      </c>
      <c r="U86" s="16">
        <f>FC_OTH_CP_SH_E!U$2</f>
        <v>509.12495597993563</v>
      </c>
      <c r="V86" s="16">
        <f>FC_OTH_CP_SH_E!V$2</f>
        <v>486.96459979707794</v>
      </c>
      <c r="W86" s="16">
        <f>FC_OTH_CP_SH_E!W$2</f>
        <v>362.73669233535384</v>
      </c>
      <c r="X86" s="16">
        <f>FC_OTH_CP_SH_E!X$2</f>
        <v>438.94795103093645</v>
      </c>
    </row>
    <row r="87" spans="1:24" ht="11.25" customHeight="1" x14ac:dyDescent="0.2">
      <c r="A87" s="41" t="s">
        <v>306</v>
      </c>
      <c r="B87" s="15" t="str">
        <f ca="1">HYPERLINK("#"&amp;CELL("address",FC_OTH_CP_SC_E!$X$2),"FC_OTH_CP_SC_E")</f>
        <v>FC_OTH_CP_SC_E</v>
      </c>
      <c r="C87" s="16">
        <f>FC_OTH_CP_SC_E!C$2</f>
        <v>0.53562237543176661</v>
      </c>
      <c r="D87" s="16">
        <f>FC_OTH_CP_SC_E!D$2</f>
        <v>0.57564374082428493</v>
      </c>
      <c r="E87" s="16">
        <f>FC_OTH_CP_SC_E!E$2</f>
        <v>0.49288711766913057</v>
      </c>
      <c r="F87" s="16">
        <f>FC_OTH_CP_SC_E!F$2</f>
        <v>0.66076563386450593</v>
      </c>
      <c r="G87" s="16">
        <f>FC_OTH_CP_SC_E!G$2</f>
        <v>0.62786433101526784</v>
      </c>
      <c r="H87" s="16">
        <f>FC_OTH_CP_SC_E!H$2</f>
        <v>0.72318810157252778</v>
      </c>
      <c r="I87" s="16">
        <f>FC_OTH_CP_SC_E!I$2</f>
        <v>0.96767210756346134</v>
      </c>
      <c r="J87" s="16">
        <f>FC_OTH_CP_SC_E!J$2</f>
        <v>0.84725691507988721</v>
      </c>
      <c r="K87" s="16">
        <f>FC_OTH_CP_SC_E!K$2</f>
        <v>0.99245134219355202</v>
      </c>
      <c r="L87" s="16">
        <f>FC_OTH_CP_SC_E!L$2</f>
        <v>1.5268123069546184</v>
      </c>
      <c r="M87" s="16">
        <f>FC_OTH_CP_SC_E!M$2</f>
        <v>2.2454917522685189</v>
      </c>
      <c r="N87" s="16">
        <f>FC_OTH_CP_SC_E!N$2</f>
        <v>1.7401307877483234</v>
      </c>
      <c r="O87" s="16">
        <f>FC_OTH_CP_SC_E!O$2</f>
        <v>1.9817332739610258</v>
      </c>
      <c r="P87" s="16">
        <f>FC_OTH_CP_SC_E!P$2</f>
        <v>2.9170350230533142</v>
      </c>
      <c r="Q87" s="16">
        <f>FC_OTH_CP_SC_E!Q$2</f>
        <v>2.2367369690899435</v>
      </c>
      <c r="R87" s="16">
        <f>FC_OTH_CP_SC_E!R$2</f>
        <v>3.0985632039082294</v>
      </c>
      <c r="S87" s="16">
        <f>FC_OTH_CP_SC_E!S$2</f>
        <v>5.6522505102833129</v>
      </c>
      <c r="T87" s="16">
        <f>FC_OTH_CP_SC_E!T$2</f>
        <v>6.1105910981942273</v>
      </c>
      <c r="U87" s="16">
        <f>FC_OTH_CP_SC_E!U$2</f>
        <v>5.8427386565132888</v>
      </c>
      <c r="V87" s="16">
        <f>FC_OTH_CP_SC_E!V$2</f>
        <v>5.1819391733505054</v>
      </c>
      <c r="W87" s="16">
        <f>FC_OTH_CP_SC_E!W$2</f>
        <v>7.4648389872430894</v>
      </c>
      <c r="X87" s="16">
        <f>FC_OTH_CP_SC_E!X$2</f>
        <v>4.9441599226549808</v>
      </c>
    </row>
    <row r="88" spans="1:24" ht="11.25" customHeight="1" x14ac:dyDescent="0.2">
      <c r="A88" s="41" t="s">
        <v>305</v>
      </c>
      <c r="B88" s="15" t="str">
        <f ca="1">HYPERLINK("#"&amp;CELL("address",FC_OTH_CP_HW_E!$X$2),"FC_OTH_CP_HW_E")</f>
        <v>FC_OTH_CP_HW_E</v>
      </c>
      <c r="C88" s="16">
        <f>FC_OTH_CP_HW_E!C$2</f>
        <v>281.74126798616658</v>
      </c>
      <c r="D88" s="16">
        <f>FC_OTH_CP_HW_E!D$2</f>
        <v>272.49581810700772</v>
      </c>
      <c r="E88" s="16">
        <f>FC_OTH_CP_HW_E!E$2</f>
        <v>259.04977030723859</v>
      </c>
      <c r="F88" s="16">
        <f>FC_OTH_CP_HW_E!F$2</f>
        <v>250.06613259146687</v>
      </c>
      <c r="G88" s="16">
        <f>FC_OTH_CP_HW_E!G$2</f>
        <v>245.05987471110686</v>
      </c>
      <c r="H88" s="16">
        <f>FC_OTH_CP_HW_E!H$2</f>
        <v>243.22859213839337</v>
      </c>
      <c r="I88" s="16">
        <f>FC_OTH_CP_HW_E!I$2</f>
        <v>242.84123178359764</v>
      </c>
      <c r="J88" s="16">
        <f>FC_OTH_CP_HW_E!J$2</f>
        <v>242.71348677587454</v>
      </c>
      <c r="K88" s="16">
        <f>FC_OTH_CP_HW_E!K$2</f>
        <v>238.64028582077816</v>
      </c>
      <c r="L88" s="16">
        <f>FC_OTH_CP_HW_E!L$2</f>
        <v>234.94140314414938</v>
      </c>
      <c r="M88" s="16">
        <f>FC_OTH_CP_HW_E!M$2</f>
        <v>238.03639830389557</v>
      </c>
      <c r="N88" s="16">
        <f>FC_OTH_CP_HW_E!N$2</f>
        <v>243.02366565533805</v>
      </c>
      <c r="O88" s="16">
        <f>FC_OTH_CP_HW_E!O$2</f>
        <v>243.53958085562653</v>
      </c>
      <c r="P88" s="16">
        <f>FC_OTH_CP_HW_E!P$2</f>
        <v>243.85877272332334</v>
      </c>
      <c r="Q88" s="16">
        <f>FC_OTH_CP_HW_E!Q$2</f>
        <v>244.83080463878429</v>
      </c>
      <c r="R88" s="16">
        <f>FC_OTH_CP_HW_E!R$2</f>
        <v>247.63532290129453</v>
      </c>
      <c r="S88" s="16">
        <f>FC_OTH_CP_HW_E!S$2</f>
        <v>251.72062914408446</v>
      </c>
      <c r="T88" s="16">
        <f>FC_OTH_CP_HW_E!T$2</f>
        <v>258.04715500219083</v>
      </c>
      <c r="U88" s="16">
        <f>FC_OTH_CP_HW_E!U$2</f>
        <v>261.28467018881304</v>
      </c>
      <c r="V88" s="16">
        <f>FC_OTH_CP_HW_E!V$2</f>
        <v>263.53572505820222</v>
      </c>
      <c r="W88" s="16">
        <f>FC_OTH_CP_HW_E!W$2</f>
        <v>235.69791002715613</v>
      </c>
      <c r="X88" s="16">
        <f>FC_OTH_CP_HW_E!X$2</f>
        <v>250.66052103904923</v>
      </c>
    </row>
    <row r="89" spans="1:24" ht="11.25" customHeight="1" x14ac:dyDescent="0.2">
      <c r="A89" s="41" t="s">
        <v>304</v>
      </c>
      <c r="B89" s="15" t="str">
        <f ca="1">HYPERLINK("#"&amp;CELL("address",FC_OTH_CP_CA_E!$X$2),"FC_OTH_CP_CA_E")</f>
        <v>FC_OTH_CP_CA_E</v>
      </c>
      <c r="C89" s="16">
        <f>FC_OTH_CP_CA_E!C$2</f>
        <v>144.90167582797491</v>
      </c>
      <c r="D89" s="16">
        <f>FC_OTH_CP_CA_E!D$2</f>
        <v>115.64471845067808</v>
      </c>
      <c r="E89" s="16">
        <f>FC_OTH_CP_CA_E!E$2</f>
        <v>174.83411044409166</v>
      </c>
      <c r="F89" s="16">
        <f>FC_OTH_CP_CA_E!F$2</f>
        <v>192.45167374357285</v>
      </c>
      <c r="G89" s="16">
        <f>FC_OTH_CP_CA_E!G$2</f>
        <v>228.66012783265109</v>
      </c>
      <c r="H89" s="16">
        <f>FC_OTH_CP_CA_E!H$2</f>
        <v>326.14169574233682</v>
      </c>
      <c r="I89" s="16">
        <f>FC_OTH_CP_CA_E!I$2</f>
        <v>299.63338153696179</v>
      </c>
      <c r="J89" s="16">
        <f>FC_OTH_CP_CA_E!J$2</f>
        <v>316.91130109361023</v>
      </c>
      <c r="K89" s="16">
        <f>FC_OTH_CP_CA_E!K$2</f>
        <v>353.63653204569414</v>
      </c>
      <c r="L89" s="16">
        <f>FC_OTH_CP_CA_E!L$2</f>
        <v>340.66855978110772</v>
      </c>
      <c r="M89" s="16">
        <f>FC_OTH_CP_CA_E!M$2</f>
        <v>197.01586217917696</v>
      </c>
      <c r="N89" s="16">
        <f>FC_OTH_CP_CA_E!N$2</f>
        <v>198.53786127095748</v>
      </c>
      <c r="O89" s="16">
        <f>FC_OTH_CP_CA_E!O$2</f>
        <v>188.08320580677758</v>
      </c>
      <c r="P89" s="16">
        <f>FC_OTH_CP_CA_E!P$2</f>
        <v>215.97904418992192</v>
      </c>
      <c r="Q89" s="16">
        <f>FC_OTH_CP_CA_E!Q$2</f>
        <v>291.0767676477318</v>
      </c>
      <c r="R89" s="16">
        <f>FC_OTH_CP_CA_E!R$2</f>
        <v>320.1832996437177</v>
      </c>
      <c r="S89" s="16">
        <f>FC_OTH_CP_CA_E!S$2</f>
        <v>311.70840942462746</v>
      </c>
      <c r="T89" s="16">
        <f>FC_OTH_CP_CA_E!T$2</f>
        <v>316.37451596206563</v>
      </c>
      <c r="U89" s="16">
        <f>FC_OTH_CP_CA_E!U$2</f>
        <v>381.25908037473795</v>
      </c>
      <c r="V89" s="16">
        <f>FC_OTH_CP_CA_E!V$2</f>
        <v>376.58919633136884</v>
      </c>
      <c r="W89" s="16">
        <f>FC_OTH_CP_CA_E!W$2</f>
        <v>286.84268109024697</v>
      </c>
      <c r="X89" s="16">
        <f>FC_OTH_CP_CA_E!X$2</f>
        <v>256.58417892735957</v>
      </c>
    </row>
    <row r="90" spans="1:24" ht="11.25" customHeight="1" x14ac:dyDescent="0.2">
      <c r="A90" s="40" t="s">
        <v>164</v>
      </c>
      <c r="B90" s="13" t="str">
        <f ca="1">HYPERLINK("#"&amp;CELL("address",FC_OTH_HH_E!$X$2),"FC_OTH_HH_E")</f>
        <v>FC_OTH_HH_E</v>
      </c>
      <c r="C90" s="14">
        <f>FC_OTH_HH_E!C$2</f>
        <v>2145.3268579399301</v>
      </c>
      <c r="D90" s="14">
        <f>FC_OTH_HH_E!D$2</f>
        <v>2179.288699681143</v>
      </c>
      <c r="E90" s="14">
        <f>FC_OTH_HH_E!E$2</f>
        <v>2240.8727022000003</v>
      </c>
      <c r="F90" s="14">
        <f>FC_OTH_HH_E!F$2</f>
        <v>2539.1875694570285</v>
      </c>
      <c r="G90" s="14">
        <f>FC_OTH_HH_E!G$2</f>
        <v>2569.8289675038222</v>
      </c>
      <c r="H90" s="14">
        <f>FC_OTH_HH_E!H$2</f>
        <v>2411.9979178669209</v>
      </c>
      <c r="I90" s="14">
        <f>FC_OTH_HH_E!I$2</f>
        <v>2294.5561286400002</v>
      </c>
      <c r="J90" s="14">
        <f>FC_OTH_HH_E!J$2</f>
        <v>2261.2800740399998</v>
      </c>
      <c r="K90" s="14">
        <f>FC_OTH_HH_E!K$2</f>
        <v>2152.6207221599998</v>
      </c>
      <c r="L90" s="14">
        <f>FC_OTH_HH_E!L$2</f>
        <v>2205.9220082400002</v>
      </c>
      <c r="M90" s="14">
        <f>FC_OTH_HH_E!M$2</f>
        <v>2411.5216233599999</v>
      </c>
      <c r="N90" s="14">
        <f>FC_OTH_HH_E!N$2</f>
        <v>2200.8782880000003</v>
      </c>
      <c r="O90" s="14">
        <f>FC_OTH_HH_E!O$2</f>
        <v>2043.3385501199998</v>
      </c>
      <c r="P90" s="14">
        <f>FC_OTH_HH_E!P$2</f>
        <v>1965.0235204800001</v>
      </c>
      <c r="Q90" s="14">
        <f>FC_OTH_HH_E!Q$2</f>
        <v>1870.6231958400001</v>
      </c>
      <c r="R90" s="14">
        <f>FC_OTH_HH_E!R$2</f>
        <v>1787.7436487999998</v>
      </c>
      <c r="S90" s="14">
        <f>FC_OTH_HH_E!S$2</f>
        <v>1734.5774390400002</v>
      </c>
      <c r="T90" s="14">
        <f>FC_OTH_HH_E!T$2</f>
        <v>1743.2854884000001</v>
      </c>
      <c r="U90" s="14">
        <f>FC_OTH_HH_E!U$2</f>
        <v>1782.3418624800004</v>
      </c>
      <c r="V90" s="14">
        <f>FC_OTH_HH_E!V$2</f>
        <v>1769.1477505200005</v>
      </c>
      <c r="W90" s="14">
        <f>FC_OTH_HH_E!W$2</f>
        <v>1907.3700324000006</v>
      </c>
      <c r="X90" s="14">
        <f>FC_OTH_HH_E!X$2</f>
        <v>1739.0281575600002</v>
      </c>
    </row>
    <row r="91" spans="1:24" ht="11.25" customHeight="1" x14ac:dyDescent="0.2">
      <c r="A91" s="41" t="s">
        <v>300</v>
      </c>
      <c r="B91" s="15" t="str">
        <f ca="1">HYPERLINK("#"&amp;CELL("address",FC_OTH_HH_SH_E!$X$2),"FC_OTH_HH_SH_E")</f>
        <v>FC_OTH_HH_SH_E</v>
      </c>
      <c r="C91" s="16">
        <f>FC_OTH_HH_SH_E!C$2</f>
        <v>354.96008040109837</v>
      </c>
      <c r="D91" s="16">
        <f>FC_OTH_HH_SH_E!D$2</f>
        <v>385.02578424767887</v>
      </c>
      <c r="E91" s="16">
        <f>FC_OTH_HH_SH_E!E$2</f>
        <v>410.03491568792379</v>
      </c>
      <c r="F91" s="16">
        <f>FC_OTH_HH_SH_E!F$2</f>
        <v>541.86046056334317</v>
      </c>
      <c r="G91" s="16">
        <f>FC_OTH_HH_SH_E!G$2</f>
        <v>563.64867587750632</v>
      </c>
      <c r="H91" s="16">
        <f>FC_OTH_HH_SH_E!H$2</f>
        <v>519.8175668073643</v>
      </c>
      <c r="I91" s="16">
        <f>FC_OTH_HH_SH_E!I$2</f>
        <v>468.72327230382683</v>
      </c>
      <c r="J91" s="16">
        <f>FC_OTH_HH_SH_E!J$2</f>
        <v>464.78627199918969</v>
      </c>
      <c r="K91" s="16">
        <f>FC_OTH_HH_SH_E!K$2</f>
        <v>448.94434277508947</v>
      </c>
      <c r="L91" s="16">
        <f>FC_OTH_HH_SH_E!L$2</f>
        <v>502.36309901438671</v>
      </c>
      <c r="M91" s="16">
        <f>FC_OTH_HH_SH_E!M$2</f>
        <v>550.04083217700031</v>
      </c>
      <c r="N91" s="16">
        <f>FC_OTH_HH_SH_E!N$2</f>
        <v>543.4094025536906</v>
      </c>
      <c r="O91" s="16">
        <f>FC_OTH_HH_SH_E!O$2</f>
        <v>529.47791445278131</v>
      </c>
      <c r="P91" s="16">
        <f>FC_OTH_HH_SH_E!P$2</f>
        <v>537.49453693014448</v>
      </c>
      <c r="Q91" s="16">
        <f>FC_OTH_HH_SH_E!Q$2</f>
        <v>555.94059595410158</v>
      </c>
      <c r="R91" s="16">
        <f>FC_OTH_HH_SH_E!R$2</f>
        <v>549.6064086210622</v>
      </c>
      <c r="S91" s="16">
        <f>FC_OTH_HH_SH_E!S$2</f>
        <v>509.59125621711183</v>
      </c>
      <c r="T91" s="16">
        <f>FC_OTH_HH_SH_E!T$2</f>
        <v>499.73032470258624</v>
      </c>
      <c r="U91" s="16">
        <f>FC_OTH_HH_SH_E!U$2</f>
        <v>537.34414352721262</v>
      </c>
      <c r="V91" s="16">
        <f>FC_OTH_HH_SH_E!V$2</f>
        <v>531.03052292409166</v>
      </c>
      <c r="W91" s="16">
        <f>FC_OTH_HH_SH_E!W$2</f>
        <v>550.7267582650959</v>
      </c>
      <c r="X91" s="16">
        <f>FC_OTH_HH_SH_E!X$2</f>
        <v>527.82518083295736</v>
      </c>
    </row>
    <row r="92" spans="1:24" ht="11.25" customHeight="1" x14ac:dyDescent="0.2">
      <c r="A92" s="41" t="s">
        <v>301</v>
      </c>
      <c r="B92" s="15" t="str">
        <f ca="1">HYPERLINK("#"&amp;CELL("address",FC_OTH_HH_SC_E!$X$2),"FC_OTH_HH_SC_E")</f>
        <v>FC_OTH_HH_SC_E</v>
      </c>
      <c r="C92" s="16">
        <f>FC_OTH_HH_SC_E!C$2</f>
        <v>0</v>
      </c>
      <c r="D92" s="16">
        <f>FC_OTH_HH_SC_E!D$2</f>
        <v>0</v>
      </c>
      <c r="E92" s="16">
        <f>FC_OTH_HH_SC_E!E$2</f>
        <v>0</v>
      </c>
      <c r="F92" s="16">
        <f>FC_OTH_HH_SC_E!F$2</f>
        <v>0</v>
      </c>
      <c r="G92" s="16">
        <f>FC_OTH_HH_SC_E!G$2</f>
        <v>0</v>
      </c>
      <c r="H92" s="16">
        <f>FC_OTH_HH_SC_E!H$2</f>
        <v>0</v>
      </c>
      <c r="I92" s="16">
        <f>FC_OTH_HH_SC_E!I$2</f>
        <v>0</v>
      </c>
      <c r="J92" s="16">
        <f>FC_OTH_HH_SC_E!J$2</f>
        <v>0</v>
      </c>
      <c r="K92" s="16">
        <f>FC_OTH_HH_SC_E!K$2</f>
        <v>0</v>
      </c>
      <c r="L92" s="16">
        <f>FC_OTH_HH_SC_E!L$2</f>
        <v>0</v>
      </c>
      <c r="M92" s="16">
        <f>FC_OTH_HH_SC_E!M$2</f>
        <v>0</v>
      </c>
      <c r="N92" s="16">
        <f>FC_OTH_HH_SC_E!N$2</f>
        <v>0</v>
      </c>
      <c r="O92" s="16">
        <f>FC_OTH_HH_SC_E!O$2</f>
        <v>0</v>
      </c>
      <c r="P92" s="16">
        <f>FC_OTH_HH_SC_E!P$2</f>
        <v>0</v>
      </c>
      <c r="Q92" s="16">
        <f>FC_OTH_HH_SC_E!Q$2</f>
        <v>0</v>
      </c>
      <c r="R92" s="16">
        <f>FC_OTH_HH_SC_E!R$2</f>
        <v>0</v>
      </c>
      <c r="S92" s="16">
        <f>FC_OTH_HH_SC_E!S$2</f>
        <v>0</v>
      </c>
      <c r="T92" s="16">
        <f>FC_OTH_HH_SC_E!T$2</f>
        <v>0</v>
      </c>
      <c r="U92" s="16">
        <f>FC_OTH_HH_SC_E!U$2</f>
        <v>0</v>
      </c>
      <c r="V92" s="16">
        <f>FC_OTH_HH_SC_E!V$2</f>
        <v>0</v>
      </c>
      <c r="W92" s="16">
        <f>FC_OTH_HH_SC_E!W$2</f>
        <v>0</v>
      </c>
      <c r="X92" s="16">
        <f>FC_OTH_HH_SC_E!X$2</f>
        <v>0</v>
      </c>
    </row>
    <row r="93" spans="1:24" ht="11.25" customHeight="1" x14ac:dyDescent="0.2">
      <c r="A93" s="41" t="s">
        <v>302</v>
      </c>
      <c r="B93" s="15" t="str">
        <f ca="1">HYPERLINK("#"&amp;CELL("address",FC_OTH_HH_WH_E!$X$2),"FC_OTH_HH_WH_E")</f>
        <v>FC_OTH_HH_WH_E</v>
      </c>
      <c r="C93" s="16">
        <f>FC_OTH_HH_WH_E!C$2</f>
        <v>1039.2251792587911</v>
      </c>
      <c r="D93" s="16">
        <f>FC_OTH_HH_WH_E!D$2</f>
        <v>1035.2584755461153</v>
      </c>
      <c r="E93" s="16">
        <f>FC_OTH_HH_WH_E!E$2</f>
        <v>1033.0443449086372</v>
      </c>
      <c r="F93" s="16">
        <f>FC_OTH_HH_WH_E!F$2</f>
        <v>1049.7563834912528</v>
      </c>
      <c r="G93" s="16">
        <f>FC_OTH_HH_WH_E!G$2</f>
        <v>1036.4873023762141</v>
      </c>
      <c r="H93" s="16">
        <f>FC_OTH_HH_WH_E!H$2</f>
        <v>1011.21233730862</v>
      </c>
      <c r="I93" s="16">
        <f>FC_OTH_HH_WH_E!I$2</f>
        <v>1008.8066953103582</v>
      </c>
      <c r="J93" s="16">
        <f>FC_OTH_HH_WH_E!J$2</f>
        <v>1019.140578112365</v>
      </c>
      <c r="K93" s="16">
        <f>FC_OTH_HH_WH_E!K$2</f>
        <v>1018.1072981205599</v>
      </c>
      <c r="L93" s="16">
        <f>FC_OTH_HH_WH_E!L$2</f>
        <v>1014.8673483711884</v>
      </c>
      <c r="M93" s="16">
        <f>FC_OTH_HH_WH_E!M$2</f>
        <v>1074.8170063069472</v>
      </c>
      <c r="N93" s="16">
        <f>FC_OTH_HH_WH_E!N$2</f>
        <v>921.28318132889831</v>
      </c>
      <c r="O93" s="16">
        <f>FC_OTH_HH_WH_E!O$2</f>
        <v>841.34374420722224</v>
      </c>
      <c r="P93" s="16">
        <f>FC_OTH_HH_WH_E!P$2</f>
        <v>802.22838071555577</v>
      </c>
      <c r="Q93" s="16">
        <f>FC_OTH_HH_WH_E!Q$2</f>
        <v>735.31688489096041</v>
      </c>
      <c r="R93" s="16">
        <f>FC_OTH_HH_WH_E!R$2</f>
        <v>687.39834232011151</v>
      </c>
      <c r="S93" s="16">
        <f>FC_OTH_HH_WH_E!S$2</f>
        <v>672.13973195432345</v>
      </c>
      <c r="T93" s="16">
        <f>FC_OTH_HH_WH_E!T$2</f>
        <v>680.88177090321892</v>
      </c>
      <c r="U93" s="16">
        <f>FC_OTH_HH_WH_E!U$2</f>
        <v>669.64462653486839</v>
      </c>
      <c r="V93" s="16">
        <f>FC_OTH_HH_WH_E!V$2</f>
        <v>656.62390033931456</v>
      </c>
      <c r="W93" s="16">
        <f>FC_OTH_HH_WH_E!W$2</f>
        <v>720.73790935059276</v>
      </c>
      <c r="X93" s="16">
        <f>FC_OTH_HH_WH_E!X$2</f>
        <v>628.85633075042495</v>
      </c>
    </row>
    <row r="94" spans="1:24" ht="11.25" customHeight="1" x14ac:dyDescent="0.2">
      <c r="A94" s="41" t="s">
        <v>303</v>
      </c>
      <c r="B94" s="15" t="str">
        <f ca="1">HYPERLINK("#"&amp;CELL("address",FC_OTH_HH_CO_E!$X$2),"FC_OTH_HH_CO_E")</f>
        <v>FC_OTH_HH_CO_E</v>
      </c>
      <c r="C94" s="16">
        <f>FC_OTH_HH_CO_E!C$2</f>
        <v>751.14159828004119</v>
      </c>
      <c r="D94" s="16">
        <f>FC_OTH_HH_CO_E!D$2</f>
        <v>759.00443988734901</v>
      </c>
      <c r="E94" s="16">
        <f>FC_OTH_HH_CO_E!E$2</f>
        <v>797.79344160343908</v>
      </c>
      <c r="F94" s="16">
        <f>FC_OTH_HH_CO_E!F$2</f>
        <v>947.5707254024328</v>
      </c>
      <c r="G94" s="16">
        <f>FC_OTH_HH_CO_E!G$2</f>
        <v>969.69298925010207</v>
      </c>
      <c r="H94" s="16">
        <f>FC_OTH_HH_CO_E!H$2</f>
        <v>880.96801375093628</v>
      </c>
      <c r="I94" s="16">
        <f>FC_OTH_HH_CO_E!I$2</f>
        <v>817.02616102581521</v>
      </c>
      <c r="J94" s="16">
        <f>FC_OTH_HH_CO_E!J$2</f>
        <v>777.35322392844523</v>
      </c>
      <c r="K94" s="16">
        <f>FC_OTH_HH_CO_E!K$2</f>
        <v>685.56908126435042</v>
      </c>
      <c r="L94" s="16">
        <f>FC_OTH_HH_CO_E!L$2</f>
        <v>688.69156085442512</v>
      </c>
      <c r="M94" s="16">
        <f>FC_OTH_HH_CO_E!M$2</f>
        <v>786.66378487605266</v>
      </c>
      <c r="N94" s="16">
        <f>FC_OTH_HH_CO_E!N$2</f>
        <v>736.18570411741132</v>
      </c>
      <c r="O94" s="16">
        <f>FC_OTH_HH_CO_E!O$2</f>
        <v>672.51689145999626</v>
      </c>
      <c r="P94" s="16">
        <f>FC_OTH_HH_CO_E!P$2</f>
        <v>625.30060283429975</v>
      </c>
      <c r="Q94" s="16">
        <f>FC_OTH_HH_CO_E!Q$2</f>
        <v>579.36571499493812</v>
      </c>
      <c r="R94" s="16">
        <f>FC_OTH_HH_CO_E!R$2</f>
        <v>550.73889785882636</v>
      </c>
      <c r="S94" s="16">
        <f>FC_OTH_HH_CO_E!S$2</f>
        <v>552.84645086856494</v>
      </c>
      <c r="T94" s="16">
        <f>FC_OTH_HH_CO_E!T$2</f>
        <v>562.67339279419502</v>
      </c>
      <c r="U94" s="16">
        <f>FC_OTH_HH_CO_E!U$2</f>
        <v>575.35309241791936</v>
      </c>
      <c r="V94" s="16">
        <f>FC_OTH_HH_CO_E!V$2</f>
        <v>581.4933272565944</v>
      </c>
      <c r="W94" s="16">
        <f>FC_OTH_HH_CO_E!W$2</f>
        <v>635.90536478431204</v>
      </c>
      <c r="X94" s="16">
        <f>FC_OTH_HH_CO_E!X$2</f>
        <v>582.34664597661765</v>
      </c>
    </row>
    <row r="95" spans="1:24" ht="11.25" customHeight="1" x14ac:dyDescent="0.2">
      <c r="A95" s="42" t="s">
        <v>264</v>
      </c>
      <c r="B95" s="32" t="str">
        <f ca="1">HYPERLINK("#"&amp;CELL("address",FC_OTH_AFF_E!$X$2),"FC_OTH_AFF_E")</f>
        <v>FC_OTH_AFF_E</v>
      </c>
      <c r="C95" s="33">
        <f>FC_OTH_AFF_E!C$2</f>
        <v>1960.2730396600696</v>
      </c>
      <c r="D95" s="33">
        <f>FC_OTH_AFF_E!D$2</f>
        <v>2353.21627172322</v>
      </c>
      <c r="E95" s="33">
        <f>FC_OTH_AFF_E!E$2</f>
        <v>2282.6152861356945</v>
      </c>
      <c r="F95" s="33">
        <f>FC_OTH_AFF_E!F$2</f>
        <v>1576.308725929998</v>
      </c>
      <c r="G95" s="33">
        <f>FC_OTH_AFF_E!G$2</f>
        <v>1516.095628696178</v>
      </c>
      <c r="H95" s="33">
        <f>FC_OTH_AFF_E!H$2</f>
        <v>2041.9544551330787</v>
      </c>
      <c r="I95" s="33">
        <f>FC_OTH_AFF_E!I$2</f>
        <v>1125.7978629599995</v>
      </c>
      <c r="J95" s="33">
        <f>FC_OTH_AFF_E!J$2</f>
        <v>1123.6602725999999</v>
      </c>
      <c r="K95" s="33">
        <f>FC_OTH_AFF_E!K$2</f>
        <v>903.47603903999993</v>
      </c>
      <c r="L95" s="33">
        <f>FC_OTH_AFF_E!L$2</f>
        <v>855.49259555999981</v>
      </c>
      <c r="M95" s="33">
        <f>FC_OTH_AFF_E!M$2</f>
        <v>1297.9942779599996</v>
      </c>
      <c r="N95" s="33">
        <f>FC_OTH_AFF_E!N$2</f>
        <v>1054.2453843600001</v>
      </c>
      <c r="O95" s="33">
        <f>FC_OTH_AFF_E!O$2</f>
        <v>989.45923536000009</v>
      </c>
      <c r="P95" s="33">
        <f>FC_OTH_AFF_E!P$2</f>
        <v>1031.5270105200002</v>
      </c>
      <c r="Q95" s="33">
        <f>FC_OTH_AFF_E!Q$2</f>
        <v>1080.3192145200001</v>
      </c>
      <c r="R95" s="33">
        <f>FC_OTH_AFF_E!R$2</f>
        <v>1114.5602898000002</v>
      </c>
      <c r="S95" s="33">
        <f>FC_OTH_AFF_E!S$2</f>
        <v>1096.7381877599998</v>
      </c>
      <c r="T95" s="33">
        <f>FC_OTH_AFF_E!T$2</f>
        <v>1127.8443787199999</v>
      </c>
      <c r="U95" s="33">
        <f>FC_OTH_AFF_E!U$2</f>
        <v>1128.5415432</v>
      </c>
      <c r="V95" s="33">
        <f>FC_OTH_AFF_E!V$2</f>
        <v>1182.3905181599998</v>
      </c>
      <c r="W95" s="33">
        <f>FC_OTH_AFF_E!W$2</f>
        <v>1254.3383631600002</v>
      </c>
      <c r="X95" s="33">
        <f>FC_OTH_AFF_E!X$2</f>
        <v>1293.4646449199997</v>
      </c>
    </row>
  </sheetData>
  <pageMargins left="0.39370078740157483" right="0.39370078740157483" top="0.39370078740157483" bottom="0.39370078740157483" header="0.31496062992125984" footer="0.31496062992125984"/>
  <pageSetup paperSize="9" scale="5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5">
      <c r="A1" s="4" t="s">
        <v>322</v>
      </c>
      <c r="B1" s="4" t="s">
        <v>323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</row>
    <row r="3" spans="1:24" ht="11.25" customHeight="1" x14ac:dyDescent="0.2">
      <c r="A3" s="22" t="s">
        <v>2</v>
      </c>
      <c r="B3" s="23" t="s">
        <v>3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</row>
    <row r="4" spans="1:24" ht="11.25" customHeight="1" x14ac:dyDescent="0.2">
      <c r="A4" s="17" t="s">
        <v>212</v>
      </c>
      <c r="B4" s="18" t="s">
        <v>213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</row>
    <row r="5" spans="1:24" ht="11.25" customHeight="1" x14ac:dyDescent="0.2">
      <c r="A5" s="28" t="s">
        <v>4</v>
      </c>
      <c r="B5" s="7" t="s">
        <v>5</v>
      </c>
      <c r="C5" s="8">
        <v>4.1156243999999997</v>
      </c>
      <c r="D5" s="8">
        <v>4.1156243999999997</v>
      </c>
      <c r="E5" s="8">
        <v>4.1156243999999997</v>
      </c>
      <c r="F5" s="8">
        <v>4.1156243999999997</v>
      </c>
      <c r="G5" s="8">
        <v>4.1156243999999997</v>
      </c>
      <c r="H5" s="8">
        <v>4.1156243999999997</v>
      </c>
      <c r="I5" s="8">
        <v>4.1156243999999997</v>
      </c>
      <c r="J5" s="8">
        <v>4.1156243999999997</v>
      </c>
      <c r="K5" s="8">
        <v>4.1156243999999997</v>
      </c>
      <c r="L5" s="8">
        <v>4.1156243999999997</v>
      </c>
      <c r="M5" s="8">
        <v>4.1156243999999997</v>
      </c>
      <c r="N5" s="8">
        <v>4.1156243999999997</v>
      </c>
      <c r="O5" s="8">
        <v>4.1156243999999997</v>
      </c>
      <c r="P5" s="8">
        <v>4.1156243999999997</v>
      </c>
      <c r="Q5" s="8">
        <v>4.1156243999999997</v>
      </c>
      <c r="R5" s="8">
        <v>4.1156243999999997</v>
      </c>
      <c r="S5" s="8">
        <v>4.1156243999999997</v>
      </c>
      <c r="T5" s="8">
        <v>4.1156243999999997</v>
      </c>
      <c r="U5" s="8">
        <v>4.1156243999999997</v>
      </c>
      <c r="V5" s="8">
        <v>4.1156243999999997</v>
      </c>
      <c r="W5" s="8">
        <v>4.1156243999999997</v>
      </c>
      <c r="X5" s="8">
        <v>4.1156243999999997</v>
      </c>
    </row>
    <row r="6" spans="1:24" ht="11.25" customHeight="1" x14ac:dyDescent="0.2">
      <c r="A6" s="28" t="s">
        <v>6</v>
      </c>
      <c r="B6" s="7" t="s">
        <v>7</v>
      </c>
      <c r="C6" s="8">
        <v>3.9607128000000005</v>
      </c>
      <c r="D6" s="8">
        <v>3.9607128000000005</v>
      </c>
      <c r="E6" s="8">
        <v>3.9607128000000005</v>
      </c>
      <c r="F6" s="8">
        <v>3.9607128000000005</v>
      </c>
      <c r="G6" s="8">
        <v>3.9607128000000005</v>
      </c>
      <c r="H6" s="8">
        <v>3.9607128000000005</v>
      </c>
      <c r="I6" s="8">
        <v>3.9607128000000005</v>
      </c>
      <c r="J6" s="8">
        <v>3.9607128000000005</v>
      </c>
      <c r="K6" s="8">
        <v>3.9607128000000005</v>
      </c>
      <c r="L6" s="8">
        <v>3.9607128000000005</v>
      </c>
      <c r="M6" s="8">
        <v>3.9607128000000005</v>
      </c>
      <c r="N6" s="8">
        <v>3.9607128000000005</v>
      </c>
      <c r="O6" s="8">
        <v>3.9607128000000005</v>
      </c>
      <c r="P6" s="8">
        <v>3.9607128000000005</v>
      </c>
      <c r="Q6" s="8">
        <v>3.9607128000000005</v>
      </c>
      <c r="R6" s="8">
        <v>3.9607128000000005</v>
      </c>
      <c r="S6" s="8">
        <v>3.9607128000000005</v>
      </c>
      <c r="T6" s="8">
        <v>3.9607128000000005</v>
      </c>
      <c r="U6" s="8">
        <v>3.9607128000000005</v>
      </c>
      <c r="V6" s="8">
        <v>3.9607128000000005</v>
      </c>
      <c r="W6" s="8">
        <v>3.9607128000000005</v>
      </c>
      <c r="X6" s="8">
        <v>3.9607128000000005</v>
      </c>
    </row>
    <row r="7" spans="1:24" ht="11.25" customHeight="1" x14ac:dyDescent="0.2">
      <c r="A7" s="28" t="s">
        <v>8</v>
      </c>
      <c r="B7" s="7" t="s">
        <v>9</v>
      </c>
      <c r="C7" s="8">
        <v>3.9607128000000005</v>
      </c>
      <c r="D7" s="8">
        <v>3.9607128000000005</v>
      </c>
      <c r="E7" s="8">
        <v>3.9607128000000005</v>
      </c>
      <c r="F7" s="8">
        <v>3.9607128000000005</v>
      </c>
      <c r="G7" s="8">
        <v>3.9607128000000005</v>
      </c>
      <c r="H7" s="8">
        <v>3.9607128000000005</v>
      </c>
      <c r="I7" s="8">
        <v>3.9607128000000005</v>
      </c>
      <c r="J7" s="8">
        <v>3.9607128000000005</v>
      </c>
      <c r="K7" s="8">
        <v>3.9607128000000005</v>
      </c>
      <c r="L7" s="8">
        <v>3.9607128000000005</v>
      </c>
      <c r="M7" s="8">
        <v>3.9607128000000005</v>
      </c>
      <c r="N7" s="8">
        <v>3.9607128000000005</v>
      </c>
      <c r="O7" s="8">
        <v>3.9607128000000005</v>
      </c>
      <c r="P7" s="8">
        <v>3.9607128000000005</v>
      </c>
      <c r="Q7" s="8">
        <v>3.9607128000000005</v>
      </c>
      <c r="R7" s="8">
        <v>3.9607128000000005</v>
      </c>
      <c r="S7" s="8">
        <v>3.9607128000000005</v>
      </c>
      <c r="T7" s="8">
        <v>3.9607128000000005</v>
      </c>
      <c r="U7" s="8">
        <v>3.9607128000000005</v>
      </c>
      <c r="V7" s="8">
        <v>3.9607128000000005</v>
      </c>
      <c r="W7" s="8">
        <v>3.9607128000000005</v>
      </c>
      <c r="X7" s="8">
        <v>3.9607128000000005</v>
      </c>
    </row>
    <row r="8" spans="1:24" ht="11.25" customHeight="1" x14ac:dyDescent="0.2">
      <c r="A8" s="17" t="s">
        <v>214</v>
      </c>
      <c r="B8" s="18" t="s">
        <v>215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</row>
    <row r="9" spans="1:24" ht="11.25" customHeight="1" x14ac:dyDescent="0.2">
      <c r="A9" s="28" t="s">
        <v>10</v>
      </c>
      <c r="B9" s="7" t="s">
        <v>11</v>
      </c>
      <c r="C9" s="8">
        <v>4.0235148000000001</v>
      </c>
      <c r="D9" s="8">
        <v>4.0235148000000001</v>
      </c>
      <c r="E9" s="8">
        <v>4.0235148000000001</v>
      </c>
      <c r="F9" s="8">
        <v>4.0235148000000001</v>
      </c>
      <c r="G9" s="8">
        <v>4.0235148000000001</v>
      </c>
      <c r="H9" s="8">
        <v>4.0235148000000001</v>
      </c>
      <c r="I9" s="8">
        <v>4.0235148000000001</v>
      </c>
      <c r="J9" s="8">
        <v>4.0235148000000001</v>
      </c>
      <c r="K9" s="8">
        <v>4.0235148000000001</v>
      </c>
      <c r="L9" s="8">
        <v>4.0235148000000001</v>
      </c>
      <c r="M9" s="8">
        <v>4.0235148000000001</v>
      </c>
      <c r="N9" s="8">
        <v>4.0235148000000001</v>
      </c>
      <c r="O9" s="8">
        <v>4.0235148000000001</v>
      </c>
      <c r="P9" s="8">
        <v>4.0235148000000001</v>
      </c>
      <c r="Q9" s="8">
        <v>4.0235148000000001</v>
      </c>
      <c r="R9" s="8">
        <v>4.0235148000000001</v>
      </c>
      <c r="S9" s="8">
        <v>4.0235148000000001</v>
      </c>
      <c r="T9" s="8">
        <v>4.0235148000000001</v>
      </c>
      <c r="U9" s="8">
        <v>4.0235148000000001</v>
      </c>
      <c r="V9" s="8">
        <v>4.0235148000000001</v>
      </c>
      <c r="W9" s="8">
        <v>4.0235148000000001</v>
      </c>
      <c r="X9" s="8">
        <v>4.0235148000000001</v>
      </c>
    </row>
    <row r="10" spans="1:24" ht="11.25" customHeight="1" x14ac:dyDescent="0.2">
      <c r="A10" s="28" t="s">
        <v>12</v>
      </c>
      <c r="B10" s="7" t="s">
        <v>13</v>
      </c>
      <c r="C10" s="8">
        <v>4.2370416000000004</v>
      </c>
      <c r="D10" s="8">
        <v>4.2370416000000004</v>
      </c>
      <c r="E10" s="8">
        <v>4.2370416000000004</v>
      </c>
      <c r="F10" s="8">
        <v>4.2370416000000004</v>
      </c>
      <c r="G10" s="8">
        <v>4.2370416000000004</v>
      </c>
      <c r="H10" s="8">
        <v>4.2370416000000004</v>
      </c>
      <c r="I10" s="8">
        <v>4.2370416000000004</v>
      </c>
      <c r="J10" s="8">
        <v>4.2370416000000004</v>
      </c>
      <c r="K10" s="8">
        <v>4.2370416000000004</v>
      </c>
      <c r="L10" s="8">
        <v>4.2370416000000004</v>
      </c>
      <c r="M10" s="8">
        <v>4.2370416000000004</v>
      </c>
      <c r="N10" s="8">
        <v>4.2370416000000004</v>
      </c>
      <c r="O10" s="8">
        <v>4.2370416000000004</v>
      </c>
      <c r="P10" s="8">
        <v>4.2370416000000004</v>
      </c>
      <c r="Q10" s="8">
        <v>4.2370416000000004</v>
      </c>
      <c r="R10" s="8">
        <v>4.2370416000000004</v>
      </c>
      <c r="S10" s="8">
        <v>4.2370416000000004</v>
      </c>
      <c r="T10" s="8">
        <v>4.2370416000000004</v>
      </c>
      <c r="U10" s="8">
        <v>4.2370416000000004</v>
      </c>
      <c r="V10" s="8">
        <v>4.2370416000000004</v>
      </c>
      <c r="W10" s="8">
        <v>4.2370416000000004</v>
      </c>
      <c r="X10" s="8">
        <v>4.2370416000000004</v>
      </c>
    </row>
    <row r="11" spans="1:24" ht="11.25" customHeight="1" x14ac:dyDescent="0.2">
      <c r="A11" s="17" t="s">
        <v>216</v>
      </c>
      <c r="B11" s="18" t="s">
        <v>217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</row>
    <row r="12" spans="1:24" ht="11.25" customHeight="1" x14ac:dyDescent="0.2">
      <c r="A12" s="28" t="s">
        <v>14</v>
      </c>
      <c r="B12" s="7" t="s">
        <v>15</v>
      </c>
      <c r="C12" s="8">
        <v>4.0821300000000003</v>
      </c>
      <c r="D12" s="8">
        <v>4.0821300000000003</v>
      </c>
      <c r="E12" s="8">
        <v>4.0821300000000003</v>
      </c>
      <c r="F12" s="8">
        <v>4.0821300000000003</v>
      </c>
      <c r="G12" s="8">
        <v>4.0821300000000003</v>
      </c>
      <c r="H12" s="8">
        <v>4.0821300000000003</v>
      </c>
      <c r="I12" s="8">
        <v>4.0821300000000003</v>
      </c>
      <c r="J12" s="8">
        <v>4.0821300000000003</v>
      </c>
      <c r="K12" s="8">
        <v>4.0821300000000003</v>
      </c>
      <c r="L12" s="8">
        <v>4.0821300000000003</v>
      </c>
      <c r="M12" s="8">
        <v>4.0821300000000003</v>
      </c>
      <c r="N12" s="8">
        <v>4.0821300000000003</v>
      </c>
      <c r="O12" s="8">
        <v>4.0821300000000003</v>
      </c>
      <c r="P12" s="8">
        <v>4.0821300000000003</v>
      </c>
      <c r="Q12" s="8">
        <v>4.0821300000000003</v>
      </c>
      <c r="R12" s="8">
        <v>4.0821300000000003</v>
      </c>
      <c r="S12" s="8">
        <v>4.0821300000000003</v>
      </c>
      <c r="T12" s="8">
        <v>4.0821300000000003</v>
      </c>
      <c r="U12" s="8">
        <v>4.0821300000000003</v>
      </c>
      <c r="V12" s="8">
        <v>4.0821300000000003</v>
      </c>
      <c r="W12" s="8">
        <v>4.0821300000000003</v>
      </c>
      <c r="X12" s="8">
        <v>4.0821300000000003</v>
      </c>
    </row>
    <row r="13" spans="1:24" ht="11.25" customHeight="1" x14ac:dyDescent="0.2">
      <c r="A13" s="28" t="s">
        <v>16</v>
      </c>
      <c r="B13" s="7" t="s">
        <v>17</v>
      </c>
      <c r="C13" s="8">
        <v>4.4826671999999999</v>
      </c>
      <c r="D13" s="8">
        <v>4.4826671999999999</v>
      </c>
      <c r="E13" s="8">
        <v>4.4826671999999999</v>
      </c>
      <c r="F13" s="8">
        <v>4.4826671999999999</v>
      </c>
      <c r="G13" s="8">
        <v>4.4826671999999999</v>
      </c>
      <c r="H13" s="8">
        <v>4.4826671999999999</v>
      </c>
      <c r="I13" s="8">
        <v>4.4826671999999999</v>
      </c>
      <c r="J13" s="8">
        <v>4.4826671999999999</v>
      </c>
      <c r="K13" s="8">
        <v>4.4826671999999999</v>
      </c>
      <c r="L13" s="8">
        <v>4.4826671999999999</v>
      </c>
      <c r="M13" s="8">
        <v>4.4826671999999999</v>
      </c>
      <c r="N13" s="8">
        <v>4.4826671999999999</v>
      </c>
      <c r="O13" s="8">
        <v>4.4826671999999999</v>
      </c>
      <c r="P13" s="8">
        <v>4.4826671999999999</v>
      </c>
      <c r="Q13" s="8">
        <v>4.4826671999999999</v>
      </c>
      <c r="R13" s="8">
        <v>4.4826671999999999</v>
      </c>
      <c r="S13" s="8">
        <v>4.4826671999999999</v>
      </c>
      <c r="T13" s="8">
        <v>4.4826671999999999</v>
      </c>
      <c r="U13" s="8">
        <v>4.4826671999999999</v>
      </c>
      <c r="V13" s="8">
        <v>4.4826671999999999</v>
      </c>
      <c r="W13" s="8">
        <v>4.4826671999999999</v>
      </c>
      <c r="X13" s="8">
        <v>4.4826671999999999</v>
      </c>
    </row>
    <row r="14" spans="1:24" ht="11.25" customHeight="1" x14ac:dyDescent="0.2">
      <c r="A14" s="28" t="s">
        <v>18</v>
      </c>
      <c r="B14" s="7" t="s">
        <v>19</v>
      </c>
      <c r="C14" s="8">
        <v>4.4826671999999999</v>
      </c>
      <c r="D14" s="8">
        <v>4.4826671999999999</v>
      </c>
      <c r="E14" s="8">
        <v>4.4826671999999999</v>
      </c>
      <c r="F14" s="8">
        <v>4.4826671999999999</v>
      </c>
      <c r="G14" s="8">
        <v>4.4826671999999999</v>
      </c>
      <c r="H14" s="8">
        <v>4.4826671999999999</v>
      </c>
      <c r="I14" s="8">
        <v>4.4826671999999999</v>
      </c>
      <c r="J14" s="8">
        <v>4.4826671999999999</v>
      </c>
      <c r="K14" s="8">
        <v>4.4826671999999999</v>
      </c>
      <c r="L14" s="8">
        <v>4.4826671999999999</v>
      </c>
      <c r="M14" s="8">
        <v>4.4826671999999999</v>
      </c>
      <c r="N14" s="8">
        <v>4.4826671999999999</v>
      </c>
      <c r="O14" s="8">
        <v>4.4826671999999999</v>
      </c>
      <c r="P14" s="8">
        <v>4.4826671999999999</v>
      </c>
      <c r="Q14" s="8">
        <v>4.4826671999999999</v>
      </c>
      <c r="R14" s="8">
        <v>4.4826671999999999</v>
      </c>
      <c r="S14" s="8">
        <v>4.4826671999999999</v>
      </c>
      <c r="T14" s="8">
        <v>4.4826671999999999</v>
      </c>
      <c r="U14" s="8">
        <v>4.4826671999999999</v>
      </c>
      <c r="V14" s="8">
        <v>4.4826671999999999</v>
      </c>
      <c r="W14" s="8">
        <v>4.4826671999999999</v>
      </c>
      <c r="X14" s="8">
        <v>4.4826671999999999</v>
      </c>
    </row>
    <row r="15" spans="1:24" ht="11.25" customHeight="1" x14ac:dyDescent="0.2">
      <c r="A15" s="28" t="s">
        <v>20</v>
      </c>
      <c r="B15" s="7" t="s">
        <v>21</v>
      </c>
      <c r="C15" s="8">
        <v>3.3787476000000005</v>
      </c>
      <c r="D15" s="8">
        <v>3.3787476000000005</v>
      </c>
      <c r="E15" s="8">
        <v>3.3787476000000005</v>
      </c>
      <c r="F15" s="8">
        <v>3.3787476000000005</v>
      </c>
      <c r="G15" s="8">
        <v>3.3787476000000005</v>
      </c>
      <c r="H15" s="8">
        <v>3.3787476000000005</v>
      </c>
      <c r="I15" s="8">
        <v>3.3787476000000005</v>
      </c>
      <c r="J15" s="8">
        <v>3.3787476000000005</v>
      </c>
      <c r="K15" s="8">
        <v>3.3787476000000005</v>
      </c>
      <c r="L15" s="8">
        <v>3.3787476000000005</v>
      </c>
      <c r="M15" s="8">
        <v>3.3787476000000005</v>
      </c>
      <c r="N15" s="8">
        <v>3.3787476000000005</v>
      </c>
      <c r="O15" s="8">
        <v>3.3787476000000005</v>
      </c>
      <c r="P15" s="8">
        <v>3.3787476000000005</v>
      </c>
      <c r="Q15" s="8">
        <v>3.3787476000000005</v>
      </c>
      <c r="R15" s="8">
        <v>3.3787476000000005</v>
      </c>
      <c r="S15" s="8">
        <v>3.3787476000000005</v>
      </c>
      <c r="T15" s="8">
        <v>3.3787476000000005</v>
      </c>
      <c r="U15" s="8">
        <v>3.3787476000000005</v>
      </c>
      <c r="V15" s="8">
        <v>3.3787476000000005</v>
      </c>
      <c r="W15" s="8">
        <v>3.3787476000000005</v>
      </c>
      <c r="X15" s="8">
        <v>3.3787476000000005</v>
      </c>
    </row>
    <row r="16" spans="1:24" ht="11.25" customHeight="1" x14ac:dyDescent="0.2">
      <c r="A16" s="28" t="s">
        <v>22</v>
      </c>
      <c r="B16" s="7" t="s">
        <v>23</v>
      </c>
      <c r="C16" s="8">
        <v>4.0821300000000003</v>
      </c>
      <c r="D16" s="8">
        <v>4.0821300000000003</v>
      </c>
      <c r="E16" s="8">
        <v>4.0821300000000003</v>
      </c>
      <c r="F16" s="8">
        <v>4.0821300000000003</v>
      </c>
      <c r="G16" s="8">
        <v>4.0821300000000003</v>
      </c>
      <c r="H16" s="8">
        <v>4.0821300000000003</v>
      </c>
      <c r="I16" s="8">
        <v>4.0821300000000003</v>
      </c>
      <c r="J16" s="8">
        <v>4.0821300000000003</v>
      </c>
      <c r="K16" s="8">
        <v>4.0821300000000003</v>
      </c>
      <c r="L16" s="8">
        <v>4.0821300000000003</v>
      </c>
      <c r="M16" s="8">
        <v>4.0821300000000003</v>
      </c>
      <c r="N16" s="8">
        <v>4.0821300000000003</v>
      </c>
      <c r="O16" s="8">
        <v>4.0821300000000003</v>
      </c>
      <c r="P16" s="8">
        <v>4.0821300000000003</v>
      </c>
      <c r="Q16" s="8">
        <v>4.0821300000000003</v>
      </c>
      <c r="R16" s="8">
        <v>4.0821300000000003</v>
      </c>
      <c r="S16" s="8">
        <v>4.0821300000000003</v>
      </c>
      <c r="T16" s="8">
        <v>4.0821300000000003</v>
      </c>
      <c r="U16" s="8">
        <v>4.0821300000000003</v>
      </c>
      <c r="V16" s="8">
        <v>4.0821300000000003</v>
      </c>
      <c r="W16" s="8">
        <v>4.0821300000000003</v>
      </c>
      <c r="X16" s="8">
        <v>4.0821300000000003</v>
      </c>
    </row>
    <row r="17" spans="1:24" ht="11.25" customHeight="1" x14ac:dyDescent="0.2">
      <c r="A17" s="25" t="s">
        <v>24</v>
      </c>
      <c r="B17" s="26" t="s">
        <v>25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</row>
    <row r="18" spans="1:24" ht="11.25" customHeight="1" x14ac:dyDescent="0.2">
      <c r="A18" s="29" t="s">
        <v>26</v>
      </c>
      <c r="B18" s="7" t="s">
        <v>27</v>
      </c>
      <c r="C18" s="8">
        <v>1.8589392</v>
      </c>
      <c r="D18" s="8">
        <v>1.8589392</v>
      </c>
      <c r="E18" s="8">
        <v>1.8589392</v>
      </c>
      <c r="F18" s="8">
        <v>1.8589392</v>
      </c>
      <c r="G18" s="8">
        <v>1.8589392</v>
      </c>
      <c r="H18" s="8">
        <v>1.8589392</v>
      </c>
      <c r="I18" s="8">
        <v>1.8589392</v>
      </c>
      <c r="J18" s="8">
        <v>1.8589392</v>
      </c>
      <c r="K18" s="8">
        <v>1.8589392</v>
      </c>
      <c r="L18" s="8">
        <v>1.8589392</v>
      </c>
      <c r="M18" s="8">
        <v>1.8589392</v>
      </c>
      <c r="N18" s="8">
        <v>1.8589392</v>
      </c>
      <c r="O18" s="8">
        <v>1.8589392</v>
      </c>
      <c r="P18" s="8">
        <v>1.8589392</v>
      </c>
      <c r="Q18" s="8">
        <v>1.8589392</v>
      </c>
      <c r="R18" s="8">
        <v>1.8589392</v>
      </c>
      <c r="S18" s="8">
        <v>1.8589392</v>
      </c>
      <c r="T18" s="8">
        <v>1.8589392</v>
      </c>
      <c r="U18" s="8">
        <v>1.8589392</v>
      </c>
      <c r="V18" s="8">
        <v>1.8589392</v>
      </c>
      <c r="W18" s="8">
        <v>1.8589392</v>
      </c>
      <c r="X18" s="8">
        <v>1.8589392</v>
      </c>
    </row>
    <row r="19" spans="1:24" ht="11.25" customHeight="1" x14ac:dyDescent="0.2">
      <c r="A19" s="29" t="s">
        <v>28</v>
      </c>
      <c r="B19" s="7" t="s">
        <v>29</v>
      </c>
      <c r="C19" s="8">
        <v>1.8589392</v>
      </c>
      <c r="D19" s="8">
        <v>1.8589392</v>
      </c>
      <c r="E19" s="8">
        <v>1.8589392</v>
      </c>
      <c r="F19" s="8">
        <v>1.8589392</v>
      </c>
      <c r="G19" s="8">
        <v>1.8589392</v>
      </c>
      <c r="H19" s="8">
        <v>1.8589392</v>
      </c>
      <c r="I19" s="8">
        <v>1.8589392</v>
      </c>
      <c r="J19" s="8">
        <v>1.8589392</v>
      </c>
      <c r="K19" s="8">
        <v>1.8589392</v>
      </c>
      <c r="L19" s="8">
        <v>1.8589392</v>
      </c>
      <c r="M19" s="8">
        <v>1.8589392</v>
      </c>
      <c r="N19" s="8">
        <v>1.8589392</v>
      </c>
      <c r="O19" s="8">
        <v>1.8589392</v>
      </c>
      <c r="P19" s="8">
        <v>1.8589392</v>
      </c>
      <c r="Q19" s="8">
        <v>1.8589392</v>
      </c>
      <c r="R19" s="8">
        <v>1.8589392</v>
      </c>
      <c r="S19" s="8">
        <v>1.8589392</v>
      </c>
      <c r="T19" s="8">
        <v>1.8589392</v>
      </c>
      <c r="U19" s="8">
        <v>1.8589392</v>
      </c>
      <c r="V19" s="8">
        <v>1.8589392</v>
      </c>
      <c r="W19" s="8">
        <v>1.8589392</v>
      </c>
      <c r="X19" s="8">
        <v>1.8589392</v>
      </c>
    </row>
    <row r="20" spans="1:24" ht="11.25" customHeight="1" x14ac:dyDescent="0.2">
      <c r="A20" s="29" t="s">
        <v>30</v>
      </c>
      <c r="B20" s="7" t="s">
        <v>31</v>
      </c>
      <c r="C20" s="8">
        <v>10.885680000000001</v>
      </c>
      <c r="D20" s="8">
        <v>10.885680000000001</v>
      </c>
      <c r="E20" s="8">
        <v>10.885680000000001</v>
      </c>
      <c r="F20" s="8">
        <v>10.885680000000001</v>
      </c>
      <c r="G20" s="8">
        <v>10.885680000000001</v>
      </c>
      <c r="H20" s="8">
        <v>10.885680000000001</v>
      </c>
      <c r="I20" s="8">
        <v>10.885680000000001</v>
      </c>
      <c r="J20" s="8">
        <v>10.885680000000001</v>
      </c>
      <c r="K20" s="8">
        <v>10.885680000000001</v>
      </c>
      <c r="L20" s="8">
        <v>10.885680000000001</v>
      </c>
      <c r="M20" s="8">
        <v>10.885680000000001</v>
      </c>
      <c r="N20" s="8">
        <v>10.885680000000001</v>
      </c>
      <c r="O20" s="8">
        <v>10.885680000000001</v>
      </c>
      <c r="P20" s="8">
        <v>10.885680000000001</v>
      </c>
      <c r="Q20" s="8">
        <v>10.885680000000001</v>
      </c>
      <c r="R20" s="8">
        <v>10.885680000000001</v>
      </c>
      <c r="S20" s="8">
        <v>10.885680000000001</v>
      </c>
      <c r="T20" s="8">
        <v>10.885680000000001</v>
      </c>
      <c r="U20" s="8">
        <v>10.885680000000001</v>
      </c>
      <c r="V20" s="8">
        <v>10.885680000000001</v>
      </c>
      <c r="W20" s="8">
        <v>10.885680000000001</v>
      </c>
      <c r="X20" s="8">
        <v>10.885680000000001</v>
      </c>
    </row>
    <row r="21" spans="1:24" ht="11.25" customHeight="1" x14ac:dyDescent="0.2">
      <c r="A21" s="29" t="s">
        <v>32</v>
      </c>
      <c r="B21" s="7" t="s">
        <v>33</v>
      </c>
      <c r="C21" s="8">
        <v>7.6199760000000003</v>
      </c>
      <c r="D21" s="8">
        <v>7.6199760000000003</v>
      </c>
      <c r="E21" s="8">
        <v>7.6199760000000003</v>
      </c>
      <c r="F21" s="8">
        <v>7.6199760000000003</v>
      </c>
      <c r="G21" s="8">
        <v>7.6199760000000003</v>
      </c>
      <c r="H21" s="8">
        <v>7.6199760000000003</v>
      </c>
      <c r="I21" s="8">
        <v>7.6199760000000003</v>
      </c>
      <c r="J21" s="8">
        <v>7.6199760000000003</v>
      </c>
      <c r="K21" s="8">
        <v>7.6199760000000003</v>
      </c>
      <c r="L21" s="8">
        <v>7.6199760000000003</v>
      </c>
      <c r="M21" s="8">
        <v>7.6199760000000003</v>
      </c>
      <c r="N21" s="8">
        <v>7.6199760000000003</v>
      </c>
      <c r="O21" s="8">
        <v>7.6199760000000003</v>
      </c>
      <c r="P21" s="8">
        <v>7.6199760000000003</v>
      </c>
      <c r="Q21" s="8">
        <v>7.6199760000000003</v>
      </c>
      <c r="R21" s="8">
        <v>7.6199760000000003</v>
      </c>
      <c r="S21" s="8">
        <v>7.6199760000000003</v>
      </c>
      <c r="T21" s="8">
        <v>7.6199760000000003</v>
      </c>
      <c r="U21" s="8">
        <v>7.6199760000000003</v>
      </c>
      <c r="V21" s="8">
        <v>7.6199760000000003</v>
      </c>
      <c r="W21" s="8">
        <v>7.6199760000000003</v>
      </c>
      <c r="X21" s="8">
        <v>7.6199760000000003</v>
      </c>
    </row>
    <row r="22" spans="1:24" ht="11.25" customHeight="1" x14ac:dyDescent="0.2">
      <c r="A22" s="25" t="s">
        <v>34</v>
      </c>
      <c r="B22" s="26" t="s">
        <v>35</v>
      </c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</row>
    <row r="23" spans="1:24" ht="11.25" customHeight="1" x14ac:dyDescent="0.2">
      <c r="A23" s="29" t="s">
        <v>36</v>
      </c>
      <c r="B23" s="7" t="s">
        <v>37</v>
      </c>
      <c r="C23" s="8">
        <v>4.438008</v>
      </c>
      <c r="D23" s="8">
        <v>4.438008</v>
      </c>
      <c r="E23" s="8">
        <v>4.438008</v>
      </c>
      <c r="F23" s="8">
        <v>4.438008</v>
      </c>
      <c r="G23" s="8">
        <v>4.438008</v>
      </c>
      <c r="H23" s="8">
        <v>4.438008</v>
      </c>
      <c r="I23" s="8">
        <v>4.438008</v>
      </c>
      <c r="J23" s="8">
        <v>4.438008</v>
      </c>
      <c r="K23" s="8">
        <v>4.438008</v>
      </c>
      <c r="L23" s="8">
        <v>4.438008</v>
      </c>
      <c r="M23" s="8">
        <v>4.438008</v>
      </c>
      <c r="N23" s="8">
        <v>4.438008</v>
      </c>
      <c r="O23" s="8">
        <v>4.438008</v>
      </c>
      <c r="P23" s="8">
        <v>4.438008</v>
      </c>
      <c r="Q23" s="8">
        <v>4.438008</v>
      </c>
      <c r="R23" s="8">
        <v>4.438008</v>
      </c>
      <c r="S23" s="8">
        <v>4.438008</v>
      </c>
      <c r="T23" s="8">
        <v>4.438008</v>
      </c>
      <c r="U23" s="8">
        <v>4.438008</v>
      </c>
      <c r="V23" s="8">
        <v>4.438008</v>
      </c>
      <c r="W23" s="8">
        <v>4.438008</v>
      </c>
      <c r="X23" s="8">
        <v>4.438008</v>
      </c>
    </row>
    <row r="24" spans="1:24" ht="11.25" customHeight="1" x14ac:dyDescent="0.2">
      <c r="A24" s="29" t="s">
        <v>38</v>
      </c>
      <c r="B24" s="7" t="s">
        <v>39</v>
      </c>
      <c r="C24" s="8">
        <v>4.438008</v>
      </c>
      <c r="D24" s="8">
        <v>4.438008</v>
      </c>
      <c r="E24" s="8">
        <v>4.438008</v>
      </c>
      <c r="F24" s="8">
        <v>4.438008</v>
      </c>
      <c r="G24" s="8">
        <v>4.438008</v>
      </c>
      <c r="H24" s="8">
        <v>4.438008</v>
      </c>
      <c r="I24" s="8">
        <v>4.438008</v>
      </c>
      <c r="J24" s="8">
        <v>4.438008</v>
      </c>
      <c r="K24" s="8">
        <v>4.438008</v>
      </c>
      <c r="L24" s="8">
        <v>4.438008</v>
      </c>
      <c r="M24" s="8">
        <v>4.438008</v>
      </c>
      <c r="N24" s="8">
        <v>4.438008</v>
      </c>
      <c r="O24" s="8">
        <v>4.438008</v>
      </c>
      <c r="P24" s="8">
        <v>4.438008</v>
      </c>
      <c r="Q24" s="8">
        <v>4.438008</v>
      </c>
      <c r="R24" s="8">
        <v>4.438008</v>
      </c>
      <c r="S24" s="8">
        <v>4.438008</v>
      </c>
      <c r="T24" s="8">
        <v>4.438008</v>
      </c>
      <c r="U24" s="8">
        <v>4.438008</v>
      </c>
      <c r="V24" s="8">
        <v>4.438008</v>
      </c>
      <c r="W24" s="8">
        <v>4.438008</v>
      </c>
      <c r="X24" s="8">
        <v>4.438008</v>
      </c>
    </row>
    <row r="25" spans="1:24" ht="11.25" customHeight="1" x14ac:dyDescent="0.2">
      <c r="A25" s="25" t="s">
        <v>40</v>
      </c>
      <c r="B25" s="26" t="s">
        <v>41</v>
      </c>
      <c r="C25" s="27">
        <v>4.479876</v>
      </c>
      <c r="D25" s="27">
        <v>4.479876</v>
      </c>
      <c r="E25" s="27">
        <v>4.479876</v>
      </c>
      <c r="F25" s="27">
        <v>4.479876</v>
      </c>
      <c r="G25" s="27">
        <v>4.479876</v>
      </c>
      <c r="H25" s="27">
        <v>4.479876</v>
      </c>
      <c r="I25" s="27">
        <v>4.479876</v>
      </c>
      <c r="J25" s="27">
        <v>4.479876</v>
      </c>
      <c r="K25" s="27">
        <v>4.479876</v>
      </c>
      <c r="L25" s="27">
        <v>4.479876</v>
      </c>
      <c r="M25" s="27">
        <v>4.479876</v>
      </c>
      <c r="N25" s="27">
        <v>4.479876</v>
      </c>
      <c r="O25" s="27">
        <v>4.479876</v>
      </c>
      <c r="P25" s="27">
        <v>4.479876</v>
      </c>
      <c r="Q25" s="27">
        <v>4.479876</v>
      </c>
      <c r="R25" s="27">
        <v>4.479876</v>
      </c>
      <c r="S25" s="27">
        <v>4.479876</v>
      </c>
      <c r="T25" s="27">
        <v>4.479876</v>
      </c>
      <c r="U25" s="27">
        <v>4.479876</v>
      </c>
      <c r="V25" s="27">
        <v>4.479876</v>
      </c>
      <c r="W25" s="27">
        <v>4.479876</v>
      </c>
      <c r="X25" s="27">
        <v>4.479876</v>
      </c>
    </row>
    <row r="26" spans="1:24" ht="11.25" customHeight="1" x14ac:dyDescent="0.2">
      <c r="A26" s="25" t="s">
        <v>42</v>
      </c>
      <c r="B26" s="26" t="s">
        <v>43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</row>
    <row r="27" spans="1:24" ht="11.25" customHeight="1" x14ac:dyDescent="0.2">
      <c r="A27" s="17" t="s">
        <v>218</v>
      </c>
      <c r="B27" s="18" t="s">
        <v>219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</row>
    <row r="28" spans="1:24" ht="11.25" customHeight="1" x14ac:dyDescent="0.2">
      <c r="A28" s="28" t="s">
        <v>44</v>
      </c>
      <c r="B28" s="7" t="s">
        <v>45</v>
      </c>
      <c r="C28" s="8">
        <v>3.0689244000000002</v>
      </c>
      <c r="D28" s="8">
        <v>3.0689244000000002</v>
      </c>
      <c r="E28" s="8">
        <v>3.0689244000000002</v>
      </c>
      <c r="F28" s="8">
        <v>3.0689244000000002</v>
      </c>
      <c r="G28" s="8">
        <v>3.0689244000000002</v>
      </c>
      <c r="H28" s="8">
        <v>3.0689244000000002</v>
      </c>
      <c r="I28" s="8">
        <v>3.0689244000000002</v>
      </c>
      <c r="J28" s="8">
        <v>3.0689244000000002</v>
      </c>
      <c r="K28" s="8">
        <v>3.0689244000000002</v>
      </c>
      <c r="L28" s="8">
        <v>3.0689244000000002</v>
      </c>
      <c r="M28" s="8">
        <v>3.0689244000000002</v>
      </c>
      <c r="N28" s="8">
        <v>3.0689244000000002</v>
      </c>
      <c r="O28" s="8">
        <v>3.0689244000000002</v>
      </c>
      <c r="P28" s="8">
        <v>3.0689244000000002</v>
      </c>
      <c r="Q28" s="8">
        <v>3.0689244000000002</v>
      </c>
      <c r="R28" s="8">
        <v>3.0689244000000002</v>
      </c>
      <c r="S28" s="8">
        <v>3.0689244000000002</v>
      </c>
      <c r="T28" s="8">
        <v>3.0689244000000002</v>
      </c>
      <c r="U28" s="8">
        <v>3.0689244000000002</v>
      </c>
      <c r="V28" s="8">
        <v>3.0689244000000002</v>
      </c>
      <c r="W28" s="8">
        <v>3.0689244000000002</v>
      </c>
      <c r="X28" s="8">
        <v>3.0689244000000002</v>
      </c>
    </row>
    <row r="29" spans="1:24" ht="11.25" customHeight="1" x14ac:dyDescent="0.2">
      <c r="A29" s="28" t="s">
        <v>46</v>
      </c>
      <c r="B29" s="7" t="s">
        <v>47</v>
      </c>
      <c r="C29" s="8">
        <v>2.6879256000000002</v>
      </c>
      <c r="D29" s="8">
        <v>2.6879256000000002</v>
      </c>
      <c r="E29" s="8">
        <v>2.6879256000000002</v>
      </c>
      <c r="F29" s="8">
        <v>2.6879256000000002</v>
      </c>
      <c r="G29" s="8">
        <v>2.6879256000000002</v>
      </c>
      <c r="H29" s="8">
        <v>2.6879256000000002</v>
      </c>
      <c r="I29" s="8">
        <v>2.6879256000000002</v>
      </c>
      <c r="J29" s="8">
        <v>2.6879256000000002</v>
      </c>
      <c r="K29" s="8">
        <v>2.6879256000000002</v>
      </c>
      <c r="L29" s="8">
        <v>2.6879256000000002</v>
      </c>
      <c r="M29" s="8">
        <v>2.6879256000000002</v>
      </c>
      <c r="N29" s="8">
        <v>2.6879256000000002</v>
      </c>
      <c r="O29" s="8">
        <v>2.6879256000000002</v>
      </c>
      <c r="P29" s="8">
        <v>2.6879256000000002</v>
      </c>
      <c r="Q29" s="8">
        <v>2.6879256000000002</v>
      </c>
      <c r="R29" s="8">
        <v>2.6879256000000002</v>
      </c>
      <c r="S29" s="8">
        <v>2.6879256000000002</v>
      </c>
      <c r="T29" s="8">
        <v>2.6879256000000002</v>
      </c>
      <c r="U29" s="8">
        <v>2.6879256000000002</v>
      </c>
      <c r="V29" s="8">
        <v>2.6879256000000002</v>
      </c>
      <c r="W29" s="8">
        <v>2.6879256000000002</v>
      </c>
      <c r="X29" s="8">
        <v>2.6879256000000002</v>
      </c>
    </row>
    <row r="30" spans="1:24" ht="11.25" customHeight="1" x14ac:dyDescent="0.2">
      <c r="A30" s="28" t="s">
        <v>48</v>
      </c>
      <c r="B30" s="7" t="s">
        <v>49</v>
      </c>
      <c r="C30" s="8">
        <v>3.0689244000000002</v>
      </c>
      <c r="D30" s="8">
        <v>3.0689244000000002</v>
      </c>
      <c r="E30" s="8">
        <v>3.0689244000000002</v>
      </c>
      <c r="F30" s="8">
        <v>3.0689244000000002</v>
      </c>
      <c r="G30" s="8">
        <v>3.0689244000000002</v>
      </c>
      <c r="H30" s="8">
        <v>3.0689244000000002</v>
      </c>
      <c r="I30" s="8">
        <v>3.0689244000000002</v>
      </c>
      <c r="J30" s="8">
        <v>3.0689244000000002</v>
      </c>
      <c r="K30" s="8">
        <v>3.0689244000000002</v>
      </c>
      <c r="L30" s="8">
        <v>3.0689244000000002</v>
      </c>
      <c r="M30" s="8">
        <v>3.0689244000000002</v>
      </c>
      <c r="N30" s="8">
        <v>3.0689244000000002</v>
      </c>
      <c r="O30" s="8">
        <v>3.0689244000000002</v>
      </c>
      <c r="P30" s="8">
        <v>3.0689244000000002</v>
      </c>
      <c r="Q30" s="8">
        <v>3.0689244000000002</v>
      </c>
      <c r="R30" s="8">
        <v>3.0689244000000002</v>
      </c>
      <c r="S30" s="8">
        <v>3.0689244000000002</v>
      </c>
      <c r="T30" s="8">
        <v>3.0689244000000002</v>
      </c>
      <c r="U30" s="8">
        <v>3.0689244000000002</v>
      </c>
      <c r="V30" s="8">
        <v>3.0689244000000002</v>
      </c>
      <c r="W30" s="8">
        <v>3.0689244000000002</v>
      </c>
      <c r="X30" s="8">
        <v>3.0689244000000002</v>
      </c>
    </row>
    <row r="31" spans="1:24" ht="11.25" customHeight="1" x14ac:dyDescent="0.2">
      <c r="A31" s="28" t="s">
        <v>50</v>
      </c>
      <c r="B31" s="7" t="s">
        <v>51</v>
      </c>
      <c r="C31" s="8">
        <v>3.0689244000000002</v>
      </c>
      <c r="D31" s="8">
        <v>3.0689244000000002</v>
      </c>
      <c r="E31" s="8">
        <v>3.0689244000000002</v>
      </c>
      <c r="F31" s="8">
        <v>3.0689244000000002</v>
      </c>
      <c r="G31" s="8">
        <v>3.0689244000000002</v>
      </c>
      <c r="H31" s="8">
        <v>3.0689244000000002</v>
      </c>
      <c r="I31" s="8">
        <v>3.0689244000000002</v>
      </c>
      <c r="J31" s="8">
        <v>3.0689244000000002</v>
      </c>
      <c r="K31" s="8">
        <v>3.0689244000000002</v>
      </c>
      <c r="L31" s="8">
        <v>3.0689244000000002</v>
      </c>
      <c r="M31" s="8">
        <v>3.0689244000000002</v>
      </c>
      <c r="N31" s="8">
        <v>3.0689244000000002</v>
      </c>
      <c r="O31" s="8">
        <v>3.0689244000000002</v>
      </c>
      <c r="P31" s="8">
        <v>3.0689244000000002</v>
      </c>
      <c r="Q31" s="8">
        <v>3.0689244000000002</v>
      </c>
      <c r="R31" s="8">
        <v>3.0689244000000002</v>
      </c>
      <c r="S31" s="8">
        <v>3.0689244000000002</v>
      </c>
      <c r="T31" s="8">
        <v>3.0689244000000002</v>
      </c>
      <c r="U31" s="8">
        <v>3.0689244000000002</v>
      </c>
      <c r="V31" s="8">
        <v>3.0689244000000002</v>
      </c>
      <c r="W31" s="8">
        <v>3.0689244000000002</v>
      </c>
      <c r="X31" s="8">
        <v>3.0689244000000002</v>
      </c>
    </row>
    <row r="32" spans="1:24" ht="11.25" customHeight="1" x14ac:dyDescent="0.2">
      <c r="A32" s="28" t="s">
        <v>52</v>
      </c>
      <c r="B32" s="7" t="s">
        <v>53</v>
      </c>
      <c r="C32" s="8">
        <v>3.0689244000000002</v>
      </c>
      <c r="D32" s="8">
        <v>3.0689244000000002</v>
      </c>
      <c r="E32" s="8">
        <v>3.0689244000000002</v>
      </c>
      <c r="F32" s="8">
        <v>3.0689244000000002</v>
      </c>
      <c r="G32" s="8">
        <v>3.0689244000000002</v>
      </c>
      <c r="H32" s="8">
        <v>3.0689244000000002</v>
      </c>
      <c r="I32" s="8">
        <v>3.0689244000000002</v>
      </c>
      <c r="J32" s="8">
        <v>3.0689244000000002</v>
      </c>
      <c r="K32" s="8">
        <v>3.0689244000000002</v>
      </c>
      <c r="L32" s="8">
        <v>3.0689244000000002</v>
      </c>
      <c r="M32" s="8">
        <v>3.0689244000000002</v>
      </c>
      <c r="N32" s="8">
        <v>3.0689244000000002</v>
      </c>
      <c r="O32" s="8">
        <v>3.0689244000000002</v>
      </c>
      <c r="P32" s="8">
        <v>3.0689244000000002</v>
      </c>
      <c r="Q32" s="8">
        <v>3.0689244000000002</v>
      </c>
      <c r="R32" s="8">
        <v>3.0689244000000002</v>
      </c>
      <c r="S32" s="8">
        <v>3.0689244000000002</v>
      </c>
      <c r="T32" s="8">
        <v>3.0689244000000002</v>
      </c>
      <c r="U32" s="8">
        <v>3.0689244000000002</v>
      </c>
      <c r="V32" s="8">
        <v>3.0689244000000002</v>
      </c>
      <c r="W32" s="8">
        <v>3.0689244000000002</v>
      </c>
      <c r="X32" s="8">
        <v>3.0689244000000002</v>
      </c>
    </row>
    <row r="33" spans="1:24" ht="11.25" customHeight="1" x14ac:dyDescent="0.2">
      <c r="A33" s="17" t="s">
        <v>220</v>
      </c>
      <c r="B33" s="18" t="s">
        <v>221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</row>
    <row r="34" spans="1:24" ht="11.25" customHeight="1" x14ac:dyDescent="0.2">
      <c r="A34" s="28" t="s">
        <v>54</v>
      </c>
      <c r="B34" s="7" t="s">
        <v>55</v>
      </c>
      <c r="C34" s="8">
        <v>2.4115968000000003</v>
      </c>
      <c r="D34" s="8">
        <v>2.4115968000000003</v>
      </c>
      <c r="E34" s="8">
        <v>2.4115968000000003</v>
      </c>
      <c r="F34" s="8">
        <v>2.4115968000000003</v>
      </c>
      <c r="G34" s="8">
        <v>2.4115968000000003</v>
      </c>
      <c r="H34" s="8">
        <v>2.4115968000000003</v>
      </c>
      <c r="I34" s="8">
        <v>2.4115968000000003</v>
      </c>
      <c r="J34" s="8">
        <v>2.4115968000000003</v>
      </c>
      <c r="K34" s="8">
        <v>2.4115968000000003</v>
      </c>
      <c r="L34" s="8">
        <v>2.4115968000000003</v>
      </c>
      <c r="M34" s="8">
        <v>2.4115968000000003</v>
      </c>
      <c r="N34" s="8">
        <v>2.4115968000000003</v>
      </c>
      <c r="O34" s="8">
        <v>2.4115968000000003</v>
      </c>
      <c r="P34" s="8">
        <v>2.4115968000000003</v>
      </c>
      <c r="Q34" s="8">
        <v>2.4115968000000003</v>
      </c>
      <c r="R34" s="8">
        <v>2.4115968000000003</v>
      </c>
      <c r="S34" s="8">
        <v>2.4115968000000003</v>
      </c>
      <c r="T34" s="8">
        <v>2.4115968000000003</v>
      </c>
      <c r="U34" s="8">
        <v>2.4115968000000003</v>
      </c>
      <c r="V34" s="8">
        <v>2.4115968000000003</v>
      </c>
      <c r="W34" s="8">
        <v>2.4115968000000003</v>
      </c>
      <c r="X34" s="8">
        <v>2.4115968000000003</v>
      </c>
    </row>
    <row r="35" spans="1:24" ht="11.25" customHeight="1" x14ac:dyDescent="0.2">
      <c r="A35" s="28" t="s">
        <v>56</v>
      </c>
      <c r="B35" s="7" t="s">
        <v>57</v>
      </c>
      <c r="C35" s="8">
        <v>2.5790688000000004</v>
      </c>
      <c r="D35" s="8">
        <v>2.5790688000000004</v>
      </c>
      <c r="E35" s="8">
        <v>2.5790688000000004</v>
      </c>
      <c r="F35" s="8">
        <v>2.5790688000000004</v>
      </c>
      <c r="G35" s="8">
        <v>2.5790688000000004</v>
      </c>
      <c r="H35" s="8">
        <v>2.5790688000000004</v>
      </c>
      <c r="I35" s="8">
        <v>2.5790688000000004</v>
      </c>
      <c r="J35" s="8">
        <v>2.5790688000000004</v>
      </c>
      <c r="K35" s="8">
        <v>2.5790688000000004</v>
      </c>
      <c r="L35" s="8">
        <v>2.5790688000000004</v>
      </c>
      <c r="M35" s="8">
        <v>2.5790688000000004</v>
      </c>
      <c r="N35" s="8">
        <v>2.5790688000000004</v>
      </c>
      <c r="O35" s="8">
        <v>2.5790688000000004</v>
      </c>
      <c r="P35" s="8">
        <v>2.5790688000000004</v>
      </c>
      <c r="Q35" s="8">
        <v>2.5790688000000004</v>
      </c>
      <c r="R35" s="8">
        <v>2.5790688000000004</v>
      </c>
      <c r="S35" s="8">
        <v>2.5790688000000004</v>
      </c>
      <c r="T35" s="8">
        <v>2.5790688000000004</v>
      </c>
      <c r="U35" s="8">
        <v>2.5790688000000004</v>
      </c>
      <c r="V35" s="8">
        <v>2.5790688000000004</v>
      </c>
      <c r="W35" s="8">
        <v>2.5790688000000004</v>
      </c>
      <c r="X35" s="8">
        <v>2.5790688000000004</v>
      </c>
    </row>
    <row r="36" spans="1:24" ht="11.25" customHeight="1" x14ac:dyDescent="0.2">
      <c r="A36" s="28" t="s">
        <v>58</v>
      </c>
      <c r="B36" s="7" t="s">
        <v>59</v>
      </c>
      <c r="C36" s="8">
        <v>2.6418708000000004</v>
      </c>
      <c r="D36" s="8">
        <v>2.6418708000000004</v>
      </c>
      <c r="E36" s="8">
        <v>2.6418708000000004</v>
      </c>
      <c r="F36" s="8">
        <v>2.6418708000000004</v>
      </c>
      <c r="G36" s="8">
        <v>2.6418708000000004</v>
      </c>
      <c r="H36" s="8">
        <v>2.6418708000000004</v>
      </c>
      <c r="I36" s="8">
        <v>2.6418708000000004</v>
      </c>
      <c r="J36" s="8">
        <v>2.6418708000000004</v>
      </c>
      <c r="K36" s="8">
        <v>2.6418708000000004</v>
      </c>
      <c r="L36" s="8">
        <v>2.6418708000000004</v>
      </c>
      <c r="M36" s="8">
        <v>2.6418708000000004</v>
      </c>
      <c r="N36" s="8">
        <v>2.6418708000000004</v>
      </c>
      <c r="O36" s="8">
        <v>2.6418708000000004</v>
      </c>
      <c r="P36" s="8">
        <v>2.6418708000000004</v>
      </c>
      <c r="Q36" s="8">
        <v>2.6418708000000004</v>
      </c>
      <c r="R36" s="8">
        <v>2.6418708000000004</v>
      </c>
      <c r="S36" s="8">
        <v>2.6418708000000004</v>
      </c>
      <c r="T36" s="8">
        <v>2.6418708000000004</v>
      </c>
      <c r="U36" s="8">
        <v>2.6418708000000004</v>
      </c>
      <c r="V36" s="8">
        <v>2.6418708000000004</v>
      </c>
      <c r="W36" s="8">
        <v>2.6418708000000004</v>
      </c>
      <c r="X36" s="8">
        <v>2.6418708000000004</v>
      </c>
    </row>
    <row r="37" spans="1:24" ht="11.25" customHeight="1" x14ac:dyDescent="0.2">
      <c r="A37" s="28" t="s">
        <v>60</v>
      </c>
      <c r="B37" s="7" t="s">
        <v>61</v>
      </c>
      <c r="C37" s="8">
        <v>2.9014524000000002</v>
      </c>
      <c r="D37" s="8">
        <v>2.9014524000000002</v>
      </c>
      <c r="E37" s="8">
        <v>2.9014524000000002</v>
      </c>
      <c r="F37" s="8">
        <v>2.9014524000000002</v>
      </c>
      <c r="G37" s="8">
        <v>2.9014524000000002</v>
      </c>
      <c r="H37" s="8">
        <v>2.9014524000000002</v>
      </c>
      <c r="I37" s="8">
        <v>2.9014524000000002</v>
      </c>
      <c r="J37" s="8">
        <v>2.9014524000000002</v>
      </c>
      <c r="K37" s="8">
        <v>2.9014524000000002</v>
      </c>
      <c r="L37" s="8">
        <v>2.9014524000000002</v>
      </c>
      <c r="M37" s="8">
        <v>2.9014524000000002</v>
      </c>
      <c r="N37" s="8">
        <v>2.9014524000000002</v>
      </c>
      <c r="O37" s="8">
        <v>2.9014524000000002</v>
      </c>
      <c r="P37" s="8">
        <v>2.9014524000000002</v>
      </c>
      <c r="Q37" s="8">
        <v>2.9014524000000002</v>
      </c>
      <c r="R37" s="8">
        <v>2.9014524000000002</v>
      </c>
      <c r="S37" s="8">
        <v>2.9014524000000002</v>
      </c>
      <c r="T37" s="8">
        <v>2.9014524000000002</v>
      </c>
      <c r="U37" s="8">
        <v>2.9014524000000002</v>
      </c>
      <c r="V37" s="8">
        <v>2.9014524000000002</v>
      </c>
      <c r="W37" s="8">
        <v>2.9014524000000002</v>
      </c>
      <c r="X37" s="8">
        <v>2.9014524000000002</v>
      </c>
    </row>
    <row r="38" spans="1:24" ht="11.25" customHeight="1" x14ac:dyDescent="0.2">
      <c r="A38" s="28" t="s">
        <v>62</v>
      </c>
      <c r="B38" s="7" t="s">
        <v>63</v>
      </c>
      <c r="C38" s="8">
        <v>2.9307600000000003</v>
      </c>
      <c r="D38" s="8">
        <v>2.9307600000000003</v>
      </c>
      <c r="E38" s="8">
        <v>2.9307600000000003</v>
      </c>
      <c r="F38" s="8">
        <v>2.9307600000000003</v>
      </c>
      <c r="G38" s="8">
        <v>2.9307600000000003</v>
      </c>
      <c r="H38" s="8">
        <v>2.9307600000000003</v>
      </c>
      <c r="I38" s="8">
        <v>2.9307600000000003</v>
      </c>
      <c r="J38" s="8">
        <v>2.9307600000000003</v>
      </c>
      <c r="K38" s="8">
        <v>2.9307600000000003</v>
      </c>
      <c r="L38" s="8">
        <v>2.9307600000000003</v>
      </c>
      <c r="M38" s="8">
        <v>2.9307600000000003</v>
      </c>
      <c r="N38" s="8">
        <v>2.9307600000000003</v>
      </c>
      <c r="O38" s="8">
        <v>2.9307600000000003</v>
      </c>
      <c r="P38" s="8">
        <v>2.9307600000000003</v>
      </c>
      <c r="Q38" s="8">
        <v>2.9307600000000003</v>
      </c>
      <c r="R38" s="8">
        <v>2.9307600000000003</v>
      </c>
      <c r="S38" s="8">
        <v>2.9307600000000003</v>
      </c>
      <c r="T38" s="8">
        <v>2.9307600000000003</v>
      </c>
      <c r="U38" s="8">
        <v>2.9307600000000003</v>
      </c>
      <c r="V38" s="8">
        <v>2.9307600000000003</v>
      </c>
      <c r="W38" s="8">
        <v>2.9307600000000003</v>
      </c>
      <c r="X38" s="8">
        <v>2.9307600000000003</v>
      </c>
    </row>
    <row r="39" spans="1:24" ht="11.25" customHeight="1" x14ac:dyDescent="0.2">
      <c r="A39" s="28" t="s">
        <v>64</v>
      </c>
      <c r="B39" s="7" t="s">
        <v>65</v>
      </c>
      <c r="C39" s="8">
        <v>3.0103092000000005</v>
      </c>
      <c r="D39" s="8">
        <v>3.0103092000000005</v>
      </c>
      <c r="E39" s="8">
        <v>3.0103092000000005</v>
      </c>
      <c r="F39" s="8">
        <v>3.0103092000000005</v>
      </c>
      <c r="G39" s="8">
        <v>3.0103092000000005</v>
      </c>
      <c r="H39" s="8">
        <v>3.0103092000000005</v>
      </c>
      <c r="I39" s="8">
        <v>3.0103092000000005</v>
      </c>
      <c r="J39" s="8">
        <v>3.0103092000000005</v>
      </c>
      <c r="K39" s="8">
        <v>3.0103092000000005</v>
      </c>
      <c r="L39" s="8">
        <v>3.0103092000000005</v>
      </c>
      <c r="M39" s="8">
        <v>3.0103092000000005</v>
      </c>
      <c r="N39" s="8">
        <v>3.0103092000000005</v>
      </c>
      <c r="O39" s="8">
        <v>3.0103092000000005</v>
      </c>
      <c r="P39" s="8">
        <v>3.0103092000000005</v>
      </c>
      <c r="Q39" s="8">
        <v>3.0103092000000005</v>
      </c>
      <c r="R39" s="8">
        <v>3.0103092000000005</v>
      </c>
      <c r="S39" s="8">
        <v>3.0103092000000005</v>
      </c>
      <c r="T39" s="8">
        <v>3.0103092000000005</v>
      </c>
      <c r="U39" s="8">
        <v>3.0103092000000005</v>
      </c>
      <c r="V39" s="8">
        <v>3.0103092000000005</v>
      </c>
      <c r="W39" s="8">
        <v>3.0103092000000005</v>
      </c>
      <c r="X39" s="8">
        <v>3.0103092000000005</v>
      </c>
    </row>
    <row r="40" spans="1:24" ht="11.25" customHeight="1" x14ac:dyDescent="0.2">
      <c r="A40" s="28" t="s">
        <v>66</v>
      </c>
      <c r="B40" s="7" t="s">
        <v>67</v>
      </c>
      <c r="C40" s="8">
        <v>3.0103092000000005</v>
      </c>
      <c r="D40" s="8">
        <v>3.0103092000000005</v>
      </c>
      <c r="E40" s="8">
        <v>3.0103092000000005</v>
      </c>
      <c r="F40" s="8">
        <v>3.0103092000000005</v>
      </c>
      <c r="G40" s="8">
        <v>3.0103092000000005</v>
      </c>
      <c r="H40" s="8">
        <v>3.0103092000000005</v>
      </c>
      <c r="I40" s="8">
        <v>3.0103092000000005</v>
      </c>
      <c r="J40" s="8">
        <v>3.0103092000000005</v>
      </c>
      <c r="K40" s="8">
        <v>3.0103092000000005</v>
      </c>
      <c r="L40" s="8">
        <v>3.0103092000000005</v>
      </c>
      <c r="M40" s="8">
        <v>3.0103092000000005</v>
      </c>
      <c r="N40" s="8">
        <v>3.0103092000000005</v>
      </c>
      <c r="O40" s="8">
        <v>3.0103092000000005</v>
      </c>
      <c r="P40" s="8">
        <v>3.0103092000000005</v>
      </c>
      <c r="Q40" s="8">
        <v>3.0103092000000005</v>
      </c>
      <c r="R40" s="8">
        <v>3.0103092000000005</v>
      </c>
      <c r="S40" s="8">
        <v>3.0103092000000005</v>
      </c>
      <c r="T40" s="8">
        <v>3.0103092000000005</v>
      </c>
      <c r="U40" s="8">
        <v>3.0103092000000005</v>
      </c>
      <c r="V40" s="8">
        <v>3.0103092000000005</v>
      </c>
      <c r="W40" s="8">
        <v>3.0103092000000005</v>
      </c>
      <c r="X40" s="8">
        <v>3.0103092000000005</v>
      </c>
    </row>
    <row r="41" spans="1:24" ht="11.25" customHeight="1" x14ac:dyDescent="0.2">
      <c r="A41" s="28" t="s">
        <v>68</v>
      </c>
      <c r="B41" s="7" t="s">
        <v>69</v>
      </c>
      <c r="C41" s="8">
        <v>3.0103092000000005</v>
      </c>
      <c r="D41" s="8">
        <v>3.0103092000000005</v>
      </c>
      <c r="E41" s="8">
        <v>3.0103092000000005</v>
      </c>
      <c r="F41" s="8">
        <v>3.0103092000000005</v>
      </c>
      <c r="G41" s="8">
        <v>3.0103092000000005</v>
      </c>
      <c r="H41" s="8">
        <v>3.0103092000000005</v>
      </c>
      <c r="I41" s="8">
        <v>3.0103092000000005</v>
      </c>
      <c r="J41" s="8">
        <v>3.0103092000000005</v>
      </c>
      <c r="K41" s="8">
        <v>3.0103092000000005</v>
      </c>
      <c r="L41" s="8">
        <v>3.0103092000000005</v>
      </c>
      <c r="M41" s="8">
        <v>3.0103092000000005</v>
      </c>
      <c r="N41" s="8">
        <v>3.0103092000000005</v>
      </c>
      <c r="O41" s="8">
        <v>3.0103092000000005</v>
      </c>
      <c r="P41" s="8">
        <v>3.0103092000000005</v>
      </c>
      <c r="Q41" s="8">
        <v>3.0103092000000005</v>
      </c>
      <c r="R41" s="8">
        <v>3.0103092000000005</v>
      </c>
      <c r="S41" s="8">
        <v>3.0103092000000005</v>
      </c>
      <c r="T41" s="8">
        <v>3.0103092000000005</v>
      </c>
      <c r="U41" s="8">
        <v>3.0103092000000005</v>
      </c>
      <c r="V41" s="8">
        <v>3.0103092000000005</v>
      </c>
      <c r="W41" s="8">
        <v>3.0103092000000005</v>
      </c>
      <c r="X41" s="8">
        <v>3.0103092000000005</v>
      </c>
    </row>
    <row r="42" spans="1:24" ht="11.25" customHeight="1" x14ac:dyDescent="0.2">
      <c r="A42" s="28" t="s">
        <v>70</v>
      </c>
      <c r="B42" s="7" t="s">
        <v>71</v>
      </c>
      <c r="C42" s="8">
        <v>3.0689244000000002</v>
      </c>
      <c r="D42" s="8">
        <v>3.0689244000000002</v>
      </c>
      <c r="E42" s="8">
        <v>3.0689244000000002</v>
      </c>
      <c r="F42" s="8">
        <v>3.0689244000000002</v>
      </c>
      <c r="G42" s="8">
        <v>3.0689244000000002</v>
      </c>
      <c r="H42" s="8">
        <v>3.0689244000000002</v>
      </c>
      <c r="I42" s="8">
        <v>3.0689244000000002</v>
      </c>
      <c r="J42" s="8">
        <v>3.0689244000000002</v>
      </c>
      <c r="K42" s="8">
        <v>3.0689244000000002</v>
      </c>
      <c r="L42" s="8">
        <v>3.0689244000000002</v>
      </c>
      <c r="M42" s="8">
        <v>3.0689244000000002</v>
      </c>
      <c r="N42" s="8">
        <v>3.0689244000000002</v>
      </c>
      <c r="O42" s="8">
        <v>3.0689244000000002</v>
      </c>
      <c r="P42" s="8">
        <v>3.0689244000000002</v>
      </c>
      <c r="Q42" s="8">
        <v>3.0689244000000002</v>
      </c>
      <c r="R42" s="8">
        <v>3.0689244000000002</v>
      </c>
      <c r="S42" s="8">
        <v>3.0689244000000002</v>
      </c>
      <c r="T42" s="8">
        <v>3.0689244000000002</v>
      </c>
      <c r="U42" s="8">
        <v>3.0689244000000002</v>
      </c>
      <c r="V42" s="8">
        <v>3.0689244000000002</v>
      </c>
      <c r="W42" s="8">
        <v>3.0689244000000002</v>
      </c>
      <c r="X42" s="8">
        <v>3.0689244000000002</v>
      </c>
    </row>
    <row r="43" spans="1:24" ht="11.25" customHeight="1" x14ac:dyDescent="0.2">
      <c r="A43" s="28" t="s">
        <v>72</v>
      </c>
      <c r="B43" s="7" t="s">
        <v>73</v>
      </c>
      <c r="C43" s="8">
        <v>3.1024188000000001</v>
      </c>
      <c r="D43" s="8">
        <v>3.1024188000000001</v>
      </c>
      <c r="E43" s="8">
        <v>3.1024188000000001</v>
      </c>
      <c r="F43" s="8">
        <v>3.1024188000000001</v>
      </c>
      <c r="G43" s="8">
        <v>3.1024188000000001</v>
      </c>
      <c r="H43" s="8">
        <v>3.1024188000000001</v>
      </c>
      <c r="I43" s="8">
        <v>3.1024188000000001</v>
      </c>
      <c r="J43" s="8">
        <v>3.1024188000000001</v>
      </c>
      <c r="K43" s="8">
        <v>3.1024188000000001</v>
      </c>
      <c r="L43" s="8">
        <v>3.1024188000000001</v>
      </c>
      <c r="M43" s="8">
        <v>3.1024188000000001</v>
      </c>
      <c r="N43" s="8">
        <v>3.1024188000000001</v>
      </c>
      <c r="O43" s="8">
        <v>3.1024188000000001</v>
      </c>
      <c r="P43" s="8">
        <v>3.1024188000000001</v>
      </c>
      <c r="Q43" s="8">
        <v>3.1024188000000001</v>
      </c>
      <c r="R43" s="8">
        <v>3.1024188000000001</v>
      </c>
      <c r="S43" s="8">
        <v>3.1024188000000001</v>
      </c>
      <c r="T43" s="8">
        <v>3.1024188000000001</v>
      </c>
      <c r="U43" s="8">
        <v>3.1024188000000001</v>
      </c>
      <c r="V43" s="8">
        <v>3.1024188000000001</v>
      </c>
      <c r="W43" s="8">
        <v>3.1024188000000001</v>
      </c>
      <c r="X43" s="8">
        <v>3.1024188000000001</v>
      </c>
    </row>
    <row r="44" spans="1:24" ht="11.25" customHeight="1" x14ac:dyDescent="0.2">
      <c r="A44" s="28" t="s">
        <v>74</v>
      </c>
      <c r="B44" s="7" t="s">
        <v>75</v>
      </c>
      <c r="C44" s="8">
        <v>3.2405832000000006</v>
      </c>
      <c r="D44" s="8">
        <v>3.2405832000000006</v>
      </c>
      <c r="E44" s="8">
        <v>3.2405832000000006</v>
      </c>
      <c r="F44" s="8">
        <v>3.2405832000000006</v>
      </c>
      <c r="G44" s="8">
        <v>3.2405832000000006</v>
      </c>
      <c r="H44" s="8">
        <v>3.2405832000000006</v>
      </c>
      <c r="I44" s="8">
        <v>3.2405832000000006</v>
      </c>
      <c r="J44" s="8">
        <v>3.2405832000000006</v>
      </c>
      <c r="K44" s="8">
        <v>3.2405832000000006</v>
      </c>
      <c r="L44" s="8">
        <v>3.2405832000000006</v>
      </c>
      <c r="M44" s="8">
        <v>3.2405832000000006</v>
      </c>
      <c r="N44" s="8">
        <v>3.2405832000000006</v>
      </c>
      <c r="O44" s="8">
        <v>3.2405832000000006</v>
      </c>
      <c r="P44" s="8">
        <v>3.2405832000000006</v>
      </c>
      <c r="Q44" s="8">
        <v>3.2405832000000006</v>
      </c>
      <c r="R44" s="8">
        <v>3.2405832000000006</v>
      </c>
      <c r="S44" s="8">
        <v>3.2405832000000006</v>
      </c>
      <c r="T44" s="8">
        <v>3.2405832000000006</v>
      </c>
      <c r="U44" s="8">
        <v>3.2405832000000006</v>
      </c>
      <c r="V44" s="8">
        <v>3.2405832000000006</v>
      </c>
      <c r="W44" s="8">
        <v>3.2405832000000006</v>
      </c>
      <c r="X44" s="8">
        <v>3.2405832000000006</v>
      </c>
    </row>
    <row r="45" spans="1:24" ht="11.25" customHeight="1" x14ac:dyDescent="0.2">
      <c r="A45" s="28" t="s">
        <v>76</v>
      </c>
      <c r="B45" s="7" t="s">
        <v>77</v>
      </c>
      <c r="C45" s="8">
        <v>3.0689244000000002</v>
      </c>
      <c r="D45" s="8">
        <v>3.0689244000000002</v>
      </c>
      <c r="E45" s="8">
        <v>3.0689244000000002</v>
      </c>
      <c r="F45" s="8">
        <v>3.0689244000000002</v>
      </c>
      <c r="G45" s="8">
        <v>3.0689244000000002</v>
      </c>
      <c r="H45" s="8">
        <v>3.0689244000000002</v>
      </c>
      <c r="I45" s="8">
        <v>3.0689244000000002</v>
      </c>
      <c r="J45" s="8">
        <v>3.0689244000000002</v>
      </c>
      <c r="K45" s="8">
        <v>3.0689244000000002</v>
      </c>
      <c r="L45" s="8">
        <v>3.0689244000000002</v>
      </c>
      <c r="M45" s="8">
        <v>3.0689244000000002</v>
      </c>
      <c r="N45" s="8">
        <v>3.0689244000000002</v>
      </c>
      <c r="O45" s="8">
        <v>3.0689244000000002</v>
      </c>
      <c r="P45" s="8">
        <v>3.0689244000000002</v>
      </c>
      <c r="Q45" s="8">
        <v>3.0689244000000002</v>
      </c>
      <c r="R45" s="8">
        <v>3.0689244000000002</v>
      </c>
      <c r="S45" s="8">
        <v>3.0689244000000002</v>
      </c>
      <c r="T45" s="8">
        <v>3.0689244000000002</v>
      </c>
      <c r="U45" s="8">
        <v>3.0689244000000002</v>
      </c>
      <c r="V45" s="8">
        <v>3.0689244000000002</v>
      </c>
      <c r="W45" s="8">
        <v>3.0689244000000002</v>
      </c>
      <c r="X45" s="8">
        <v>3.0689244000000002</v>
      </c>
    </row>
    <row r="46" spans="1:24" ht="11.25" customHeight="1" x14ac:dyDescent="0.2">
      <c r="A46" s="28" t="s">
        <v>78</v>
      </c>
      <c r="B46" s="7" t="s">
        <v>79</v>
      </c>
      <c r="C46" s="8">
        <v>3.0689244000000002</v>
      </c>
      <c r="D46" s="8">
        <v>3.0689244000000002</v>
      </c>
      <c r="E46" s="8">
        <v>3.0689244000000002</v>
      </c>
      <c r="F46" s="8">
        <v>3.0689244000000002</v>
      </c>
      <c r="G46" s="8">
        <v>3.0689244000000002</v>
      </c>
      <c r="H46" s="8">
        <v>3.0689244000000002</v>
      </c>
      <c r="I46" s="8">
        <v>3.0689244000000002</v>
      </c>
      <c r="J46" s="8">
        <v>3.0689244000000002</v>
      </c>
      <c r="K46" s="8">
        <v>3.0689244000000002</v>
      </c>
      <c r="L46" s="8">
        <v>3.0689244000000002</v>
      </c>
      <c r="M46" s="8">
        <v>3.0689244000000002</v>
      </c>
      <c r="N46" s="8">
        <v>3.0689244000000002</v>
      </c>
      <c r="O46" s="8">
        <v>3.0689244000000002</v>
      </c>
      <c r="P46" s="8">
        <v>3.0689244000000002</v>
      </c>
      <c r="Q46" s="8">
        <v>3.0689244000000002</v>
      </c>
      <c r="R46" s="8">
        <v>3.0689244000000002</v>
      </c>
      <c r="S46" s="8">
        <v>3.0689244000000002</v>
      </c>
      <c r="T46" s="8">
        <v>3.0689244000000002</v>
      </c>
      <c r="U46" s="8">
        <v>3.0689244000000002</v>
      </c>
      <c r="V46" s="8">
        <v>3.0689244000000002</v>
      </c>
      <c r="W46" s="8">
        <v>3.0689244000000002</v>
      </c>
      <c r="X46" s="8">
        <v>3.0689244000000002</v>
      </c>
    </row>
    <row r="47" spans="1:24" ht="11.25" customHeight="1" x14ac:dyDescent="0.2">
      <c r="A47" s="28" t="s">
        <v>80</v>
      </c>
      <c r="B47" s="7" t="s">
        <v>81</v>
      </c>
      <c r="C47" s="8">
        <v>3.3787476000000005</v>
      </c>
      <c r="D47" s="8">
        <v>3.3787476000000005</v>
      </c>
      <c r="E47" s="8">
        <v>3.3787476000000005</v>
      </c>
      <c r="F47" s="8">
        <v>3.3787476000000005</v>
      </c>
      <c r="G47" s="8">
        <v>3.3787476000000005</v>
      </c>
      <c r="H47" s="8">
        <v>3.3787476000000005</v>
      </c>
      <c r="I47" s="8">
        <v>3.3787476000000005</v>
      </c>
      <c r="J47" s="8">
        <v>3.3787476000000005</v>
      </c>
      <c r="K47" s="8">
        <v>3.3787476000000005</v>
      </c>
      <c r="L47" s="8">
        <v>3.3787476000000005</v>
      </c>
      <c r="M47" s="8">
        <v>3.3787476000000005</v>
      </c>
      <c r="N47" s="8">
        <v>3.3787476000000005</v>
      </c>
      <c r="O47" s="8">
        <v>3.3787476000000005</v>
      </c>
      <c r="P47" s="8">
        <v>3.3787476000000005</v>
      </c>
      <c r="Q47" s="8">
        <v>3.3787476000000005</v>
      </c>
      <c r="R47" s="8">
        <v>3.3787476000000005</v>
      </c>
      <c r="S47" s="8">
        <v>3.3787476000000005</v>
      </c>
      <c r="T47" s="8">
        <v>3.3787476000000005</v>
      </c>
      <c r="U47" s="8">
        <v>3.3787476000000005</v>
      </c>
      <c r="V47" s="8">
        <v>3.3787476000000005</v>
      </c>
      <c r="W47" s="8">
        <v>3.3787476000000005</v>
      </c>
      <c r="X47" s="8">
        <v>3.3787476000000005</v>
      </c>
    </row>
    <row r="48" spans="1:24" ht="11.25" customHeight="1" x14ac:dyDescent="0.2">
      <c r="A48" s="28" t="s">
        <v>82</v>
      </c>
      <c r="B48" s="7" t="s">
        <v>83</v>
      </c>
      <c r="C48" s="8">
        <v>4.0821300000000003</v>
      </c>
      <c r="D48" s="8">
        <v>4.0821300000000003</v>
      </c>
      <c r="E48" s="8">
        <v>4.0821300000000003</v>
      </c>
      <c r="F48" s="8">
        <v>4.0821300000000003</v>
      </c>
      <c r="G48" s="8">
        <v>4.0821300000000003</v>
      </c>
      <c r="H48" s="8">
        <v>4.0821300000000003</v>
      </c>
      <c r="I48" s="8">
        <v>4.0821300000000003</v>
      </c>
      <c r="J48" s="8">
        <v>4.0821300000000003</v>
      </c>
      <c r="K48" s="8">
        <v>4.0821300000000003</v>
      </c>
      <c r="L48" s="8">
        <v>4.0821300000000003</v>
      </c>
      <c r="M48" s="8">
        <v>4.0821300000000003</v>
      </c>
      <c r="N48" s="8">
        <v>4.0821300000000003</v>
      </c>
      <c r="O48" s="8">
        <v>4.0821300000000003</v>
      </c>
      <c r="P48" s="8">
        <v>4.0821300000000003</v>
      </c>
      <c r="Q48" s="8">
        <v>4.0821300000000003</v>
      </c>
      <c r="R48" s="8">
        <v>4.0821300000000003</v>
      </c>
      <c r="S48" s="8">
        <v>4.0821300000000003</v>
      </c>
      <c r="T48" s="8">
        <v>4.0821300000000003</v>
      </c>
      <c r="U48" s="8">
        <v>4.0821300000000003</v>
      </c>
      <c r="V48" s="8">
        <v>4.0821300000000003</v>
      </c>
      <c r="W48" s="8">
        <v>4.0821300000000003</v>
      </c>
      <c r="X48" s="8">
        <v>4.0821300000000003</v>
      </c>
    </row>
    <row r="49" spans="1:24" ht="11.25" customHeight="1" x14ac:dyDescent="0.2">
      <c r="A49" s="28" t="s">
        <v>84</v>
      </c>
      <c r="B49" s="7" t="s">
        <v>85</v>
      </c>
      <c r="C49" s="8">
        <v>3.0689244000000002</v>
      </c>
      <c r="D49" s="8">
        <v>3.0689244000000002</v>
      </c>
      <c r="E49" s="8">
        <v>3.0689244000000002</v>
      </c>
      <c r="F49" s="8">
        <v>3.0689244000000002</v>
      </c>
      <c r="G49" s="8">
        <v>3.0689244000000002</v>
      </c>
      <c r="H49" s="8">
        <v>3.0689244000000002</v>
      </c>
      <c r="I49" s="8">
        <v>3.0689244000000002</v>
      </c>
      <c r="J49" s="8">
        <v>3.0689244000000002</v>
      </c>
      <c r="K49" s="8">
        <v>3.0689244000000002</v>
      </c>
      <c r="L49" s="8">
        <v>3.0689244000000002</v>
      </c>
      <c r="M49" s="8">
        <v>3.0689244000000002</v>
      </c>
      <c r="N49" s="8">
        <v>3.0689244000000002</v>
      </c>
      <c r="O49" s="8">
        <v>3.0689244000000002</v>
      </c>
      <c r="P49" s="8">
        <v>3.0689244000000002</v>
      </c>
      <c r="Q49" s="8">
        <v>3.0689244000000002</v>
      </c>
      <c r="R49" s="8">
        <v>3.0689244000000002</v>
      </c>
      <c r="S49" s="8">
        <v>3.0689244000000002</v>
      </c>
      <c r="T49" s="8">
        <v>3.0689244000000002</v>
      </c>
      <c r="U49" s="8">
        <v>3.0689244000000002</v>
      </c>
      <c r="V49" s="8">
        <v>3.0689244000000002</v>
      </c>
      <c r="W49" s="8">
        <v>3.0689244000000002</v>
      </c>
      <c r="X49" s="8">
        <v>3.0689244000000002</v>
      </c>
    </row>
    <row r="50" spans="1:24" ht="11.25" customHeight="1" x14ac:dyDescent="0.2">
      <c r="A50" s="28" t="s">
        <v>86</v>
      </c>
      <c r="B50" s="7" t="s">
        <v>87</v>
      </c>
      <c r="C50" s="8">
        <v>3.0689244000000002</v>
      </c>
      <c r="D50" s="8">
        <v>3.0689244000000002</v>
      </c>
      <c r="E50" s="8">
        <v>3.0689244000000002</v>
      </c>
      <c r="F50" s="8">
        <v>3.0689244000000002</v>
      </c>
      <c r="G50" s="8">
        <v>3.0689244000000002</v>
      </c>
      <c r="H50" s="8">
        <v>3.0689244000000002</v>
      </c>
      <c r="I50" s="8">
        <v>3.0689244000000002</v>
      </c>
      <c r="J50" s="8">
        <v>3.0689244000000002</v>
      </c>
      <c r="K50" s="8">
        <v>3.0689244000000002</v>
      </c>
      <c r="L50" s="8">
        <v>3.0689244000000002</v>
      </c>
      <c r="M50" s="8">
        <v>3.0689244000000002</v>
      </c>
      <c r="N50" s="8">
        <v>3.0689244000000002</v>
      </c>
      <c r="O50" s="8">
        <v>3.0689244000000002</v>
      </c>
      <c r="P50" s="8">
        <v>3.0689244000000002</v>
      </c>
      <c r="Q50" s="8">
        <v>3.0689244000000002</v>
      </c>
      <c r="R50" s="8">
        <v>3.0689244000000002</v>
      </c>
      <c r="S50" s="8">
        <v>3.0689244000000002</v>
      </c>
      <c r="T50" s="8">
        <v>3.0689244000000002</v>
      </c>
      <c r="U50" s="8">
        <v>3.0689244000000002</v>
      </c>
      <c r="V50" s="8">
        <v>3.0689244000000002</v>
      </c>
      <c r="W50" s="8">
        <v>3.0689244000000002</v>
      </c>
      <c r="X50" s="8">
        <v>3.0689244000000002</v>
      </c>
    </row>
    <row r="51" spans="1:24" ht="11.25" customHeight="1" x14ac:dyDescent="0.2">
      <c r="A51" s="25" t="s">
        <v>88</v>
      </c>
      <c r="B51" s="26" t="s">
        <v>89</v>
      </c>
      <c r="C51" s="27">
        <v>2.3487948000000003</v>
      </c>
      <c r="D51" s="27">
        <v>2.3487948000000003</v>
      </c>
      <c r="E51" s="27">
        <v>2.3487948000000003</v>
      </c>
      <c r="F51" s="27">
        <v>2.3487948000000003</v>
      </c>
      <c r="G51" s="27">
        <v>2.3487948000000003</v>
      </c>
      <c r="H51" s="27">
        <v>2.3487948000000003</v>
      </c>
      <c r="I51" s="27">
        <v>2.3487948000000003</v>
      </c>
      <c r="J51" s="27">
        <v>2.3487948000000003</v>
      </c>
      <c r="K51" s="27">
        <v>2.3487948000000003</v>
      </c>
      <c r="L51" s="27">
        <v>2.3487948000000003</v>
      </c>
      <c r="M51" s="27">
        <v>2.3487948000000003</v>
      </c>
      <c r="N51" s="27">
        <v>2.3487948000000003</v>
      </c>
      <c r="O51" s="27">
        <v>2.3487948000000003</v>
      </c>
      <c r="P51" s="27">
        <v>2.3487948000000003</v>
      </c>
      <c r="Q51" s="27">
        <v>2.3487948000000003</v>
      </c>
      <c r="R51" s="27">
        <v>2.3487948000000003</v>
      </c>
      <c r="S51" s="27">
        <v>2.3487948000000003</v>
      </c>
      <c r="T51" s="27">
        <v>2.3487948000000003</v>
      </c>
      <c r="U51" s="27">
        <v>2.3487948000000003</v>
      </c>
      <c r="V51" s="27">
        <v>2.3487948000000003</v>
      </c>
      <c r="W51" s="27">
        <v>2.3487948000000003</v>
      </c>
      <c r="X51" s="27">
        <v>2.3487948000000003</v>
      </c>
    </row>
    <row r="52" spans="1:24" ht="11.25" customHeight="1" x14ac:dyDescent="0.2">
      <c r="A52" s="25" t="s">
        <v>114</v>
      </c>
      <c r="B52" s="26" t="s">
        <v>115</v>
      </c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</row>
    <row r="53" spans="1:24" ht="11.25" customHeight="1" x14ac:dyDescent="0.2">
      <c r="A53" s="29" t="s">
        <v>116</v>
      </c>
      <c r="B53" s="7" t="s">
        <v>117</v>
      </c>
      <c r="C53" s="8">
        <v>5.9871240000000006</v>
      </c>
      <c r="D53" s="8">
        <v>5.9871240000000006</v>
      </c>
      <c r="E53" s="8">
        <v>5.9871240000000006</v>
      </c>
      <c r="F53" s="8">
        <v>5.9871240000000006</v>
      </c>
      <c r="G53" s="8">
        <v>5.9871240000000006</v>
      </c>
      <c r="H53" s="8">
        <v>5.9871240000000006</v>
      </c>
      <c r="I53" s="8">
        <v>5.9871240000000006</v>
      </c>
      <c r="J53" s="8">
        <v>5.9871240000000006</v>
      </c>
      <c r="K53" s="8">
        <v>5.9871240000000006</v>
      </c>
      <c r="L53" s="8">
        <v>5.9871240000000006</v>
      </c>
      <c r="M53" s="8">
        <v>5.9871240000000006</v>
      </c>
      <c r="N53" s="8">
        <v>5.9871240000000006</v>
      </c>
      <c r="O53" s="8">
        <v>5.9871240000000006</v>
      </c>
      <c r="P53" s="8">
        <v>5.9871240000000006</v>
      </c>
      <c r="Q53" s="8">
        <v>5.9871240000000006</v>
      </c>
      <c r="R53" s="8">
        <v>5.9871240000000006</v>
      </c>
      <c r="S53" s="8">
        <v>5.9871240000000006</v>
      </c>
      <c r="T53" s="8">
        <v>5.9871240000000006</v>
      </c>
      <c r="U53" s="8">
        <v>5.9871240000000006</v>
      </c>
      <c r="V53" s="8">
        <v>5.9871240000000006</v>
      </c>
      <c r="W53" s="8">
        <v>5.9871240000000006</v>
      </c>
      <c r="X53" s="8">
        <v>5.9871240000000006</v>
      </c>
    </row>
    <row r="54" spans="1:24" ht="11.25" customHeight="1" x14ac:dyDescent="0.2">
      <c r="A54" s="43" t="s">
        <v>118</v>
      </c>
      <c r="B54" s="44" t="s">
        <v>119</v>
      </c>
      <c r="C54" s="45">
        <v>3.35278944</v>
      </c>
      <c r="D54" s="45">
        <v>3.35278944</v>
      </c>
      <c r="E54" s="45">
        <v>3.35278944</v>
      </c>
      <c r="F54" s="45">
        <v>3.35278944</v>
      </c>
      <c r="G54" s="45">
        <v>3.35278944</v>
      </c>
      <c r="H54" s="45">
        <v>3.35278944</v>
      </c>
      <c r="I54" s="45">
        <v>3.35278944</v>
      </c>
      <c r="J54" s="45">
        <v>3.35278944</v>
      </c>
      <c r="K54" s="45">
        <v>3.35278944</v>
      </c>
      <c r="L54" s="45">
        <v>3.35278944</v>
      </c>
      <c r="M54" s="45">
        <v>3.35278944</v>
      </c>
      <c r="N54" s="45">
        <v>3.35278944</v>
      </c>
      <c r="O54" s="45">
        <v>3.35278944</v>
      </c>
      <c r="P54" s="45">
        <v>3.35278944</v>
      </c>
      <c r="Q54" s="45">
        <v>3.35278944</v>
      </c>
      <c r="R54" s="45">
        <v>3.35278944</v>
      </c>
      <c r="S54" s="45">
        <v>3.35278944</v>
      </c>
      <c r="T54" s="45">
        <v>3.35278944</v>
      </c>
      <c r="U54" s="45">
        <v>3.35278944</v>
      </c>
      <c r="V54" s="45">
        <v>3.35278944</v>
      </c>
      <c r="W54" s="45">
        <v>3.35278944</v>
      </c>
      <c r="X54" s="45">
        <v>3.35278944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</row>
    <row r="62" spans="1:24" ht="11.25" customHeight="1" x14ac:dyDescent="0.2">
      <c r="A62" s="50" t="s">
        <v>92</v>
      </c>
      <c r="B62" s="51" t="s">
        <v>93</v>
      </c>
      <c r="C62" s="52">
        <v>4.6892160000000001</v>
      </c>
      <c r="D62" s="52">
        <v>4.6892160000000001</v>
      </c>
      <c r="E62" s="52">
        <v>4.6892160000000001</v>
      </c>
      <c r="F62" s="52">
        <v>4.6892160000000001</v>
      </c>
      <c r="G62" s="52">
        <v>4.6892160000000001</v>
      </c>
      <c r="H62" s="52">
        <v>4.6892160000000001</v>
      </c>
      <c r="I62" s="52">
        <v>4.6892160000000001</v>
      </c>
      <c r="J62" s="52">
        <v>4.6892160000000001</v>
      </c>
      <c r="K62" s="52">
        <v>4.6892160000000001</v>
      </c>
      <c r="L62" s="52">
        <v>4.6892160000000001</v>
      </c>
      <c r="M62" s="52">
        <v>4.6892160000000001</v>
      </c>
      <c r="N62" s="52">
        <v>4.6892160000000001</v>
      </c>
      <c r="O62" s="52">
        <v>4.6892160000000001</v>
      </c>
      <c r="P62" s="52">
        <v>4.6892160000000001</v>
      </c>
      <c r="Q62" s="52">
        <v>4.6892160000000001</v>
      </c>
      <c r="R62" s="52">
        <v>4.6892160000000001</v>
      </c>
      <c r="S62" s="52">
        <v>4.6892160000000001</v>
      </c>
      <c r="T62" s="52">
        <v>4.6892160000000001</v>
      </c>
      <c r="U62" s="52">
        <v>4.6892160000000001</v>
      </c>
      <c r="V62" s="52">
        <v>4.6892160000000001</v>
      </c>
      <c r="W62" s="52">
        <v>4.6892160000000001</v>
      </c>
      <c r="X62" s="52">
        <v>4.6892160000000001</v>
      </c>
    </row>
    <row r="63" spans="1:24" ht="11.25" customHeight="1" x14ac:dyDescent="0.2">
      <c r="A63" s="50" t="s">
        <v>94</v>
      </c>
      <c r="B63" s="51" t="s">
        <v>95</v>
      </c>
      <c r="C63" s="52">
        <v>4.6892160000000001</v>
      </c>
      <c r="D63" s="52">
        <v>4.6892160000000001</v>
      </c>
      <c r="E63" s="52">
        <v>4.6892160000000001</v>
      </c>
      <c r="F63" s="52">
        <v>4.6892160000000001</v>
      </c>
      <c r="G63" s="52">
        <v>4.6892160000000001</v>
      </c>
      <c r="H63" s="52">
        <v>4.6892160000000001</v>
      </c>
      <c r="I63" s="52">
        <v>4.6892160000000001</v>
      </c>
      <c r="J63" s="52">
        <v>4.6892160000000001</v>
      </c>
      <c r="K63" s="52">
        <v>4.6892160000000001</v>
      </c>
      <c r="L63" s="52">
        <v>4.6892160000000001</v>
      </c>
      <c r="M63" s="52">
        <v>4.6892160000000001</v>
      </c>
      <c r="N63" s="52">
        <v>4.6892160000000001</v>
      </c>
      <c r="O63" s="52">
        <v>4.6892160000000001</v>
      </c>
      <c r="P63" s="52">
        <v>4.6892160000000001</v>
      </c>
      <c r="Q63" s="52">
        <v>4.6892160000000001</v>
      </c>
      <c r="R63" s="52">
        <v>4.6892160000000001</v>
      </c>
      <c r="S63" s="52">
        <v>4.6892160000000001</v>
      </c>
      <c r="T63" s="52">
        <v>4.6892160000000001</v>
      </c>
      <c r="U63" s="52">
        <v>4.6892160000000001</v>
      </c>
      <c r="V63" s="52">
        <v>4.6892160000000001</v>
      </c>
      <c r="W63" s="52">
        <v>4.6892160000000001</v>
      </c>
      <c r="X63" s="52">
        <v>4.6892160000000001</v>
      </c>
    </row>
    <row r="64" spans="1:24" ht="11.25" customHeight="1" x14ac:dyDescent="0.2">
      <c r="A64" s="50" t="s">
        <v>96</v>
      </c>
      <c r="B64" s="51" t="s">
        <v>97</v>
      </c>
      <c r="C64" s="52">
        <v>2.2859928000000003</v>
      </c>
      <c r="D64" s="52">
        <v>2.2859928000000003</v>
      </c>
      <c r="E64" s="52">
        <v>2.2859928000000003</v>
      </c>
      <c r="F64" s="52">
        <v>2.2859928000000003</v>
      </c>
      <c r="G64" s="52">
        <v>2.2859928000000003</v>
      </c>
      <c r="H64" s="52">
        <v>2.2859928000000003</v>
      </c>
      <c r="I64" s="52">
        <v>2.2859928000000003</v>
      </c>
      <c r="J64" s="52">
        <v>2.2859928000000003</v>
      </c>
      <c r="K64" s="52">
        <v>2.2859928000000003</v>
      </c>
      <c r="L64" s="52">
        <v>2.2859928000000003</v>
      </c>
      <c r="M64" s="52">
        <v>2.2859928000000003</v>
      </c>
      <c r="N64" s="52">
        <v>2.2859928000000003</v>
      </c>
      <c r="O64" s="52">
        <v>2.2859928000000003</v>
      </c>
      <c r="P64" s="52">
        <v>2.2859928000000003</v>
      </c>
      <c r="Q64" s="52">
        <v>2.2859928000000003</v>
      </c>
      <c r="R64" s="52">
        <v>2.2859928000000003</v>
      </c>
      <c r="S64" s="52">
        <v>2.2859928000000003</v>
      </c>
      <c r="T64" s="52">
        <v>2.2859928000000003</v>
      </c>
      <c r="U64" s="52">
        <v>2.2859928000000003</v>
      </c>
      <c r="V64" s="52">
        <v>2.2859928000000003</v>
      </c>
      <c r="W64" s="52">
        <v>2.2859928000000003</v>
      </c>
      <c r="X64" s="52">
        <v>2.2859928000000003</v>
      </c>
    </row>
    <row r="65" spans="1:24" ht="11.25" customHeight="1" x14ac:dyDescent="0.2">
      <c r="A65" s="50" t="s">
        <v>98</v>
      </c>
      <c r="B65" s="51" t="s">
        <v>99</v>
      </c>
      <c r="C65" s="52">
        <v>4.1867999999999999</v>
      </c>
      <c r="D65" s="52">
        <v>4.1867999999999999</v>
      </c>
      <c r="E65" s="52">
        <v>4.1867999999999999</v>
      </c>
      <c r="F65" s="52">
        <v>4.1867999999999999</v>
      </c>
      <c r="G65" s="52">
        <v>4.1867999999999999</v>
      </c>
      <c r="H65" s="52">
        <v>4.1867999999999999</v>
      </c>
      <c r="I65" s="52">
        <v>4.1867999999999999</v>
      </c>
      <c r="J65" s="52">
        <v>4.1867999999999999</v>
      </c>
      <c r="K65" s="52">
        <v>4.1867999999999999</v>
      </c>
      <c r="L65" s="52">
        <v>4.1867999999999999</v>
      </c>
      <c r="M65" s="52">
        <v>4.1867999999999999</v>
      </c>
      <c r="N65" s="52">
        <v>4.1867999999999999</v>
      </c>
      <c r="O65" s="52">
        <v>4.1867999999999999</v>
      </c>
      <c r="P65" s="52">
        <v>4.1867999999999999</v>
      </c>
      <c r="Q65" s="52">
        <v>4.1867999999999999</v>
      </c>
      <c r="R65" s="52">
        <v>4.1867999999999999</v>
      </c>
      <c r="S65" s="52">
        <v>4.1867999999999999</v>
      </c>
      <c r="T65" s="52">
        <v>4.1867999999999999</v>
      </c>
      <c r="U65" s="52">
        <v>4.1867999999999999</v>
      </c>
      <c r="V65" s="52">
        <v>4.1867999999999999</v>
      </c>
      <c r="W65" s="52">
        <v>4.1867999999999999</v>
      </c>
      <c r="X65" s="52">
        <v>4.1867999999999999</v>
      </c>
    </row>
    <row r="66" spans="1:24" ht="11.25" customHeight="1" x14ac:dyDescent="0.2">
      <c r="A66" s="50" t="s">
        <v>100</v>
      </c>
      <c r="B66" s="51" t="s">
        <v>101</v>
      </c>
      <c r="C66" s="52">
        <v>2.9642544000000002</v>
      </c>
      <c r="D66" s="52">
        <v>2.9642544000000002</v>
      </c>
      <c r="E66" s="52">
        <v>2.9642544000000002</v>
      </c>
      <c r="F66" s="52">
        <v>2.9642544000000002</v>
      </c>
      <c r="G66" s="52">
        <v>2.9642544000000002</v>
      </c>
      <c r="H66" s="52">
        <v>2.9642544000000002</v>
      </c>
      <c r="I66" s="52">
        <v>2.9642544000000002</v>
      </c>
      <c r="J66" s="52">
        <v>2.9642544000000002</v>
      </c>
      <c r="K66" s="52">
        <v>2.9642544000000002</v>
      </c>
      <c r="L66" s="52">
        <v>2.9642544000000002</v>
      </c>
      <c r="M66" s="52">
        <v>2.9642544000000002</v>
      </c>
      <c r="N66" s="52">
        <v>2.9642544000000002</v>
      </c>
      <c r="O66" s="52">
        <v>2.9642544000000002</v>
      </c>
      <c r="P66" s="52">
        <v>2.9642544000000002</v>
      </c>
      <c r="Q66" s="52">
        <v>2.9642544000000002</v>
      </c>
      <c r="R66" s="52">
        <v>2.9642544000000002</v>
      </c>
      <c r="S66" s="52">
        <v>2.9642544000000002</v>
      </c>
      <c r="T66" s="52">
        <v>2.9642544000000002</v>
      </c>
      <c r="U66" s="52">
        <v>2.9642544000000002</v>
      </c>
      <c r="V66" s="52">
        <v>2.9642544000000002</v>
      </c>
      <c r="W66" s="52">
        <v>2.9642544000000002</v>
      </c>
      <c r="X66" s="52">
        <v>2.9642544000000002</v>
      </c>
    </row>
    <row r="67" spans="1:24" ht="11.25" customHeight="1" x14ac:dyDescent="0.2">
      <c r="A67" s="50" t="s">
        <v>102</v>
      </c>
      <c r="B67" s="51" t="s">
        <v>103</v>
      </c>
      <c r="C67" s="52">
        <v>2.9642544000000002</v>
      </c>
      <c r="D67" s="52">
        <v>2.9642544000000002</v>
      </c>
      <c r="E67" s="52">
        <v>2.9642544000000002</v>
      </c>
      <c r="F67" s="52">
        <v>2.9642544000000002</v>
      </c>
      <c r="G67" s="52">
        <v>2.9642544000000002</v>
      </c>
      <c r="H67" s="52">
        <v>2.9642544000000002</v>
      </c>
      <c r="I67" s="52">
        <v>2.9642544000000002</v>
      </c>
      <c r="J67" s="52">
        <v>2.9642544000000002</v>
      </c>
      <c r="K67" s="52">
        <v>2.9642544000000002</v>
      </c>
      <c r="L67" s="52">
        <v>2.9642544000000002</v>
      </c>
      <c r="M67" s="52">
        <v>2.9642544000000002</v>
      </c>
      <c r="N67" s="52">
        <v>2.9642544000000002</v>
      </c>
      <c r="O67" s="52">
        <v>2.9642544000000002</v>
      </c>
      <c r="P67" s="52">
        <v>2.9642544000000002</v>
      </c>
      <c r="Q67" s="52">
        <v>2.9642544000000002</v>
      </c>
      <c r="R67" s="52">
        <v>2.9642544000000002</v>
      </c>
      <c r="S67" s="52">
        <v>2.9642544000000002</v>
      </c>
      <c r="T67" s="52">
        <v>2.9642544000000002</v>
      </c>
      <c r="U67" s="52">
        <v>2.9642544000000002</v>
      </c>
      <c r="V67" s="52">
        <v>2.9642544000000002</v>
      </c>
      <c r="W67" s="52">
        <v>2.9642544000000002</v>
      </c>
      <c r="X67" s="52">
        <v>2.9642544000000002</v>
      </c>
    </row>
    <row r="68" spans="1:24" ht="11.25" customHeight="1" x14ac:dyDescent="0.2">
      <c r="A68" s="50" t="s">
        <v>104</v>
      </c>
      <c r="B68" s="51" t="s">
        <v>105</v>
      </c>
      <c r="C68" s="52">
        <v>2.9642544000000002</v>
      </c>
      <c r="D68" s="52">
        <v>2.9642544000000002</v>
      </c>
      <c r="E68" s="52">
        <v>2.9642544000000002</v>
      </c>
      <c r="F68" s="52">
        <v>2.9642544000000002</v>
      </c>
      <c r="G68" s="52">
        <v>2.9642544000000002</v>
      </c>
      <c r="H68" s="52">
        <v>2.9642544000000002</v>
      </c>
      <c r="I68" s="52">
        <v>2.9642544000000002</v>
      </c>
      <c r="J68" s="52">
        <v>2.9642544000000002</v>
      </c>
      <c r="K68" s="52">
        <v>2.9642544000000002</v>
      </c>
      <c r="L68" s="52">
        <v>2.9642544000000002</v>
      </c>
      <c r="M68" s="52">
        <v>2.9642544000000002</v>
      </c>
      <c r="N68" s="52">
        <v>2.9642544000000002</v>
      </c>
      <c r="O68" s="52">
        <v>2.9642544000000002</v>
      </c>
      <c r="P68" s="52">
        <v>2.9642544000000002</v>
      </c>
      <c r="Q68" s="52">
        <v>2.9642544000000002</v>
      </c>
      <c r="R68" s="52">
        <v>2.9642544000000002</v>
      </c>
      <c r="S68" s="52">
        <v>2.9642544000000002</v>
      </c>
      <c r="T68" s="52">
        <v>2.9642544000000002</v>
      </c>
      <c r="U68" s="52">
        <v>2.9642544000000002</v>
      </c>
      <c r="V68" s="52">
        <v>2.9642544000000002</v>
      </c>
      <c r="W68" s="52">
        <v>2.9642544000000002</v>
      </c>
      <c r="X68" s="52">
        <v>2.9642544000000002</v>
      </c>
    </row>
    <row r="69" spans="1:24" ht="11.25" customHeight="1" x14ac:dyDescent="0.2">
      <c r="A69" s="50" t="s">
        <v>106</v>
      </c>
      <c r="B69" s="51" t="s">
        <v>107</v>
      </c>
      <c r="C69" s="52">
        <v>2.9642544000000002</v>
      </c>
      <c r="D69" s="52">
        <v>2.9642544000000002</v>
      </c>
      <c r="E69" s="52">
        <v>2.9642544000000002</v>
      </c>
      <c r="F69" s="52">
        <v>2.9642544000000002</v>
      </c>
      <c r="G69" s="52">
        <v>2.9642544000000002</v>
      </c>
      <c r="H69" s="52">
        <v>2.9642544000000002</v>
      </c>
      <c r="I69" s="52">
        <v>2.9642544000000002</v>
      </c>
      <c r="J69" s="52">
        <v>2.9642544000000002</v>
      </c>
      <c r="K69" s="52">
        <v>2.9642544000000002</v>
      </c>
      <c r="L69" s="52">
        <v>2.9642544000000002</v>
      </c>
      <c r="M69" s="52">
        <v>2.9642544000000002</v>
      </c>
      <c r="N69" s="52">
        <v>2.9642544000000002</v>
      </c>
      <c r="O69" s="52">
        <v>2.9642544000000002</v>
      </c>
      <c r="P69" s="52">
        <v>2.9642544000000002</v>
      </c>
      <c r="Q69" s="52">
        <v>2.9642544000000002</v>
      </c>
      <c r="R69" s="52">
        <v>2.9642544000000002</v>
      </c>
      <c r="S69" s="52">
        <v>2.9642544000000002</v>
      </c>
      <c r="T69" s="52">
        <v>2.9642544000000002</v>
      </c>
      <c r="U69" s="52">
        <v>2.9642544000000002</v>
      </c>
      <c r="V69" s="52">
        <v>2.9642544000000002</v>
      </c>
      <c r="W69" s="52">
        <v>2.9642544000000002</v>
      </c>
      <c r="X69" s="52">
        <v>2.9642544000000002</v>
      </c>
    </row>
    <row r="70" spans="1:24" ht="11.25" customHeight="1" x14ac:dyDescent="0.2">
      <c r="A70" s="50" t="s">
        <v>108</v>
      </c>
      <c r="B70" s="51" t="s">
        <v>109</v>
      </c>
      <c r="C70" s="52">
        <v>2.9642544000000002</v>
      </c>
      <c r="D70" s="52">
        <v>2.9642544000000002</v>
      </c>
      <c r="E70" s="52">
        <v>2.9642544000000002</v>
      </c>
      <c r="F70" s="52">
        <v>2.9642544000000002</v>
      </c>
      <c r="G70" s="52">
        <v>2.9642544000000002</v>
      </c>
      <c r="H70" s="52">
        <v>2.9642544000000002</v>
      </c>
      <c r="I70" s="52">
        <v>2.9642544000000002</v>
      </c>
      <c r="J70" s="52">
        <v>2.9642544000000002</v>
      </c>
      <c r="K70" s="52">
        <v>2.9642544000000002</v>
      </c>
      <c r="L70" s="52">
        <v>2.9642544000000002</v>
      </c>
      <c r="M70" s="52">
        <v>2.9642544000000002</v>
      </c>
      <c r="N70" s="52">
        <v>2.9642544000000002</v>
      </c>
      <c r="O70" s="52">
        <v>2.9642544000000002</v>
      </c>
      <c r="P70" s="52">
        <v>2.9642544000000002</v>
      </c>
      <c r="Q70" s="52">
        <v>2.9642544000000002</v>
      </c>
      <c r="R70" s="52">
        <v>2.9642544000000002</v>
      </c>
      <c r="S70" s="52">
        <v>2.9642544000000002</v>
      </c>
      <c r="T70" s="52">
        <v>2.9642544000000002</v>
      </c>
      <c r="U70" s="52">
        <v>2.9642544000000002</v>
      </c>
      <c r="V70" s="52">
        <v>2.9642544000000002</v>
      </c>
      <c r="W70" s="52">
        <v>2.9642544000000002</v>
      </c>
      <c r="X70" s="52">
        <v>2.9642544000000002</v>
      </c>
    </row>
    <row r="71" spans="1:24" ht="11.25" customHeight="1" x14ac:dyDescent="0.2">
      <c r="A71" s="50" t="s">
        <v>110</v>
      </c>
      <c r="B71" s="51" t="s">
        <v>111</v>
      </c>
      <c r="C71" s="52">
        <v>2.9642544000000002</v>
      </c>
      <c r="D71" s="52">
        <v>2.9642544000000002</v>
      </c>
      <c r="E71" s="52">
        <v>2.9642544000000002</v>
      </c>
      <c r="F71" s="52">
        <v>2.9642544000000002</v>
      </c>
      <c r="G71" s="52">
        <v>2.9642544000000002</v>
      </c>
      <c r="H71" s="52">
        <v>2.9642544000000002</v>
      </c>
      <c r="I71" s="52">
        <v>2.9642544000000002</v>
      </c>
      <c r="J71" s="52">
        <v>2.9642544000000002</v>
      </c>
      <c r="K71" s="52">
        <v>2.9642544000000002</v>
      </c>
      <c r="L71" s="52">
        <v>2.9642544000000002</v>
      </c>
      <c r="M71" s="52">
        <v>2.9642544000000002</v>
      </c>
      <c r="N71" s="52">
        <v>2.9642544000000002</v>
      </c>
      <c r="O71" s="52">
        <v>2.9642544000000002</v>
      </c>
      <c r="P71" s="52">
        <v>2.9642544000000002</v>
      </c>
      <c r="Q71" s="52">
        <v>2.9642544000000002</v>
      </c>
      <c r="R71" s="52">
        <v>2.9642544000000002</v>
      </c>
      <c r="S71" s="52">
        <v>2.9642544000000002</v>
      </c>
      <c r="T71" s="52">
        <v>2.9642544000000002</v>
      </c>
      <c r="U71" s="52">
        <v>2.9642544000000002</v>
      </c>
      <c r="V71" s="52">
        <v>2.9642544000000002</v>
      </c>
      <c r="W71" s="52">
        <v>2.9642544000000002</v>
      </c>
      <c r="X71" s="52">
        <v>2.9642544000000002</v>
      </c>
    </row>
    <row r="72" spans="1:24" ht="11.25" customHeight="1" x14ac:dyDescent="0.2">
      <c r="A72" s="53" t="s">
        <v>112</v>
      </c>
      <c r="B72" s="54" t="s">
        <v>113</v>
      </c>
      <c r="C72" s="55">
        <v>3.3326927999999998</v>
      </c>
      <c r="D72" s="55">
        <v>3.3326927999999998</v>
      </c>
      <c r="E72" s="55">
        <v>3.3326927999999998</v>
      </c>
      <c r="F72" s="55">
        <v>3.3326927999999998</v>
      </c>
      <c r="G72" s="55">
        <v>3.3326927999999998</v>
      </c>
      <c r="H72" s="55">
        <v>3.3326927999999998</v>
      </c>
      <c r="I72" s="55">
        <v>3.3326927999999998</v>
      </c>
      <c r="J72" s="55">
        <v>3.3326927999999998</v>
      </c>
      <c r="K72" s="55">
        <v>3.3326927999999998</v>
      </c>
      <c r="L72" s="55">
        <v>3.3326927999999998</v>
      </c>
      <c r="M72" s="55">
        <v>3.3326927999999998</v>
      </c>
      <c r="N72" s="55">
        <v>3.3326927999999998</v>
      </c>
      <c r="O72" s="55">
        <v>3.3326927999999998</v>
      </c>
      <c r="P72" s="55">
        <v>3.3326927999999998</v>
      </c>
      <c r="Q72" s="55">
        <v>3.3326927999999998</v>
      </c>
      <c r="R72" s="55">
        <v>3.3326927999999998</v>
      </c>
      <c r="S72" s="55">
        <v>3.3326927999999998</v>
      </c>
      <c r="T72" s="55">
        <v>3.3326927999999998</v>
      </c>
      <c r="U72" s="55">
        <v>3.3326927999999998</v>
      </c>
      <c r="V72" s="55">
        <v>3.3326927999999998</v>
      </c>
      <c r="W72" s="55">
        <v>3.3326927999999998</v>
      </c>
      <c r="X72" s="55">
        <v>3.3326927999999998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120</v>
      </c>
      <c r="B1" s="4" t="s">
        <v>211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62859.753866328007</v>
      </c>
      <c r="D2" s="21">
        <f t="shared" ref="D2:X2" si="0">SUM(D3,D17,D22,D25,D26,D51,D52)</f>
        <v>62200.927853040004</v>
      </c>
      <c r="E2" s="21">
        <f t="shared" si="0"/>
        <v>66228.19732620001</v>
      </c>
      <c r="F2" s="21">
        <f t="shared" si="0"/>
        <v>61813.289931888008</v>
      </c>
      <c r="G2" s="21">
        <f t="shared" si="0"/>
        <v>63568.621090776003</v>
      </c>
      <c r="H2" s="21">
        <f t="shared" si="0"/>
        <v>66592.16786066402</v>
      </c>
      <c r="I2" s="21">
        <f t="shared" si="0"/>
        <v>61874.326812551997</v>
      </c>
      <c r="J2" s="21">
        <f t="shared" si="0"/>
        <v>59022.866738088</v>
      </c>
      <c r="K2" s="21">
        <f t="shared" si="0"/>
        <v>57436.294717944002</v>
      </c>
      <c r="L2" s="21">
        <f t="shared" si="0"/>
        <v>57346.595781216012</v>
      </c>
      <c r="M2" s="21">
        <f t="shared" si="0"/>
        <v>51936.612858143999</v>
      </c>
      <c r="N2" s="21">
        <f t="shared" si="0"/>
        <v>51748.290245400014</v>
      </c>
      <c r="O2" s="21">
        <f t="shared" si="0"/>
        <v>50597.638969512009</v>
      </c>
      <c r="P2" s="21">
        <f t="shared" si="0"/>
        <v>48861.539080031995</v>
      </c>
      <c r="Q2" s="21">
        <f t="shared" si="0"/>
        <v>47934.65057500801</v>
      </c>
      <c r="R2" s="21">
        <f t="shared" si="0"/>
        <v>52411.094320679986</v>
      </c>
      <c r="S2" s="21">
        <f t="shared" si="0"/>
        <v>52602.798490128</v>
      </c>
      <c r="T2" s="21">
        <f t="shared" si="0"/>
        <v>57377.991284112002</v>
      </c>
      <c r="U2" s="21">
        <f t="shared" si="0"/>
        <v>54227.631138384015</v>
      </c>
      <c r="V2" s="21">
        <f t="shared" si="0"/>
        <v>50084.576316383995</v>
      </c>
      <c r="W2" s="21">
        <f t="shared" si="0"/>
        <v>40568.209434647993</v>
      </c>
      <c r="X2" s="21">
        <f t="shared" si="0"/>
        <v>39322.763813280006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14256.468299040002</v>
      </c>
      <c r="D3" s="24">
        <f t="shared" ref="D3:X3" si="2">SUM(D4,D8,D11)</f>
        <v>12473.848342559997</v>
      </c>
      <c r="E3" s="24">
        <f t="shared" si="2"/>
        <v>13772.106968400001</v>
      </c>
      <c r="F3" s="24">
        <f t="shared" si="2"/>
        <v>12977.304265200002</v>
      </c>
      <c r="G3" s="24">
        <f t="shared" si="2"/>
        <v>13126.811643479999</v>
      </c>
      <c r="H3" s="24">
        <f t="shared" si="2"/>
        <v>13215.13254072</v>
      </c>
      <c r="I3" s="24">
        <f t="shared" si="2"/>
        <v>13085.645378280002</v>
      </c>
      <c r="J3" s="24">
        <f t="shared" si="2"/>
        <v>11390.869767599999</v>
      </c>
      <c r="K3" s="24">
        <f t="shared" si="2"/>
        <v>9968.7045546000027</v>
      </c>
      <c r="L3" s="24">
        <f t="shared" si="2"/>
        <v>11317.1703702</v>
      </c>
      <c r="M3" s="24">
        <f t="shared" si="2"/>
        <v>6528.4265005199986</v>
      </c>
      <c r="N3" s="24">
        <f t="shared" si="2"/>
        <v>8799.3239924400004</v>
      </c>
      <c r="O3" s="24">
        <f t="shared" si="2"/>
        <v>11604.556581240004</v>
      </c>
      <c r="P3" s="24">
        <f t="shared" si="2"/>
        <v>10473.502189440002</v>
      </c>
      <c r="Q3" s="24">
        <f t="shared" si="2"/>
        <v>10620.67153716</v>
      </c>
      <c r="R3" s="24">
        <f t="shared" si="2"/>
        <v>12911.543308079998</v>
      </c>
      <c r="S3" s="24">
        <f t="shared" si="2"/>
        <v>11274.449954399997</v>
      </c>
      <c r="T3" s="24">
        <f t="shared" si="2"/>
        <v>12867.336371640002</v>
      </c>
      <c r="U3" s="24">
        <f t="shared" si="2"/>
        <v>10676.788352040001</v>
      </c>
      <c r="V3" s="24">
        <f t="shared" si="2"/>
        <v>4950.2005979999994</v>
      </c>
      <c r="W3" s="24">
        <f t="shared" si="2"/>
        <v>2244.5331073200005</v>
      </c>
      <c r="X3" s="24">
        <f t="shared" si="2"/>
        <v>778.45597104000001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13815.105194880001</v>
      </c>
      <c r="D4" s="19">
        <f t="shared" ref="D4:X4" si="4">SUM(D5:D7)</f>
        <v>12356.751670559997</v>
      </c>
      <c r="E4" s="19">
        <f t="shared" si="4"/>
        <v>13709.055151440001</v>
      </c>
      <c r="F4" s="19">
        <f t="shared" si="4"/>
        <v>12947.279645520002</v>
      </c>
      <c r="G4" s="19">
        <f t="shared" si="4"/>
        <v>13102.79179356</v>
      </c>
      <c r="H4" s="19">
        <f t="shared" si="4"/>
        <v>13200.120038160001</v>
      </c>
      <c r="I4" s="19">
        <f t="shared" si="4"/>
        <v>13073.635453320001</v>
      </c>
      <c r="J4" s="19">
        <f t="shared" si="4"/>
        <v>11378.856759119999</v>
      </c>
      <c r="K4" s="19">
        <f t="shared" si="4"/>
        <v>9956.0093173200021</v>
      </c>
      <c r="L4" s="19">
        <f t="shared" si="4"/>
        <v>11307.781822679999</v>
      </c>
      <c r="M4" s="19">
        <f t="shared" si="4"/>
        <v>6518.9839913999986</v>
      </c>
      <c r="N4" s="19">
        <f t="shared" si="4"/>
        <v>8789.8302198000001</v>
      </c>
      <c r="O4" s="19">
        <f t="shared" si="4"/>
        <v>11601.390962520003</v>
      </c>
      <c r="P4" s="19">
        <f t="shared" si="4"/>
        <v>10470.336570720001</v>
      </c>
      <c r="Q4" s="19">
        <f t="shared" si="4"/>
        <v>10593.277160040001</v>
      </c>
      <c r="R4" s="19">
        <f t="shared" si="4"/>
        <v>12886.241870159998</v>
      </c>
      <c r="S4" s="19">
        <f t="shared" si="4"/>
        <v>11235.357087839997</v>
      </c>
      <c r="T4" s="19">
        <f t="shared" si="4"/>
        <v>12828.489030360002</v>
      </c>
      <c r="U4" s="19">
        <f t="shared" si="4"/>
        <v>10645.688354760001</v>
      </c>
      <c r="V4" s="19">
        <f t="shared" si="4"/>
        <v>4917.0704882399996</v>
      </c>
      <c r="W4" s="19">
        <f t="shared" si="4"/>
        <v>2218.4361212400004</v>
      </c>
      <c r="X4" s="19">
        <f t="shared" si="4"/>
        <v>743.82804143999999</v>
      </c>
    </row>
    <row r="5" spans="1:24" ht="11.25" customHeight="1" x14ac:dyDescent="0.2">
      <c r="A5" s="28" t="s">
        <v>4</v>
      </c>
      <c r="B5" s="7" t="s">
        <v>5</v>
      </c>
      <c r="C5" s="8">
        <f>INTMARB!C5+GIC!C5</f>
        <v>0</v>
      </c>
      <c r="D5" s="8">
        <f>INTMARB!D5+GIC!D5</f>
        <v>0</v>
      </c>
      <c r="E5" s="8">
        <f>INTMARB!E5+GIC!E5</f>
        <v>0</v>
      </c>
      <c r="F5" s="8">
        <f>INTMARB!F5+GIC!F5</f>
        <v>0</v>
      </c>
      <c r="G5" s="8">
        <f>INTMARB!G5+GIC!G5</f>
        <v>37.445104439999994</v>
      </c>
      <c r="H5" s="8">
        <f>INTMARB!H5+GIC!H5</f>
        <v>50.137718400000026</v>
      </c>
      <c r="I5" s="8">
        <f>INTMARB!I5+GIC!I5</f>
        <v>68.950333080000007</v>
      </c>
      <c r="J5" s="8">
        <f>INTMARB!J5+GIC!J5</f>
        <v>78.833139840000001</v>
      </c>
      <c r="K5" s="8">
        <f>INTMARB!K5+GIC!K5</f>
        <v>77.647287959999986</v>
      </c>
      <c r="L5" s="8">
        <f>INTMARB!L5+GIC!L5</f>
        <v>59.125208759999978</v>
      </c>
      <c r="M5" s="8">
        <f>INTMARB!M5+GIC!M5</f>
        <v>58.950392040000011</v>
      </c>
      <c r="N5" s="8">
        <f>INTMARB!N5+GIC!N5</f>
        <v>59.673722760000004</v>
      </c>
      <c r="O5" s="8">
        <f>INTMARB!O5+GIC!O5</f>
        <v>72.012102839999997</v>
      </c>
      <c r="P5" s="8">
        <f>INTMARB!P5+GIC!P5</f>
        <v>73.103114879999993</v>
      </c>
      <c r="Q5" s="8">
        <f>INTMARB!Q5+GIC!Q5</f>
        <v>32.074621559999997</v>
      </c>
      <c r="R5" s="8">
        <f>INTMARB!R5+GIC!R5</f>
        <v>30.141375119999999</v>
      </c>
      <c r="S5" s="8">
        <f>INTMARB!S5+GIC!S5</f>
        <v>16.440557039999998</v>
      </c>
      <c r="T5" s="8">
        <f>INTMARB!T5+GIC!T5</f>
        <v>8.7886097999999944</v>
      </c>
      <c r="U5" s="8">
        <f>INTMARB!U5+GIC!U5</f>
        <v>12.667842359999998</v>
      </c>
      <c r="V5" s="8">
        <f>INTMARB!V5+GIC!V5</f>
        <v>13.313673359999999</v>
      </c>
      <c r="W5" s="8">
        <f>INTMARB!W5+GIC!W5</f>
        <v>15.318403559999997</v>
      </c>
      <c r="X5" s="8">
        <f>INTMARB!X5+GIC!X5</f>
        <v>8.6962471199999989</v>
      </c>
    </row>
    <row r="6" spans="1:24" ht="11.25" customHeight="1" x14ac:dyDescent="0.2">
      <c r="A6" s="28" t="s">
        <v>6</v>
      </c>
      <c r="B6" s="7" t="s">
        <v>7</v>
      </c>
      <c r="C6" s="8">
        <f>INTMARB!C6+GIC!C6</f>
        <v>0</v>
      </c>
      <c r="D6" s="8">
        <f>INTMARB!D6+GIC!D6</f>
        <v>0</v>
      </c>
      <c r="E6" s="8">
        <f>INTMARB!E6+GIC!E6</f>
        <v>0</v>
      </c>
      <c r="F6" s="8">
        <f>INTMARB!F6+GIC!F6</f>
        <v>0</v>
      </c>
      <c r="G6" s="8">
        <f>INTMARB!G6+GIC!G6</f>
        <v>0</v>
      </c>
      <c r="H6" s="8">
        <f>INTMARB!H6+GIC!H6</f>
        <v>0</v>
      </c>
      <c r="I6" s="8">
        <f>INTMARB!I6+GIC!I6</f>
        <v>0</v>
      </c>
      <c r="J6" s="8">
        <f>INTMARB!J6+GIC!J6</f>
        <v>0</v>
      </c>
      <c r="K6" s="8">
        <f>INTMARB!K6+GIC!K6</f>
        <v>0</v>
      </c>
      <c r="L6" s="8">
        <f>INTMARB!L6+GIC!L6</f>
        <v>0</v>
      </c>
      <c r="M6" s="8">
        <f>INTMARB!M6+GIC!M6</f>
        <v>0</v>
      </c>
      <c r="N6" s="8">
        <f>INTMARB!N6+GIC!N6</f>
        <v>0</v>
      </c>
      <c r="O6" s="8">
        <f>INTMARB!O6+GIC!O6</f>
        <v>0</v>
      </c>
      <c r="P6" s="8">
        <f>INTMARB!P6+GIC!P6</f>
        <v>0</v>
      </c>
      <c r="Q6" s="8">
        <f>INTMARB!Q6+GIC!Q6</f>
        <v>0</v>
      </c>
      <c r="R6" s="8">
        <f>INTMARB!R6+GIC!R6</f>
        <v>0</v>
      </c>
      <c r="S6" s="8">
        <f>INTMARB!S6+GIC!S6</f>
        <v>0</v>
      </c>
      <c r="T6" s="8">
        <f>INTMARB!T6+GIC!T6</f>
        <v>0</v>
      </c>
      <c r="U6" s="8">
        <f>INTMARB!U6+GIC!U6</f>
        <v>0</v>
      </c>
      <c r="V6" s="8">
        <f>INTMARB!V6+GIC!V6</f>
        <v>0</v>
      </c>
      <c r="W6" s="8">
        <f>INTMARB!W6+GIC!W6</f>
        <v>0</v>
      </c>
      <c r="X6" s="8">
        <f>INTMARB!X6+GIC!X6</f>
        <v>0</v>
      </c>
    </row>
    <row r="7" spans="1:24" ht="11.25" customHeight="1" x14ac:dyDescent="0.2">
      <c r="A7" s="28" t="s">
        <v>8</v>
      </c>
      <c r="B7" s="7" t="s">
        <v>9</v>
      </c>
      <c r="C7" s="8">
        <f>INTMARB!C7+GIC!C7</f>
        <v>13815.105194880001</v>
      </c>
      <c r="D7" s="8">
        <f>INTMARB!D7+GIC!D7</f>
        <v>12356.751670559997</v>
      </c>
      <c r="E7" s="8">
        <f>INTMARB!E7+GIC!E7</f>
        <v>13709.055151440001</v>
      </c>
      <c r="F7" s="8">
        <f>INTMARB!F7+GIC!F7</f>
        <v>12947.279645520002</v>
      </c>
      <c r="G7" s="8">
        <f>INTMARB!G7+GIC!G7</f>
        <v>13065.346689120001</v>
      </c>
      <c r="H7" s="8">
        <f>INTMARB!H7+GIC!H7</f>
        <v>13149.982319760002</v>
      </c>
      <c r="I7" s="8">
        <f>INTMARB!I7+GIC!I7</f>
        <v>13004.685120240001</v>
      </c>
      <c r="J7" s="8">
        <f>INTMARB!J7+GIC!J7</f>
        <v>11300.023619279998</v>
      </c>
      <c r="K7" s="8">
        <f>INTMARB!K7+GIC!K7</f>
        <v>9878.3620293600015</v>
      </c>
      <c r="L7" s="8">
        <f>INTMARB!L7+GIC!L7</f>
        <v>11248.656613919999</v>
      </c>
      <c r="M7" s="8">
        <f>INTMARB!M7+GIC!M7</f>
        <v>6460.0335993599983</v>
      </c>
      <c r="N7" s="8">
        <f>INTMARB!N7+GIC!N7</f>
        <v>8730.1564970399995</v>
      </c>
      <c r="O7" s="8">
        <f>INTMARB!O7+GIC!O7</f>
        <v>11529.378859680002</v>
      </c>
      <c r="P7" s="8">
        <f>INTMARB!P7+GIC!P7</f>
        <v>10397.233455840002</v>
      </c>
      <c r="Q7" s="8">
        <f>INTMARB!Q7+GIC!Q7</f>
        <v>10561.202538480002</v>
      </c>
      <c r="R7" s="8">
        <f>INTMARB!R7+GIC!R7</f>
        <v>12856.100495039998</v>
      </c>
      <c r="S7" s="8">
        <f>INTMARB!S7+GIC!S7</f>
        <v>11218.916530799997</v>
      </c>
      <c r="T7" s="8">
        <f>INTMARB!T7+GIC!T7</f>
        <v>12819.700420560002</v>
      </c>
      <c r="U7" s="8">
        <f>INTMARB!U7+GIC!U7</f>
        <v>10633.0205124</v>
      </c>
      <c r="V7" s="8">
        <f>INTMARB!V7+GIC!V7</f>
        <v>4903.7568148799992</v>
      </c>
      <c r="W7" s="8">
        <f>INTMARB!W7+GIC!W7</f>
        <v>2203.1177176800002</v>
      </c>
      <c r="X7" s="8">
        <f>INTMARB!X7+GIC!X7</f>
        <v>735.13179432000004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INTMARB!C9+GIC!C9</f>
        <v>0</v>
      </c>
      <c r="D9" s="8">
        <f>INTMARB!D9+GIC!D9</f>
        <v>0</v>
      </c>
      <c r="E9" s="8">
        <f>INTMARB!E9+GIC!E9</f>
        <v>0</v>
      </c>
      <c r="F9" s="8">
        <f>INTMARB!F9+GIC!F9</f>
        <v>0</v>
      </c>
      <c r="G9" s="8">
        <f>INTMARB!G9+GIC!G9</f>
        <v>0</v>
      </c>
      <c r="H9" s="8">
        <f>INTMARB!H9+GIC!H9</f>
        <v>0</v>
      </c>
      <c r="I9" s="8">
        <f>INTMARB!I9+GIC!I9</f>
        <v>0</v>
      </c>
      <c r="J9" s="8">
        <f>INTMARB!J9+GIC!J9</f>
        <v>0</v>
      </c>
      <c r="K9" s="8">
        <f>INTMARB!K9+GIC!K9</f>
        <v>0</v>
      </c>
      <c r="L9" s="8">
        <f>INTMARB!L9+GIC!L9</f>
        <v>0</v>
      </c>
      <c r="M9" s="8">
        <f>INTMARB!M9+GIC!M9</f>
        <v>0</v>
      </c>
      <c r="N9" s="8">
        <f>INTMARB!N9+GIC!N9</f>
        <v>0</v>
      </c>
      <c r="O9" s="8">
        <f>INTMARB!O9+GIC!O9</f>
        <v>0</v>
      </c>
      <c r="P9" s="8">
        <f>INTMARB!P9+GIC!P9</f>
        <v>0</v>
      </c>
      <c r="Q9" s="8">
        <f>INTMARB!Q9+GIC!Q9</f>
        <v>0</v>
      </c>
      <c r="R9" s="8">
        <f>INTMARB!R9+GIC!R9</f>
        <v>0</v>
      </c>
      <c r="S9" s="8">
        <f>INTMARB!S9+GIC!S9</f>
        <v>0</v>
      </c>
      <c r="T9" s="8">
        <f>INTMARB!T9+GIC!T9</f>
        <v>0</v>
      </c>
      <c r="U9" s="8">
        <f>INTMARB!U9+GIC!U9</f>
        <v>0</v>
      </c>
      <c r="V9" s="8">
        <f>INTMARB!V9+GIC!V9</f>
        <v>0</v>
      </c>
      <c r="W9" s="8">
        <f>INTMARB!W9+GIC!W9</f>
        <v>0</v>
      </c>
      <c r="X9" s="8">
        <f>INTMARB!X9+GIC!X9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INTMARB!C10+GIC!C10</f>
        <v>0</v>
      </c>
      <c r="D10" s="8">
        <f>INTMARB!D10+GIC!D10</f>
        <v>0</v>
      </c>
      <c r="E10" s="8">
        <f>INTMARB!E10+GIC!E10</f>
        <v>0</v>
      </c>
      <c r="F10" s="8">
        <f>INTMARB!F10+GIC!F10</f>
        <v>0</v>
      </c>
      <c r="G10" s="8">
        <f>INTMARB!G10+GIC!G10</f>
        <v>0</v>
      </c>
      <c r="H10" s="8">
        <f>INTMARB!H10+GIC!H10</f>
        <v>0</v>
      </c>
      <c r="I10" s="8">
        <f>INTMARB!I10+GIC!I10</f>
        <v>0</v>
      </c>
      <c r="J10" s="8">
        <f>INTMARB!J10+GIC!J10</f>
        <v>0</v>
      </c>
      <c r="K10" s="8">
        <f>INTMARB!K10+GIC!K10</f>
        <v>0</v>
      </c>
      <c r="L10" s="8">
        <f>INTMARB!L10+GIC!L10</f>
        <v>0</v>
      </c>
      <c r="M10" s="8">
        <f>INTMARB!M10+GIC!M10</f>
        <v>0</v>
      </c>
      <c r="N10" s="8">
        <f>INTMARB!N10+GIC!N10</f>
        <v>0</v>
      </c>
      <c r="O10" s="8">
        <f>INTMARB!O10+GIC!O10</f>
        <v>0</v>
      </c>
      <c r="P10" s="8">
        <f>INTMARB!P10+GIC!P10</f>
        <v>0</v>
      </c>
      <c r="Q10" s="8">
        <f>INTMARB!Q10+GIC!Q10</f>
        <v>0</v>
      </c>
      <c r="R10" s="8">
        <f>INTMARB!R10+GIC!R10</f>
        <v>0</v>
      </c>
      <c r="S10" s="8">
        <f>INTMARB!S10+GIC!S10</f>
        <v>0</v>
      </c>
      <c r="T10" s="8">
        <f>INTMARB!T10+GIC!T10</f>
        <v>0</v>
      </c>
      <c r="U10" s="8">
        <f>INTMARB!U10+GIC!U10</f>
        <v>0</v>
      </c>
      <c r="V10" s="8">
        <f>INTMARB!V10+GIC!V10</f>
        <v>0</v>
      </c>
      <c r="W10" s="8">
        <f>INTMARB!W10+GIC!W10</f>
        <v>0</v>
      </c>
      <c r="X10" s="8">
        <f>INTMARB!X10+GIC!X10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441.36310415999992</v>
      </c>
      <c r="D11" s="19">
        <f t="shared" ref="D11:X11" si="8">SUM(D12:D16)</f>
        <v>117.09667199999997</v>
      </c>
      <c r="E11" s="19">
        <f t="shared" si="8"/>
        <v>63.051816960000011</v>
      </c>
      <c r="F11" s="19">
        <f t="shared" si="8"/>
        <v>30.024619680000004</v>
      </c>
      <c r="G11" s="19">
        <f t="shared" si="8"/>
        <v>24.019849919999995</v>
      </c>
      <c r="H11" s="19">
        <f t="shared" si="8"/>
        <v>15.012502559999996</v>
      </c>
      <c r="I11" s="19">
        <f t="shared" si="8"/>
        <v>12.009924959999998</v>
      </c>
      <c r="J11" s="19">
        <f t="shared" si="8"/>
        <v>12.01300848</v>
      </c>
      <c r="K11" s="19">
        <f t="shared" si="8"/>
        <v>12.695237280000001</v>
      </c>
      <c r="L11" s="19">
        <f t="shared" si="8"/>
        <v>9.3885475199999959</v>
      </c>
      <c r="M11" s="19">
        <f t="shared" si="8"/>
        <v>9.4425091199999986</v>
      </c>
      <c r="N11" s="19">
        <f t="shared" si="8"/>
        <v>9.4937726399999995</v>
      </c>
      <c r="O11" s="19">
        <f t="shared" si="8"/>
        <v>3.1656187200000003</v>
      </c>
      <c r="P11" s="19">
        <f t="shared" si="8"/>
        <v>3.1656187199999994</v>
      </c>
      <c r="Q11" s="19">
        <f t="shared" si="8"/>
        <v>27.394377119999994</v>
      </c>
      <c r="R11" s="19">
        <f t="shared" si="8"/>
        <v>25.301437920000001</v>
      </c>
      <c r="S11" s="19">
        <f t="shared" si="8"/>
        <v>39.09286655999999</v>
      </c>
      <c r="T11" s="19">
        <f t="shared" si="8"/>
        <v>38.847341279999995</v>
      </c>
      <c r="U11" s="19">
        <f t="shared" si="8"/>
        <v>31.099997279999993</v>
      </c>
      <c r="V11" s="19">
        <f t="shared" si="8"/>
        <v>33.130109759999996</v>
      </c>
      <c r="W11" s="19">
        <f t="shared" si="8"/>
        <v>26.096986079999997</v>
      </c>
      <c r="X11" s="19">
        <f t="shared" si="8"/>
        <v>34.627929599999995</v>
      </c>
    </row>
    <row r="12" spans="1:24" ht="11.25" customHeight="1" x14ac:dyDescent="0.2">
      <c r="A12" s="28" t="s">
        <v>14</v>
      </c>
      <c r="B12" s="7" t="s">
        <v>15</v>
      </c>
      <c r="C12" s="8">
        <f>INTMARB!C12+GIC!C12</f>
        <v>0</v>
      </c>
      <c r="D12" s="8">
        <f>INTMARB!D12+GIC!D12</f>
        <v>0</v>
      </c>
      <c r="E12" s="8">
        <f>INTMARB!E12+GIC!E12</f>
        <v>0</v>
      </c>
      <c r="F12" s="8">
        <f>INTMARB!F12+GIC!F12</f>
        <v>0</v>
      </c>
      <c r="G12" s="8">
        <f>INTMARB!G12+GIC!G12</f>
        <v>0</v>
      </c>
      <c r="H12" s="8">
        <f>INTMARB!H12+GIC!H12</f>
        <v>0</v>
      </c>
      <c r="I12" s="8">
        <f>INTMARB!I12+GIC!I12</f>
        <v>0</v>
      </c>
      <c r="J12" s="8">
        <f>INTMARB!J12+GIC!J12</f>
        <v>0</v>
      </c>
      <c r="K12" s="8">
        <f>INTMARB!K12+GIC!K12</f>
        <v>0</v>
      </c>
      <c r="L12" s="8">
        <f>INTMARB!L12+GIC!L12</f>
        <v>0</v>
      </c>
      <c r="M12" s="8">
        <f>INTMARB!M12+GIC!M12</f>
        <v>0</v>
      </c>
      <c r="N12" s="8">
        <f>INTMARB!N12+GIC!N12</f>
        <v>0</v>
      </c>
      <c r="O12" s="8">
        <f>INTMARB!O12+GIC!O12</f>
        <v>0</v>
      </c>
      <c r="P12" s="8">
        <f>INTMARB!P12+GIC!P12</f>
        <v>0</v>
      </c>
      <c r="Q12" s="8">
        <f>INTMARB!Q12+GIC!Q12</f>
        <v>0</v>
      </c>
      <c r="R12" s="8">
        <f>INTMARB!R12+GIC!R12</f>
        <v>0</v>
      </c>
      <c r="S12" s="8">
        <f>INTMARB!S12+GIC!S12</f>
        <v>0</v>
      </c>
      <c r="T12" s="8">
        <f>INTMARB!T12+GIC!T12</f>
        <v>0</v>
      </c>
      <c r="U12" s="8">
        <f>INTMARB!U12+GIC!U12</f>
        <v>0</v>
      </c>
      <c r="V12" s="8">
        <f>INTMARB!V12+GIC!V12</f>
        <v>0</v>
      </c>
      <c r="W12" s="8">
        <f>INTMARB!W12+GIC!W12</f>
        <v>0</v>
      </c>
      <c r="X12" s="8">
        <f>INTMARB!X12+GIC!X12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INTMARB!C13+GIC!C13</f>
        <v>441.36310415999992</v>
      </c>
      <c r="D13" s="8">
        <f>INTMARB!D13+GIC!D13</f>
        <v>117.09667199999997</v>
      </c>
      <c r="E13" s="8">
        <f>INTMARB!E13+GIC!E13</f>
        <v>63.051816960000011</v>
      </c>
      <c r="F13" s="8">
        <f>INTMARB!F13+GIC!F13</f>
        <v>30.024619680000004</v>
      </c>
      <c r="G13" s="8">
        <f>INTMARB!G13+GIC!G13</f>
        <v>24.019849919999995</v>
      </c>
      <c r="H13" s="8">
        <f>INTMARB!H13+GIC!H13</f>
        <v>15.012502559999996</v>
      </c>
      <c r="I13" s="8">
        <f>INTMARB!I13+GIC!I13</f>
        <v>12.009924959999998</v>
      </c>
      <c r="J13" s="8">
        <f>INTMARB!J13+GIC!J13</f>
        <v>12.01300848</v>
      </c>
      <c r="K13" s="8">
        <f>INTMARB!K13+GIC!K13</f>
        <v>12.695237280000001</v>
      </c>
      <c r="L13" s="8">
        <f>INTMARB!L13+GIC!L13</f>
        <v>9.3885475199999959</v>
      </c>
      <c r="M13" s="8">
        <f>INTMARB!M13+GIC!M13</f>
        <v>9.4425091199999986</v>
      </c>
      <c r="N13" s="8">
        <f>INTMARB!N13+GIC!N13</f>
        <v>9.4937726399999995</v>
      </c>
      <c r="O13" s="8">
        <f>INTMARB!O13+GIC!O13</f>
        <v>3.1656187200000003</v>
      </c>
      <c r="P13" s="8">
        <f>INTMARB!P13+GIC!P13</f>
        <v>3.1656187199999994</v>
      </c>
      <c r="Q13" s="8">
        <f>INTMARB!Q13+GIC!Q13</f>
        <v>27.394377119999994</v>
      </c>
      <c r="R13" s="8">
        <f>INTMARB!R13+GIC!R13</f>
        <v>25.301437920000001</v>
      </c>
      <c r="S13" s="8">
        <f>INTMARB!S13+GIC!S13</f>
        <v>39.09286655999999</v>
      </c>
      <c r="T13" s="8">
        <f>INTMARB!T13+GIC!T13</f>
        <v>38.847341279999995</v>
      </c>
      <c r="U13" s="8">
        <f>INTMARB!U13+GIC!U13</f>
        <v>31.099997279999993</v>
      </c>
      <c r="V13" s="8">
        <f>INTMARB!V13+GIC!V13</f>
        <v>33.130109759999996</v>
      </c>
      <c r="W13" s="8">
        <f>INTMARB!W13+GIC!W13</f>
        <v>26.096986079999997</v>
      </c>
      <c r="X13" s="8">
        <f>INTMARB!X13+GIC!X13</f>
        <v>34.627929599999995</v>
      </c>
    </row>
    <row r="14" spans="1:24" ht="11.25" customHeight="1" x14ac:dyDescent="0.2">
      <c r="A14" s="28" t="s">
        <v>18</v>
      </c>
      <c r="B14" s="7" t="s">
        <v>19</v>
      </c>
      <c r="C14" s="8">
        <f>INTMARB!C14+GIC!C14</f>
        <v>0</v>
      </c>
      <c r="D14" s="8">
        <f>INTMARB!D14+GIC!D14</f>
        <v>0</v>
      </c>
      <c r="E14" s="8">
        <f>INTMARB!E14+GIC!E14</f>
        <v>0</v>
      </c>
      <c r="F14" s="8">
        <f>INTMARB!F14+GIC!F14</f>
        <v>0</v>
      </c>
      <c r="G14" s="8">
        <f>INTMARB!G14+GIC!G14</f>
        <v>0</v>
      </c>
      <c r="H14" s="8">
        <f>INTMARB!H14+GIC!H14</f>
        <v>0</v>
      </c>
      <c r="I14" s="8">
        <f>INTMARB!I14+GIC!I14</f>
        <v>0</v>
      </c>
      <c r="J14" s="8">
        <f>INTMARB!J14+GIC!J14</f>
        <v>0</v>
      </c>
      <c r="K14" s="8">
        <f>INTMARB!K14+GIC!K14</f>
        <v>0</v>
      </c>
      <c r="L14" s="8">
        <f>INTMARB!L14+GIC!L14</f>
        <v>0</v>
      </c>
      <c r="M14" s="8">
        <f>INTMARB!M14+GIC!M14</f>
        <v>0</v>
      </c>
      <c r="N14" s="8">
        <f>INTMARB!N14+GIC!N14</f>
        <v>0</v>
      </c>
      <c r="O14" s="8">
        <f>INTMARB!O14+GIC!O14</f>
        <v>0</v>
      </c>
      <c r="P14" s="8">
        <f>INTMARB!P14+GIC!P14</f>
        <v>0</v>
      </c>
      <c r="Q14" s="8">
        <f>INTMARB!Q14+GIC!Q14</f>
        <v>0</v>
      </c>
      <c r="R14" s="8">
        <f>INTMARB!R14+GIC!R14</f>
        <v>0</v>
      </c>
      <c r="S14" s="8">
        <f>INTMARB!S14+GIC!S14</f>
        <v>0</v>
      </c>
      <c r="T14" s="8">
        <f>INTMARB!T14+GIC!T14</f>
        <v>0</v>
      </c>
      <c r="U14" s="8">
        <f>INTMARB!U14+GIC!U14</f>
        <v>0</v>
      </c>
      <c r="V14" s="8">
        <f>INTMARB!V14+GIC!V14</f>
        <v>0</v>
      </c>
      <c r="W14" s="8">
        <f>INTMARB!W14+GIC!W14</f>
        <v>0</v>
      </c>
      <c r="X14" s="8">
        <f>INTMARB!X14+GIC!X14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INTMARB!C15+GIC!C15</f>
        <v>0</v>
      </c>
      <c r="D15" s="8">
        <f>INTMARB!D15+GIC!D15</f>
        <v>0</v>
      </c>
      <c r="E15" s="8">
        <f>INTMARB!E15+GIC!E15</f>
        <v>0</v>
      </c>
      <c r="F15" s="8">
        <f>INTMARB!F15+GIC!F15</f>
        <v>0</v>
      </c>
      <c r="G15" s="8">
        <f>INTMARB!G15+GIC!G15</f>
        <v>0</v>
      </c>
      <c r="H15" s="8">
        <f>INTMARB!H15+GIC!H15</f>
        <v>0</v>
      </c>
      <c r="I15" s="8">
        <f>INTMARB!I15+GIC!I15</f>
        <v>0</v>
      </c>
      <c r="J15" s="8">
        <f>INTMARB!J15+GIC!J15</f>
        <v>0</v>
      </c>
      <c r="K15" s="8">
        <f>INTMARB!K15+GIC!K15</f>
        <v>0</v>
      </c>
      <c r="L15" s="8">
        <f>INTMARB!L15+GIC!L15</f>
        <v>0</v>
      </c>
      <c r="M15" s="8">
        <f>INTMARB!M15+GIC!M15</f>
        <v>0</v>
      </c>
      <c r="N15" s="8">
        <f>INTMARB!N15+GIC!N15</f>
        <v>0</v>
      </c>
      <c r="O15" s="8">
        <f>INTMARB!O15+GIC!O15</f>
        <v>0</v>
      </c>
      <c r="P15" s="8">
        <f>INTMARB!P15+GIC!P15</f>
        <v>0</v>
      </c>
      <c r="Q15" s="8">
        <f>INTMARB!Q15+GIC!Q15</f>
        <v>0</v>
      </c>
      <c r="R15" s="8">
        <f>INTMARB!R15+GIC!R15</f>
        <v>0</v>
      </c>
      <c r="S15" s="8">
        <f>INTMARB!S15+GIC!S15</f>
        <v>0</v>
      </c>
      <c r="T15" s="8">
        <f>INTMARB!T15+GIC!T15</f>
        <v>0</v>
      </c>
      <c r="U15" s="8">
        <f>INTMARB!U15+GIC!U15</f>
        <v>0</v>
      </c>
      <c r="V15" s="8">
        <f>INTMARB!V15+GIC!V15</f>
        <v>0</v>
      </c>
      <c r="W15" s="8">
        <f>INTMARB!W15+GIC!W15</f>
        <v>0</v>
      </c>
      <c r="X15" s="8">
        <f>INTMARB!X15+GIC!X15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INTMARB!C16+GIC!C16</f>
        <v>0</v>
      </c>
      <c r="D16" s="8">
        <f>INTMARB!D16+GIC!D16</f>
        <v>0</v>
      </c>
      <c r="E16" s="8">
        <f>INTMARB!E16+GIC!E16</f>
        <v>0</v>
      </c>
      <c r="F16" s="8">
        <f>INTMARB!F16+GIC!F16</f>
        <v>0</v>
      </c>
      <c r="G16" s="8">
        <f>INTMARB!G16+GIC!G16</f>
        <v>0</v>
      </c>
      <c r="H16" s="8">
        <f>INTMARB!H16+GIC!H16</f>
        <v>0</v>
      </c>
      <c r="I16" s="8">
        <f>INTMARB!I16+GIC!I16</f>
        <v>0</v>
      </c>
      <c r="J16" s="8">
        <f>INTMARB!J16+GIC!J16</f>
        <v>0</v>
      </c>
      <c r="K16" s="8">
        <f>INTMARB!K16+GIC!K16</f>
        <v>0</v>
      </c>
      <c r="L16" s="8">
        <f>INTMARB!L16+GIC!L16</f>
        <v>0</v>
      </c>
      <c r="M16" s="8">
        <f>INTMARB!M16+GIC!M16</f>
        <v>0</v>
      </c>
      <c r="N16" s="8">
        <f>INTMARB!N16+GIC!N16</f>
        <v>0</v>
      </c>
      <c r="O16" s="8">
        <f>INTMARB!O16+GIC!O16</f>
        <v>0</v>
      </c>
      <c r="P16" s="8">
        <f>INTMARB!P16+GIC!P16</f>
        <v>0</v>
      </c>
      <c r="Q16" s="8">
        <f>INTMARB!Q16+GIC!Q16</f>
        <v>0</v>
      </c>
      <c r="R16" s="8">
        <f>INTMARB!R16+GIC!R16</f>
        <v>0</v>
      </c>
      <c r="S16" s="8">
        <f>INTMARB!S16+GIC!S16</f>
        <v>0</v>
      </c>
      <c r="T16" s="8">
        <f>INTMARB!T16+GIC!T16</f>
        <v>0</v>
      </c>
      <c r="U16" s="8">
        <f>INTMARB!U16+GIC!U16</f>
        <v>0</v>
      </c>
      <c r="V16" s="8">
        <f>INTMARB!V16+GIC!V16</f>
        <v>0</v>
      </c>
      <c r="W16" s="8">
        <f>INTMARB!W16+GIC!W16</f>
        <v>0</v>
      </c>
      <c r="X16" s="8">
        <f>INTMARB!X16+GIC!X16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685.96336799999995</v>
      </c>
      <c r="D17" s="27">
        <f t="shared" ref="D17:X17" si="10">SUM(D18:D21)</f>
        <v>136.67515199999997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INTMARB!C18+GIC!C18</f>
        <v>79.520399999999995</v>
      </c>
      <c r="D18" s="8">
        <f>INTMARB!D18+GIC!D18</f>
        <v>8.4315599999999975</v>
      </c>
      <c r="E18" s="8">
        <f>INTMARB!E18+GIC!E18</f>
        <v>0</v>
      </c>
      <c r="F18" s="8">
        <f>INTMARB!F18+GIC!F18</f>
        <v>0</v>
      </c>
      <c r="G18" s="8">
        <f>INTMARB!G18+GIC!G18</f>
        <v>0</v>
      </c>
      <c r="H18" s="8">
        <f>INTMARB!H18+GIC!H18</f>
        <v>0</v>
      </c>
      <c r="I18" s="8">
        <f>INTMARB!I18+GIC!I18</f>
        <v>0</v>
      </c>
      <c r="J18" s="8">
        <f>INTMARB!J18+GIC!J18</f>
        <v>0</v>
      </c>
      <c r="K18" s="8">
        <f>INTMARB!K18+GIC!K18</f>
        <v>0</v>
      </c>
      <c r="L18" s="8">
        <f>INTMARB!L18+GIC!L18</f>
        <v>0</v>
      </c>
      <c r="M18" s="8">
        <f>INTMARB!M18+GIC!M18</f>
        <v>0</v>
      </c>
      <c r="N18" s="8">
        <f>INTMARB!N18+GIC!N18</f>
        <v>0</v>
      </c>
      <c r="O18" s="8">
        <f>INTMARB!O18+GIC!O18</f>
        <v>0</v>
      </c>
      <c r="P18" s="8">
        <f>INTMARB!P18+GIC!P18</f>
        <v>0</v>
      </c>
      <c r="Q18" s="8">
        <f>INTMARB!Q18+GIC!Q18</f>
        <v>0</v>
      </c>
      <c r="R18" s="8">
        <f>INTMARB!R18+GIC!R18</f>
        <v>0</v>
      </c>
      <c r="S18" s="8">
        <f>INTMARB!S18+GIC!S18</f>
        <v>0</v>
      </c>
      <c r="T18" s="8">
        <f>INTMARB!T18+GIC!T18</f>
        <v>0</v>
      </c>
      <c r="U18" s="8">
        <f>INTMARB!U18+GIC!U18</f>
        <v>0</v>
      </c>
      <c r="V18" s="8">
        <f>INTMARB!V18+GIC!V18</f>
        <v>0</v>
      </c>
      <c r="W18" s="8">
        <f>INTMARB!W18+GIC!W18</f>
        <v>0</v>
      </c>
      <c r="X18" s="8">
        <f>INTMARB!X18+GIC!X18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INTMARB!C19+GIC!C19</f>
        <v>116.60327999999998</v>
      </c>
      <c r="D19" s="8">
        <f>INTMARB!D19+GIC!D19</f>
        <v>16.183799999999998</v>
      </c>
      <c r="E19" s="8">
        <f>INTMARB!E19+GIC!E19</f>
        <v>0</v>
      </c>
      <c r="F19" s="8">
        <f>INTMARB!F19+GIC!F19</f>
        <v>0</v>
      </c>
      <c r="G19" s="8">
        <f>INTMARB!G19+GIC!G19</f>
        <v>0</v>
      </c>
      <c r="H19" s="8">
        <f>INTMARB!H19+GIC!H19</f>
        <v>0</v>
      </c>
      <c r="I19" s="8">
        <f>INTMARB!I19+GIC!I19</f>
        <v>0</v>
      </c>
      <c r="J19" s="8">
        <f>INTMARB!J19+GIC!J19</f>
        <v>0</v>
      </c>
      <c r="K19" s="8">
        <f>INTMARB!K19+GIC!K19</f>
        <v>0</v>
      </c>
      <c r="L19" s="8">
        <f>INTMARB!L19+GIC!L19</f>
        <v>0</v>
      </c>
      <c r="M19" s="8">
        <f>INTMARB!M19+GIC!M19</f>
        <v>0</v>
      </c>
      <c r="N19" s="8">
        <f>INTMARB!N19+GIC!N19</f>
        <v>0</v>
      </c>
      <c r="O19" s="8">
        <f>INTMARB!O19+GIC!O19</f>
        <v>0</v>
      </c>
      <c r="P19" s="8">
        <f>INTMARB!P19+GIC!P19</f>
        <v>0</v>
      </c>
      <c r="Q19" s="8">
        <f>INTMARB!Q19+GIC!Q19</f>
        <v>0</v>
      </c>
      <c r="R19" s="8">
        <f>INTMARB!R19+GIC!R19</f>
        <v>0</v>
      </c>
      <c r="S19" s="8">
        <f>INTMARB!S19+GIC!S19</f>
        <v>0</v>
      </c>
      <c r="T19" s="8">
        <f>INTMARB!T19+GIC!T19</f>
        <v>0</v>
      </c>
      <c r="U19" s="8">
        <f>INTMARB!U19+GIC!U19</f>
        <v>0</v>
      </c>
      <c r="V19" s="8">
        <f>INTMARB!V19+GIC!V19</f>
        <v>0</v>
      </c>
      <c r="W19" s="8">
        <f>INTMARB!W19+GIC!W19</f>
        <v>0</v>
      </c>
      <c r="X19" s="8">
        <f>INTMARB!X19+GIC!X19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INTMARB!C20+GIC!C20</f>
        <v>489.83968800000002</v>
      </c>
      <c r="D20" s="8">
        <f>INTMARB!D20+GIC!D20</f>
        <v>112.05979199999999</v>
      </c>
      <c r="E20" s="8">
        <f>INTMARB!E20+GIC!E20</f>
        <v>0</v>
      </c>
      <c r="F20" s="8">
        <f>INTMARB!F20+GIC!F20</f>
        <v>0</v>
      </c>
      <c r="G20" s="8">
        <f>INTMARB!G20+GIC!G20</f>
        <v>0</v>
      </c>
      <c r="H20" s="8">
        <f>INTMARB!H20+GIC!H20</f>
        <v>0</v>
      </c>
      <c r="I20" s="8">
        <f>INTMARB!I20+GIC!I20</f>
        <v>0</v>
      </c>
      <c r="J20" s="8">
        <f>INTMARB!J20+GIC!J20</f>
        <v>0</v>
      </c>
      <c r="K20" s="8">
        <f>INTMARB!K20+GIC!K20</f>
        <v>0</v>
      </c>
      <c r="L20" s="8">
        <f>INTMARB!L20+GIC!L20</f>
        <v>0</v>
      </c>
      <c r="M20" s="8">
        <f>INTMARB!M20+GIC!M20</f>
        <v>0</v>
      </c>
      <c r="N20" s="8">
        <f>INTMARB!N20+GIC!N20</f>
        <v>0</v>
      </c>
      <c r="O20" s="8">
        <f>INTMARB!O20+GIC!O20</f>
        <v>0</v>
      </c>
      <c r="P20" s="8">
        <f>INTMARB!P20+GIC!P20</f>
        <v>0</v>
      </c>
      <c r="Q20" s="8">
        <f>INTMARB!Q20+GIC!Q20</f>
        <v>0</v>
      </c>
      <c r="R20" s="8">
        <f>INTMARB!R20+GIC!R20</f>
        <v>0</v>
      </c>
      <c r="S20" s="8">
        <f>INTMARB!S20+GIC!S20</f>
        <v>0</v>
      </c>
      <c r="T20" s="8">
        <f>INTMARB!T20+GIC!T20</f>
        <v>0</v>
      </c>
      <c r="U20" s="8">
        <f>INTMARB!U20+GIC!U20</f>
        <v>0</v>
      </c>
      <c r="V20" s="8">
        <f>INTMARB!V20+GIC!V20</f>
        <v>0</v>
      </c>
      <c r="W20" s="8">
        <f>INTMARB!W20+GIC!W20</f>
        <v>0</v>
      </c>
      <c r="X20" s="8">
        <f>INTMARB!X20+GIC!X20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INTMARB!C21+GIC!C21</f>
        <v>0</v>
      </c>
      <c r="D21" s="8">
        <f>INTMARB!D21+GIC!D21</f>
        <v>0</v>
      </c>
      <c r="E21" s="8">
        <f>INTMARB!E21+GIC!E21</f>
        <v>0</v>
      </c>
      <c r="F21" s="8">
        <f>INTMARB!F21+GIC!F21</f>
        <v>0</v>
      </c>
      <c r="G21" s="8">
        <f>INTMARB!G21+GIC!G21</f>
        <v>0</v>
      </c>
      <c r="H21" s="8">
        <f>INTMARB!H21+GIC!H21</f>
        <v>0</v>
      </c>
      <c r="I21" s="8">
        <f>INTMARB!I21+GIC!I21</f>
        <v>0</v>
      </c>
      <c r="J21" s="8">
        <f>INTMARB!J21+GIC!J21</f>
        <v>0</v>
      </c>
      <c r="K21" s="8">
        <f>INTMARB!K21+GIC!K21</f>
        <v>0</v>
      </c>
      <c r="L21" s="8">
        <f>INTMARB!L21+GIC!L21</f>
        <v>0</v>
      </c>
      <c r="M21" s="8">
        <f>INTMARB!M21+GIC!M21</f>
        <v>0</v>
      </c>
      <c r="N21" s="8">
        <f>INTMARB!N21+GIC!N21</f>
        <v>0</v>
      </c>
      <c r="O21" s="8">
        <f>INTMARB!O21+GIC!O21</f>
        <v>0</v>
      </c>
      <c r="P21" s="8">
        <f>INTMARB!P21+GIC!P21</f>
        <v>0</v>
      </c>
      <c r="Q21" s="8">
        <f>INTMARB!Q21+GIC!Q21</f>
        <v>0</v>
      </c>
      <c r="R21" s="8">
        <f>INTMARB!R21+GIC!R21</f>
        <v>0</v>
      </c>
      <c r="S21" s="8">
        <f>INTMARB!S21+GIC!S21</f>
        <v>0</v>
      </c>
      <c r="T21" s="8">
        <f>INTMARB!T21+GIC!T21</f>
        <v>0</v>
      </c>
      <c r="U21" s="8">
        <f>INTMARB!U21+GIC!U21</f>
        <v>0</v>
      </c>
      <c r="V21" s="8">
        <f>INTMARB!V21+GIC!V21</f>
        <v>0</v>
      </c>
      <c r="W21" s="8">
        <f>INTMARB!W21+GIC!W21</f>
        <v>0</v>
      </c>
      <c r="X21" s="8">
        <f>INTMARB!X21+GIC!X21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INTMARB!C23+GIC!C23</f>
        <v>0</v>
      </c>
      <c r="D23" s="8">
        <f>INTMARB!D23+GIC!D23</f>
        <v>0</v>
      </c>
      <c r="E23" s="8">
        <f>INTMARB!E23+GIC!E23</f>
        <v>0</v>
      </c>
      <c r="F23" s="8">
        <f>INTMARB!F23+GIC!F23</f>
        <v>0</v>
      </c>
      <c r="G23" s="8">
        <f>INTMARB!G23+GIC!G23</f>
        <v>0</v>
      </c>
      <c r="H23" s="8">
        <f>INTMARB!H23+GIC!H23</f>
        <v>0</v>
      </c>
      <c r="I23" s="8">
        <f>INTMARB!I23+GIC!I23</f>
        <v>0</v>
      </c>
      <c r="J23" s="8">
        <f>INTMARB!J23+GIC!J23</f>
        <v>0</v>
      </c>
      <c r="K23" s="8">
        <f>INTMARB!K23+GIC!K23</f>
        <v>0</v>
      </c>
      <c r="L23" s="8">
        <f>INTMARB!L23+GIC!L23</f>
        <v>0</v>
      </c>
      <c r="M23" s="8">
        <f>INTMARB!M23+GIC!M23</f>
        <v>0</v>
      </c>
      <c r="N23" s="8">
        <f>INTMARB!N23+GIC!N23</f>
        <v>0</v>
      </c>
      <c r="O23" s="8">
        <f>INTMARB!O23+GIC!O23</f>
        <v>0</v>
      </c>
      <c r="P23" s="8">
        <f>INTMARB!P23+GIC!P23</f>
        <v>0</v>
      </c>
      <c r="Q23" s="8">
        <f>INTMARB!Q23+GIC!Q23</f>
        <v>0</v>
      </c>
      <c r="R23" s="8">
        <f>INTMARB!R23+GIC!R23</f>
        <v>0</v>
      </c>
      <c r="S23" s="8">
        <f>INTMARB!S23+GIC!S23</f>
        <v>0</v>
      </c>
      <c r="T23" s="8">
        <f>INTMARB!T23+GIC!T23</f>
        <v>0</v>
      </c>
      <c r="U23" s="8">
        <f>INTMARB!U23+GIC!U23</f>
        <v>0</v>
      </c>
      <c r="V23" s="8">
        <f>INTMARB!V23+GIC!V23</f>
        <v>0</v>
      </c>
      <c r="W23" s="8">
        <f>INTMARB!W23+GIC!W23</f>
        <v>0</v>
      </c>
      <c r="X23" s="8">
        <f>INTMARB!X23+GIC!X23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INTMARB!C24+GIC!C24</f>
        <v>0</v>
      </c>
      <c r="D24" s="8">
        <f>INTMARB!D24+GIC!D24</f>
        <v>0</v>
      </c>
      <c r="E24" s="8">
        <f>INTMARB!E24+GIC!E24</f>
        <v>0</v>
      </c>
      <c r="F24" s="8">
        <f>INTMARB!F24+GIC!F24</f>
        <v>0</v>
      </c>
      <c r="G24" s="8">
        <f>INTMARB!G24+GIC!G24</f>
        <v>0</v>
      </c>
      <c r="H24" s="8">
        <f>INTMARB!H24+GIC!H24</f>
        <v>0</v>
      </c>
      <c r="I24" s="8">
        <f>INTMARB!I24+GIC!I24</f>
        <v>0</v>
      </c>
      <c r="J24" s="8">
        <f>INTMARB!J24+GIC!J24</f>
        <v>0</v>
      </c>
      <c r="K24" s="8">
        <f>INTMARB!K24+GIC!K24</f>
        <v>0</v>
      </c>
      <c r="L24" s="8">
        <f>INTMARB!L24+GIC!L24</f>
        <v>0</v>
      </c>
      <c r="M24" s="8">
        <f>INTMARB!M24+GIC!M24</f>
        <v>0</v>
      </c>
      <c r="N24" s="8">
        <f>INTMARB!N24+GIC!N24</f>
        <v>0</v>
      </c>
      <c r="O24" s="8">
        <f>INTMARB!O24+GIC!O24</f>
        <v>0</v>
      </c>
      <c r="P24" s="8">
        <f>INTMARB!P24+GIC!P24</f>
        <v>0</v>
      </c>
      <c r="Q24" s="8">
        <f>INTMARB!Q24+GIC!Q24</f>
        <v>0</v>
      </c>
      <c r="R24" s="8">
        <f>INTMARB!R24+GIC!R24</f>
        <v>0</v>
      </c>
      <c r="S24" s="8">
        <f>INTMARB!S24+GIC!S24</f>
        <v>0</v>
      </c>
      <c r="T24" s="8">
        <f>INTMARB!T24+GIC!T24</f>
        <v>0</v>
      </c>
      <c r="U24" s="8">
        <f>INTMARB!U24+GIC!U24</f>
        <v>0</v>
      </c>
      <c r="V24" s="8">
        <f>INTMARB!V24+GIC!V24</f>
        <v>0</v>
      </c>
      <c r="W24" s="8">
        <f>INTMARB!W24+GIC!W24</f>
        <v>0</v>
      </c>
      <c r="X24" s="8">
        <f>INTMARB!X24+GIC!X24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INTMARB!C25+GIC!C25</f>
        <v>0</v>
      </c>
      <c r="D25" s="27">
        <f>INTMARB!D25+GIC!D25</f>
        <v>0</v>
      </c>
      <c r="E25" s="27">
        <f>INTMARB!E25+GIC!E25</f>
        <v>0</v>
      </c>
      <c r="F25" s="27">
        <f>INTMARB!F25+GIC!F25</f>
        <v>0</v>
      </c>
      <c r="G25" s="27">
        <f>INTMARB!G25+GIC!G25</f>
        <v>0</v>
      </c>
      <c r="H25" s="27">
        <f>INTMARB!H25+GIC!H25</f>
        <v>0</v>
      </c>
      <c r="I25" s="27">
        <f>INTMARB!I25+GIC!I25</f>
        <v>0</v>
      </c>
      <c r="J25" s="27">
        <f>INTMARB!J25+GIC!J25</f>
        <v>0</v>
      </c>
      <c r="K25" s="27">
        <f>INTMARB!K25+GIC!K25</f>
        <v>0</v>
      </c>
      <c r="L25" s="27">
        <f>INTMARB!L25+GIC!L25</f>
        <v>0</v>
      </c>
      <c r="M25" s="27">
        <f>INTMARB!M25+GIC!M25</f>
        <v>0</v>
      </c>
      <c r="N25" s="27">
        <f>INTMARB!N25+GIC!N25</f>
        <v>0</v>
      </c>
      <c r="O25" s="27">
        <f>INTMARB!O25+GIC!O25</f>
        <v>0</v>
      </c>
      <c r="P25" s="27">
        <f>INTMARB!P25+GIC!P25</f>
        <v>0</v>
      </c>
      <c r="Q25" s="27">
        <f>INTMARB!Q25+GIC!Q25</f>
        <v>0</v>
      </c>
      <c r="R25" s="27">
        <f>INTMARB!R25+GIC!R25</f>
        <v>0</v>
      </c>
      <c r="S25" s="27">
        <f>INTMARB!S25+GIC!S25</f>
        <v>0</v>
      </c>
      <c r="T25" s="27">
        <f>INTMARB!T25+GIC!T25</f>
        <v>0</v>
      </c>
      <c r="U25" s="27">
        <f>INTMARB!U25+GIC!U25</f>
        <v>0</v>
      </c>
      <c r="V25" s="27">
        <f>INTMARB!V25+GIC!V25</f>
        <v>0</v>
      </c>
      <c r="W25" s="27">
        <f>INTMARB!W25+GIC!W25</f>
        <v>0</v>
      </c>
      <c r="X25" s="27">
        <f>INTMARB!X25+GIC!X25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43017.805361160004</v>
      </c>
      <c r="D26" s="27">
        <f t="shared" ref="D26:X26" si="14">SUM(D27,D33)</f>
        <v>44062.231488480007</v>
      </c>
      <c r="E26" s="27">
        <f t="shared" si="14"/>
        <v>45807.547357800002</v>
      </c>
      <c r="F26" s="27">
        <f t="shared" si="14"/>
        <v>42372.200399760004</v>
      </c>
      <c r="G26" s="27">
        <f t="shared" si="14"/>
        <v>42400.749350160004</v>
      </c>
      <c r="H26" s="27">
        <f t="shared" si="14"/>
        <v>44131.165772040011</v>
      </c>
      <c r="I26" s="27">
        <f t="shared" si="14"/>
        <v>39856.159713599998</v>
      </c>
      <c r="J26" s="27">
        <f t="shared" si="14"/>
        <v>38214.635249159997</v>
      </c>
      <c r="K26" s="27">
        <f t="shared" si="14"/>
        <v>37315.101718079997</v>
      </c>
      <c r="L26" s="27">
        <f t="shared" si="14"/>
        <v>35813.769860520013</v>
      </c>
      <c r="M26" s="27">
        <f t="shared" si="14"/>
        <v>34235.911109159999</v>
      </c>
      <c r="N26" s="27">
        <f t="shared" si="14"/>
        <v>31511.297856960002</v>
      </c>
      <c r="O26" s="27">
        <f t="shared" si="14"/>
        <v>29311.7445864</v>
      </c>
      <c r="P26" s="27">
        <f t="shared" si="14"/>
        <v>29577.900633119996</v>
      </c>
      <c r="Q26" s="27">
        <f t="shared" si="14"/>
        <v>28883.169106919999</v>
      </c>
      <c r="R26" s="27">
        <f t="shared" si="14"/>
        <v>29826.311660999992</v>
      </c>
      <c r="S26" s="27">
        <f t="shared" si="14"/>
        <v>30785.708038680001</v>
      </c>
      <c r="T26" s="27">
        <f t="shared" si="14"/>
        <v>31426.651478519998</v>
      </c>
      <c r="U26" s="27">
        <f t="shared" si="14"/>
        <v>31478.513710680007</v>
      </c>
      <c r="V26" s="27">
        <f t="shared" si="14"/>
        <v>32402.294561160001</v>
      </c>
      <c r="W26" s="27">
        <f t="shared" si="14"/>
        <v>25767.1517814</v>
      </c>
      <c r="X26" s="27">
        <f t="shared" si="14"/>
        <v>26463.619572480002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INTMARB!C28+GIC!C28</f>
        <v>0</v>
      </c>
      <c r="D28" s="8">
        <f>INTMARB!D28+GIC!D28</f>
        <v>0</v>
      </c>
      <c r="E28" s="8">
        <f>INTMARB!E28+GIC!E28</f>
        <v>0</v>
      </c>
      <c r="F28" s="8">
        <f>INTMARB!F28+GIC!F28</f>
        <v>0</v>
      </c>
      <c r="G28" s="8">
        <f>INTMARB!G28+GIC!G28</f>
        <v>0</v>
      </c>
      <c r="H28" s="8">
        <f>INTMARB!H28+GIC!H28</f>
        <v>0</v>
      </c>
      <c r="I28" s="8">
        <f>INTMARB!I28+GIC!I28</f>
        <v>0</v>
      </c>
      <c r="J28" s="8">
        <f>INTMARB!J28+GIC!J28</f>
        <v>0</v>
      </c>
      <c r="K28" s="8">
        <f>INTMARB!K28+GIC!K28</f>
        <v>0</v>
      </c>
      <c r="L28" s="8">
        <f>INTMARB!L28+GIC!L28</f>
        <v>0</v>
      </c>
      <c r="M28" s="8">
        <f>INTMARB!M28+GIC!M28</f>
        <v>0</v>
      </c>
      <c r="N28" s="8">
        <f>INTMARB!N28+GIC!N28</f>
        <v>0</v>
      </c>
      <c r="O28" s="8">
        <f>INTMARB!O28+GIC!O28</f>
        <v>0</v>
      </c>
      <c r="P28" s="8">
        <f>INTMARB!P28+GIC!P28</f>
        <v>0</v>
      </c>
      <c r="Q28" s="8">
        <f>INTMARB!Q28+GIC!Q28</f>
        <v>0</v>
      </c>
      <c r="R28" s="8">
        <f>INTMARB!R28+GIC!R28</f>
        <v>0</v>
      </c>
      <c r="S28" s="8">
        <f>INTMARB!S28+GIC!S28</f>
        <v>0</v>
      </c>
      <c r="T28" s="8">
        <f>INTMARB!T28+GIC!T28</f>
        <v>0</v>
      </c>
      <c r="U28" s="8">
        <f>INTMARB!U28+GIC!U28</f>
        <v>0</v>
      </c>
      <c r="V28" s="8">
        <f>INTMARB!V28+GIC!V28</f>
        <v>0</v>
      </c>
      <c r="W28" s="8">
        <f>INTMARB!W28+GIC!W28</f>
        <v>0</v>
      </c>
      <c r="X28" s="8">
        <f>INTMARB!X28+GIC!X28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INTMARB!C29+GIC!C29</f>
        <v>0</v>
      </c>
      <c r="D29" s="8">
        <f>INTMARB!D29+GIC!D29</f>
        <v>0</v>
      </c>
      <c r="E29" s="8">
        <f>INTMARB!E29+GIC!E29</f>
        <v>0</v>
      </c>
      <c r="F29" s="8">
        <f>INTMARB!F29+GIC!F29</f>
        <v>0</v>
      </c>
      <c r="G29" s="8">
        <f>INTMARB!G29+GIC!G29</f>
        <v>0</v>
      </c>
      <c r="H29" s="8">
        <f>INTMARB!H29+GIC!H29</f>
        <v>0</v>
      </c>
      <c r="I29" s="8">
        <f>INTMARB!I29+GIC!I29</f>
        <v>0</v>
      </c>
      <c r="J29" s="8">
        <f>INTMARB!J29+GIC!J29</f>
        <v>0</v>
      </c>
      <c r="K29" s="8">
        <f>INTMARB!K29+GIC!K29</f>
        <v>0</v>
      </c>
      <c r="L29" s="8">
        <f>INTMARB!L29+GIC!L29</f>
        <v>0</v>
      </c>
      <c r="M29" s="8">
        <f>INTMARB!M29+GIC!M29</f>
        <v>0</v>
      </c>
      <c r="N29" s="8">
        <f>INTMARB!N29+GIC!N29</f>
        <v>0</v>
      </c>
      <c r="O29" s="8">
        <f>INTMARB!O29+GIC!O29</f>
        <v>0</v>
      </c>
      <c r="P29" s="8">
        <f>INTMARB!P29+GIC!P29</f>
        <v>0</v>
      </c>
      <c r="Q29" s="8">
        <f>INTMARB!Q29+GIC!Q29</f>
        <v>0</v>
      </c>
      <c r="R29" s="8">
        <f>INTMARB!R29+GIC!R29</f>
        <v>0</v>
      </c>
      <c r="S29" s="8">
        <f>INTMARB!S29+GIC!S29</f>
        <v>0</v>
      </c>
      <c r="T29" s="8">
        <f>INTMARB!T29+GIC!T29</f>
        <v>0</v>
      </c>
      <c r="U29" s="8">
        <f>INTMARB!U29+GIC!U29</f>
        <v>0</v>
      </c>
      <c r="V29" s="8">
        <f>INTMARB!V29+GIC!V29</f>
        <v>0</v>
      </c>
      <c r="W29" s="8">
        <f>INTMARB!W29+GIC!W29</f>
        <v>0</v>
      </c>
      <c r="X29" s="8">
        <f>INTMARB!X29+GIC!X29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INTMARB!C30+GIC!C30</f>
        <v>0</v>
      </c>
      <c r="D30" s="8">
        <f>INTMARB!D30+GIC!D30</f>
        <v>0</v>
      </c>
      <c r="E30" s="8">
        <f>INTMARB!E30+GIC!E30</f>
        <v>0</v>
      </c>
      <c r="F30" s="8">
        <f>INTMARB!F30+GIC!F30</f>
        <v>0</v>
      </c>
      <c r="G30" s="8">
        <f>INTMARB!G30+GIC!G30</f>
        <v>0</v>
      </c>
      <c r="H30" s="8">
        <f>INTMARB!H30+GIC!H30</f>
        <v>0</v>
      </c>
      <c r="I30" s="8">
        <f>INTMARB!I30+GIC!I30</f>
        <v>0</v>
      </c>
      <c r="J30" s="8">
        <f>INTMARB!J30+GIC!J30</f>
        <v>0</v>
      </c>
      <c r="K30" s="8">
        <f>INTMARB!K30+GIC!K30</f>
        <v>0</v>
      </c>
      <c r="L30" s="8">
        <f>INTMARB!L30+GIC!L30</f>
        <v>0</v>
      </c>
      <c r="M30" s="8">
        <f>INTMARB!M30+GIC!M30</f>
        <v>0</v>
      </c>
      <c r="N30" s="8">
        <f>INTMARB!N30+GIC!N30</f>
        <v>0</v>
      </c>
      <c r="O30" s="8">
        <f>INTMARB!O30+GIC!O30</f>
        <v>0</v>
      </c>
      <c r="P30" s="8">
        <f>INTMARB!P30+GIC!P30</f>
        <v>0</v>
      </c>
      <c r="Q30" s="8">
        <f>INTMARB!Q30+GIC!Q30</f>
        <v>0</v>
      </c>
      <c r="R30" s="8">
        <f>INTMARB!R30+GIC!R30</f>
        <v>0</v>
      </c>
      <c r="S30" s="8">
        <f>INTMARB!S30+GIC!S30</f>
        <v>0</v>
      </c>
      <c r="T30" s="8">
        <f>INTMARB!T30+GIC!T30</f>
        <v>0</v>
      </c>
      <c r="U30" s="8">
        <f>INTMARB!U30+GIC!U30</f>
        <v>0</v>
      </c>
      <c r="V30" s="8">
        <f>INTMARB!V30+GIC!V30</f>
        <v>0</v>
      </c>
      <c r="W30" s="8">
        <f>INTMARB!W30+GIC!W30</f>
        <v>0</v>
      </c>
      <c r="X30" s="8">
        <f>INTMARB!X30+GIC!X30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INTMARB!C31+GIC!C31</f>
        <v>0</v>
      </c>
      <c r="D31" s="8">
        <f>INTMARB!D31+GIC!D31</f>
        <v>0</v>
      </c>
      <c r="E31" s="8">
        <f>INTMARB!E31+GIC!E31</f>
        <v>0</v>
      </c>
      <c r="F31" s="8">
        <f>INTMARB!F31+GIC!F31</f>
        <v>0</v>
      </c>
      <c r="G31" s="8">
        <f>INTMARB!G31+GIC!G31</f>
        <v>0</v>
      </c>
      <c r="H31" s="8">
        <f>INTMARB!H31+GIC!H31</f>
        <v>0</v>
      </c>
      <c r="I31" s="8">
        <f>INTMARB!I31+GIC!I31</f>
        <v>0</v>
      </c>
      <c r="J31" s="8">
        <f>INTMARB!J31+GIC!J31</f>
        <v>0</v>
      </c>
      <c r="K31" s="8">
        <f>INTMARB!K31+GIC!K31</f>
        <v>0</v>
      </c>
      <c r="L31" s="8">
        <f>INTMARB!L31+GIC!L31</f>
        <v>0</v>
      </c>
      <c r="M31" s="8">
        <f>INTMARB!M31+GIC!M31</f>
        <v>0</v>
      </c>
      <c r="N31" s="8">
        <f>INTMARB!N31+GIC!N31</f>
        <v>0</v>
      </c>
      <c r="O31" s="8">
        <f>INTMARB!O31+GIC!O31</f>
        <v>0</v>
      </c>
      <c r="P31" s="8">
        <f>INTMARB!P31+GIC!P31</f>
        <v>0</v>
      </c>
      <c r="Q31" s="8">
        <f>INTMARB!Q31+GIC!Q31</f>
        <v>0</v>
      </c>
      <c r="R31" s="8">
        <f>INTMARB!R31+GIC!R31</f>
        <v>0</v>
      </c>
      <c r="S31" s="8">
        <f>INTMARB!S31+GIC!S31</f>
        <v>0</v>
      </c>
      <c r="T31" s="8">
        <f>INTMARB!T31+GIC!T31</f>
        <v>0</v>
      </c>
      <c r="U31" s="8">
        <f>INTMARB!U31+GIC!U31</f>
        <v>0</v>
      </c>
      <c r="V31" s="8">
        <f>INTMARB!V31+GIC!V31</f>
        <v>0</v>
      </c>
      <c r="W31" s="8">
        <f>INTMARB!W31+GIC!W31</f>
        <v>0</v>
      </c>
      <c r="X31" s="8">
        <f>INTMARB!X31+GIC!X31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INTMARB!C32+GIC!C32</f>
        <v>0</v>
      </c>
      <c r="D32" s="8">
        <f>INTMARB!D32+GIC!D32</f>
        <v>0</v>
      </c>
      <c r="E32" s="8">
        <f>INTMARB!E32+GIC!E32</f>
        <v>0</v>
      </c>
      <c r="F32" s="8">
        <f>INTMARB!F32+GIC!F32</f>
        <v>0</v>
      </c>
      <c r="G32" s="8">
        <f>INTMARB!G32+GIC!G32</f>
        <v>0</v>
      </c>
      <c r="H32" s="8">
        <f>INTMARB!H32+GIC!H32</f>
        <v>0</v>
      </c>
      <c r="I32" s="8">
        <f>INTMARB!I32+GIC!I32</f>
        <v>0</v>
      </c>
      <c r="J32" s="8">
        <f>INTMARB!J32+GIC!J32</f>
        <v>0</v>
      </c>
      <c r="K32" s="8">
        <f>INTMARB!K32+GIC!K32</f>
        <v>0</v>
      </c>
      <c r="L32" s="8">
        <f>INTMARB!L32+GIC!L32</f>
        <v>0</v>
      </c>
      <c r="M32" s="8">
        <f>INTMARB!M32+GIC!M32</f>
        <v>0</v>
      </c>
      <c r="N32" s="8">
        <f>INTMARB!N32+GIC!N32</f>
        <v>0</v>
      </c>
      <c r="O32" s="8">
        <f>INTMARB!O32+GIC!O32</f>
        <v>0</v>
      </c>
      <c r="P32" s="8">
        <f>INTMARB!P32+GIC!P32</f>
        <v>0</v>
      </c>
      <c r="Q32" s="8">
        <f>INTMARB!Q32+GIC!Q32</f>
        <v>0</v>
      </c>
      <c r="R32" s="8">
        <f>INTMARB!R32+GIC!R32</f>
        <v>0</v>
      </c>
      <c r="S32" s="8">
        <f>INTMARB!S32+GIC!S32</f>
        <v>0</v>
      </c>
      <c r="T32" s="8">
        <f>INTMARB!T32+GIC!T32</f>
        <v>0</v>
      </c>
      <c r="U32" s="8">
        <f>INTMARB!U32+GIC!U32</f>
        <v>0</v>
      </c>
      <c r="V32" s="8">
        <f>INTMARB!V32+GIC!V32</f>
        <v>0</v>
      </c>
      <c r="W32" s="8">
        <f>INTMARB!W32+GIC!W32</f>
        <v>0</v>
      </c>
      <c r="X32" s="8">
        <f>INTMARB!X32+GIC!X32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43017.805361160004</v>
      </c>
      <c r="D33" s="19">
        <f t="shared" ref="D33:X33" si="18">SUM(D34:D50)</f>
        <v>44062.231488480007</v>
      </c>
      <c r="E33" s="19">
        <f t="shared" si="18"/>
        <v>45807.547357800002</v>
      </c>
      <c r="F33" s="19">
        <f t="shared" si="18"/>
        <v>42372.200399760004</v>
      </c>
      <c r="G33" s="19">
        <f t="shared" si="18"/>
        <v>42400.749350160004</v>
      </c>
      <c r="H33" s="19">
        <f t="shared" si="18"/>
        <v>44131.165772040011</v>
      </c>
      <c r="I33" s="19">
        <f t="shared" si="18"/>
        <v>39856.159713599998</v>
      </c>
      <c r="J33" s="19">
        <f t="shared" si="18"/>
        <v>38214.635249159997</v>
      </c>
      <c r="K33" s="19">
        <f t="shared" si="18"/>
        <v>37315.101718079997</v>
      </c>
      <c r="L33" s="19">
        <f t="shared" si="18"/>
        <v>35813.769860520013</v>
      </c>
      <c r="M33" s="19">
        <f t="shared" si="18"/>
        <v>34235.911109159999</v>
      </c>
      <c r="N33" s="19">
        <f t="shared" si="18"/>
        <v>31511.297856960002</v>
      </c>
      <c r="O33" s="19">
        <f t="shared" si="18"/>
        <v>29311.7445864</v>
      </c>
      <c r="P33" s="19">
        <f t="shared" si="18"/>
        <v>29577.900633119996</v>
      </c>
      <c r="Q33" s="19">
        <f t="shared" si="18"/>
        <v>28883.169106919999</v>
      </c>
      <c r="R33" s="19">
        <f t="shared" si="18"/>
        <v>29826.311660999992</v>
      </c>
      <c r="S33" s="19">
        <f t="shared" si="18"/>
        <v>30785.708038680001</v>
      </c>
      <c r="T33" s="19">
        <f t="shared" si="18"/>
        <v>31426.651478519998</v>
      </c>
      <c r="U33" s="19">
        <f t="shared" si="18"/>
        <v>31478.513710680007</v>
      </c>
      <c r="V33" s="19">
        <f t="shared" si="18"/>
        <v>32402.294561160001</v>
      </c>
      <c r="W33" s="19">
        <f t="shared" si="18"/>
        <v>25767.1517814</v>
      </c>
      <c r="X33" s="19">
        <f t="shared" si="18"/>
        <v>26463.619572480002</v>
      </c>
    </row>
    <row r="34" spans="1:24" ht="11.25" customHeight="1" x14ac:dyDescent="0.2">
      <c r="A34" s="28" t="s">
        <v>54</v>
      </c>
      <c r="B34" s="7" t="s">
        <v>55</v>
      </c>
      <c r="C34" s="8">
        <f>INTMARB!C34+GIC!C34</f>
        <v>39.916800000000009</v>
      </c>
      <c r="D34" s="8">
        <f>INTMARB!D34+GIC!D34</f>
        <v>34.214400000000005</v>
      </c>
      <c r="E34" s="8">
        <f>INTMARB!E34+GIC!E34</f>
        <v>39.916800000000009</v>
      </c>
      <c r="F34" s="8">
        <f>INTMARB!F34+GIC!F34</f>
        <v>48.470399999999998</v>
      </c>
      <c r="G34" s="8">
        <f>INTMARB!G34+GIC!G34</f>
        <v>48.470399999999998</v>
      </c>
      <c r="H34" s="8">
        <f>INTMARB!H34+GIC!H34</f>
        <v>68.42880000000001</v>
      </c>
      <c r="I34" s="8">
        <f>INTMARB!I34+GIC!I34</f>
        <v>76.982399999999998</v>
      </c>
      <c r="J34" s="8">
        <f>INTMARB!J34+GIC!J34</f>
        <v>59.8752</v>
      </c>
      <c r="K34" s="8">
        <f>INTMARB!K34+GIC!K34</f>
        <v>68.268303360000004</v>
      </c>
      <c r="L34" s="8">
        <f>INTMARB!L34+GIC!L34</f>
        <v>56.395491840000005</v>
      </c>
      <c r="M34" s="8">
        <f>INTMARB!M34+GIC!M34</f>
        <v>89.045568000000017</v>
      </c>
      <c r="N34" s="8">
        <f>INTMARB!N34+GIC!N34</f>
        <v>44.522887679999997</v>
      </c>
      <c r="O34" s="8">
        <f>INTMARB!O34+GIC!O34</f>
        <v>56.395491840000005</v>
      </c>
      <c r="P34" s="8">
        <f>INTMARB!P34+GIC!P34</f>
        <v>71.2364544</v>
      </c>
      <c r="Q34" s="8">
        <f>INTMARB!Q34+GIC!Q34</f>
        <v>56.395491840000005</v>
      </c>
      <c r="R34" s="8">
        <f>INTMARB!R34+GIC!R34</f>
        <v>38.586378240000002</v>
      </c>
      <c r="S34" s="8">
        <f>INTMARB!S34+GIC!S34</f>
        <v>23.745415680000004</v>
      </c>
      <c r="T34" s="8">
        <f>INTMARB!T34+GIC!T34</f>
        <v>28.147253759999998</v>
      </c>
      <c r="U34" s="8">
        <f>INTMARB!U34+GIC!U34</f>
        <v>31.486579199999994</v>
      </c>
      <c r="V34" s="8">
        <f>INTMARB!V34+GIC!V34</f>
        <v>37.627752959999995</v>
      </c>
      <c r="W34" s="8">
        <f>INTMARB!W34+GIC!W34</f>
        <v>48.302853120000016</v>
      </c>
      <c r="X34" s="8">
        <f>INTMARB!X34+GIC!X34</f>
        <v>106.54716672000001</v>
      </c>
    </row>
    <row r="35" spans="1:24" ht="11.25" customHeight="1" x14ac:dyDescent="0.2">
      <c r="A35" s="28" t="s">
        <v>56</v>
      </c>
      <c r="B35" s="7" t="s">
        <v>57</v>
      </c>
      <c r="C35" s="8">
        <f>INTMARB!C35+GIC!C35</f>
        <v>0</v>
      </c>
      <c r="D35" s="8">
        <f>INTMARB!D35+GIC!D35</f>
        <v>0</v>
      </c>
      <c r="E35" s="8">
        <f>INTMARB!E35+GIC!E35</f>
        <v>0</v>
      </c>
      <c r="F35" s="8">
        <f>INTMARB!F35+GIC!F35</f>
        <v>0</v>
      </c>
      <c r="G35" s="8">
        <f>INTMARB!G35+GIC!G35</f>
        <v>0</v>
      </c>
      <c r="H35" s="8">
        <f>INTMARB!H35+GIC!H35</f>
        <v>0</v>
      </c>
      <c r="I35" s="8">
        <f>INTMARB!I35+GIC!I35</f>
        <v>0</v>
      </c>
      <c r="J35" s="8">
        <f>INTMARB!J35+GIC!J35</f>
        <v>0</v>
      </c>
      <c r="K35" s="8">
        <f>INTMARB!K35+GIC!K35</f>
        <v>0</v>
      </c>
      <c r="L35" s="8">
        <f>INTMARB!L35+GIC!L35</f>
        <v>0</v>
      </c>
      <c r="M35" s="8">
        <f>INTMARB!M35+GIC!M35</f>
        <v>0</v>
      </c>
      <c r="N35" s="8">
        <f>INTMARB!N35+GIC!N35</f>
        <v>0</v>
      </c>
      <c r="O35" s="8">
        <f>INTMARB!O35+GIC!O35</f>
        <v>0</v>
      </c>
      <c r="P35" s="8">
        <f>INTMARB!P35+GIC!P35</f>
        <v>0</v>
      </c>
      <c r="Q35" s="8">
        <f>INTMARB!Q35+GIC!Q35</f>
        <v>0</v>
      </c>
      <c r="R35" s="8">
        <f>INTMARB!R35+GIC!R35</f>
        <v>0</v>
      </c>
      <c r="S35" s="8">
        <f>INTMARB!S35+GIC!S35</f>
        <v>0</v>
      </c>
      <c r="T35" s="8">
        <f>INTMARB!T35+GIC!T35</f>
        <v>0</v>
      </c>
      <c r="U35" s="8">
        <f>INTMARB!U35+GIC!U35</f>
        <v>0</v>
      </c>
      <c r="V35" s="8">
        <f>INTMARB!V35+GIC!V35</f>
        <v>0</v>
      </c>
      <c r="W35" s="8">
        <f>INTMARB!W35+GIC!W35</f>
        <v>0</v>
      </c>
      <c r="X35" s="8">
        <f>INTMARB!X35+GIC!X35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INTMARB!C36+GIC!C36</f>
        <v>3029.39962668</v>
      </c>
      <c r="D36" s="8">
        <f>INTMARB!D36+GIC!D36</f>
        <v>2972.6914042800004</v>
      </c>
      <c r="E36" s="8">
        <f>INTMARB!E36+GIC!E36</f>
        <v>2945.8297342800001</v>
      </c>
      <c r="F36" s="8">
        <f>INTMARB!F36+GIC!F36</f>
        <v>2754.8136162000001</v>
      </c>
      <c r="G36" s="8">
        <f>INTMARB!G36+GIC!G36</f>
        <v>2674.7937802800006</v>
      </c>
      <c r="H36" s="8">
        <f>INTMARB!H36+GIC!H36</f>
        <v>2570.3097209999996</v>
      </c>
      <c r="I36" s="8">
        <f>INTMARB!I36+GIC!I36</f>
        <v>2373.2831764800003</v>
      </c>
      <c r="J36" s="8">
        <f>INTMARB!J36+GIC!J36</f>
        <v>2272.7355728400003</v>
      </c>
      <c r="K36" s="8">
        <f>INTMARB!K36+GIC!K36</f>
        <v>2150.8267514399995</v>
      </c>
      <c r="L36" s="8">
        <f>INTMARB!L36+GIC!L36</f>
        <v>2034.7227766800002</v>
      </c>
      <c r="M36" s="8">
        <f>INTMARB!M36+GIC!M36</f>
        <v>1982.4766581600004</v>
      </c>
      <c r="N36" s="8">
        <f>INTMARB!N36+GIC!N36</f>
        <v>1796.7102076800002</v>
      </c>
      <c r="O36" s="8">
        <f>INTMARB!O36+GIC!O36</f>
        <v>1666.0932076800002</v>
      </c>
      <c r="P36" s="8">
        <f>INTMARB!P36+GIC!P36</f>
        <v>1608.0406523999998</v>
      </c>
      <c r="Q36" s="8">
        <f>INTMARB!Q36+GIC!Q36</f>
        <v>1581.9174795599999</v>
      </c>
      <c r="R36" s="8">
        <f>INTMARB!R36+GIC!R36</f>
        <v>1512.2552309999999</v>
      </c>
      <c r="S36" s="8">
        <f>INTMARB!S36+GIC!S36</f>
        <v>1486.13205816</v>
      </c>
      <c r="T36" s="8">
        <f>INTMARB!T36+GIC!T36</f>
        <v>1496.0696266800003</v>
      </c>
      <c r="U36" s="8">
        <f>INTMARB!U36+GIC!U36</f>
        <v>1508.1477238800003</v>
      </c>
      <c r="V36" s="8">
        <f>INTMARB!V36+GIC!V36</f>
        <v>1473.5830582799997</v>
      </c>
      <c r="W36" s="8">
        <f>INTMARB!W36+GIC!W36</f>
        <v>1448.5218584400002</v>
      </c>
      <c r="X36" s="8">
        <f>INTMARB!X36+GIC!X36</f>
        <v>1298.9946970799999</v>
      </c>
    </row>
    <row r="37" spans="1:24" ht="11.25" customHeight="1" x14ac:dyDescent="0.2">
      <c r="A37" s="28" t="s">
        <v>60</v>
      </c>
      <c r="B37" s="7" t="s">
        <v>61</v>
      </c>
      <c r="C37" s="8">
        <f>INTMARB!C37+GIC!C37</f>
        <v>6591.1508308799994</v>
      </c>
      <c r="D37" s="8">
        <f>INTMARB!D37+GIC!D37</f>
        <v>6193.7568831599992</v>
      </c>
      <c r="E37" s="8">
        <f>INTMARB!E37+GIC!E37</f>
        <v>6417.2909631600023</v>
      </c>
      <c r="F37" s="8">
        <f>INTMARB!F37+GIC!F37</f>
        <v>6224.8031722800024</v>
      </c>
      <c r="G37" s="8">
        <f>INTMARB!G37+GIC!G37</f>
        <v>5982.6411691200001</v>
      </c>
      <c r="H37" s="8">
        <f>INTMARB!H37+GIC!H37</f>
        <v>5613.1892308799988</v>
      </c>
      <c r="I37" s="8">
        <f>INTMARB!I37+GIC!I37</f>
        <v>5190.9580522799997</v>
      </c>
      <c r="J37" s="8">
        <f>INTMARB!J37+GIC!J37</f>
        <v>4839.0804831599999</v>
      </c>
      <c r="K37" s="8">
        <f>INTMARB!K37+GIC!K37</f>
        <v>4537.2096831600002</v>
      </c>
      <c r="L37" s="8">
        <f>INTMARB!L37+GIC!L37</f>
        <v>4457.9299287600006</v>
      </c>
      <c r="M37" s="8">
        <f>INTMARB!M37+GIC!M37</f>
        <v>4232.2894891200003</v>
      </c>
      <c r="N37" s="8">
        <f>INTMARB!N37+GIC!N37</f>
        <v>3805.4012673600005</v>
      </c>
      <c r="O37" s="8">
        <f>INTMARB!O37+GIC!O37</f>
        <v>3430.3500000000008</v>
      </c>
      <c r="P37" s="8">
        <f>INTMARB!P37+GIC!P37</f>
        <v>3344.9724554400009</v>
      </c>
      <c r="Q37" s="8">
        <f>INTMARB!Q37+GIC!Q37</f>
        <v>3320.5787999999984</v>
      </c>
      <c r="R37" s="8">
        <f>INTMARB!R37+GIC!R37</f>
        <v>3192.5122336800009</v>
      </c>
      <c r="S37" s="8">
        <f>INTMARB!S37+GIC!S37</f>
        <v>3140.6760277199983</v>
      </c>
      <c r="T37" s="8">
        <f>INTMARB!T37+GIC!T37</f>
        <v>3133.6474276799995</v>
      </c>
      <c r="U37" s="8">
        <f>INTMARB!U37+GIC!U37</f>
        <v>3105.7869981600002</v>
      </c>
      <c r="V37" s="8">
        <f>INTMARB!V37+GIC!V37</f>
        <v>3215.8021895999991</v>
      </c>
      <c r="W37" s="8">
        <f>INTMARB!W37+GIC!W37</f>
        <v>2662.2684395999995</v>
      </c>
      <c r="X37" s="8">
        <f>INTMARB!X37+GIC!X37</f>
        <v>2894.3771472000003</v>
      </c>
    </row>
    <row r="38" spans="1:24" ht="11.25" customHeight="1" x14ac:dyDescent="0.2">
      <c r="A38" s="28" t="s">
        <v>62</v>
      </c>
      <c r="B38" s="7" t="s">
        <v>63</v>
      </c>
      <c r="C38" s="8">
        <f>INTMARB!C38+GIC!C38</f>
        <v>9.3030840000000001</v>
      </c>
      <c r="D38" s="8">
        <f>INTMARB!D38+GIC!D38</f>
        <v>9.3030840000000001</v>
      </c>
      <c r="E38" s="8">
        <f>INTMARB!E38+GIC!E38</f>
        <v>6.2019719999999996</v>
      </c>
      <c r="F38" s="8">
        <f>INTMARB!F38+GIC!F38</f>
        <v>6.2019720000000005</v>
      </c>
      <c r="G38" s="8">
        <f>INTMARB!G38+GIC!G38</f>
        <v>6.2720280000000015</v>
      </c>
      <c r="H38" s="8">
        <f>INTMARB!H38+GIC!H38</f>
        <v>9.4079160000000002</v>
      </c>
      <c r="I38" s="8">
        <f>INTMARB!I38+GIC!I38</f>
        <v>6.2720280000000033</v>
      </c>
      <c r="J38" s="8">
        <f>INTMARB!J38+GIC!J38</f>
        <v>6.1598879999999978</v>
      </c>
      <c r="K38" s="8">
        <f>INTMARB!K38+GIC!K38</f>
        <v>6.1598879999999978</v>
      </c>
      <c r="L38" s="8">
        <f>INTMARB!L38+GIC!L38</f>
        <v>6.1598879999999978</v>
      </c>
      <c r="M38" s="8">
        <f>INTMARB!M38+GIC!M38</f>
        <v>9.2400840000000013</v>
      </c>
      <c r="N38" s="8">
        <f>INTMARB!N38+GIC!N38</f>
        <v>6.1598879999999978</v>
      </c>
      <c r="O38" s="8">
        <f>INTMARB!O38+GIC!O38</f>
        <v>3.0799440000000002</v>
      </c>
      <c r="P38" s="8">
        <f>INTMARB!P38+GIC!P38</f>
        <v>6.1598879999999978</v>
      </c>
      <c r="Q38" s="8">
        <f>INTMARB!Q38+GIC!Q38</f>
        <v>3.0799440000000007</v>
      </c>
      <c r="R38" s="8">
        <f>INTMARB!R38+GIC!R38</f>
        <v>3.0799440000000007</v>
      </c>
      <c r="S38" s="8">
        <f>INTMARB!S38+GIC!S38</f>
        <v>3.0799440000000011</v>
      </c>
      <c r="T38" s="8">
        <f>INTMARB!T38+GIC!T38</f>
        <v>3.7298520000000002</v>
      </c>
      <c r="U38" s="8">
        <f>INTMARB!U38+GIC!U38</f>
        <v>3.0061079999999998</v>
      </c>
      <c r="V38" s="8">
        <f>INTMARB!V38+GIC!V38</f>
        <v>3.8437560000000017</v>
      </c>
      <c r="W38" s="8">
        <f>INTMARB!W38+GIC!W38</f>
        <v>3.846779999999999</v>
      </c>
      <c r="X38" s="8">
        <f>INTMARB!X38+GIC!X38</f>
        <v>3.9977280000000004</v>
      </c>
    </row>
    <row r="39" spans="1:24" ht="11.25" customHeight="1" x14ac:dyDescent="0.2">
      <c r="A39" s="28" t="s">
        <v>64</v>
      </c>
      <c r="B39" s="7" t="s">
        <v>65</v>
      </c>
      <c r="C39" s="8">
        <f>INTMARB!C39+GIC!C39</f>
        <v>0</v>
      </c>
      <c r="D39" s="8">
        <f>INTMARB!D39+GIC!D39</f>
        <v>0</v>
      </c>
      <c r="E39" s="8">
        <f>INTMARB!E39+GIC!E39</f>
        <v>0</v>
      </c>
      <c r="F39" s="8">
        <f>INTMARB!F39+GIC!F39</f>
        <v>0</v>
      </c>
      <c r="G39" s="8">
        <f>INTMARB!G39+GIC!G39</f>
        <v>0</v>
      </c>
      <c r="H39" s="8">
        <f>INTMARB!H39+GIC!H39</f>
        <v>0</v>
      </c>
      <c r="I39" s="8">
        <f>INTMARB!I39+GIC!I39</f>
        <v>0</v>
      </c>
      <c r="J39" s="8">
        <f>INTMARB!J39+GIC!J39</f>
        <v>0</v>
      </c>
      <c r="K39" s="8">
        <f>INTMARB!K39+GIC!K39</f>
        <v>0</v>
      </c>
      <c r="L39" s="8">
        <f>INTMARB!L39+GIC!L39</f>
        <v>0</v>
      </c>
      <c r="M39" s="8">
        <f>INTMARB!M39+GIC!M39</f>
        <v>0</v>
      </c>
      <c r="N39" s="8">
        <f>INTMARB!N39+GIC!N39</f>
        <v>0</v>
      </c>
      <c r="O39" s="8">
        <f>INTMARB!O39+GIC!O39</f>
        <v>0</v>
      </c>
      <c r="P39" s="8">
        <f>INTMARB!P39+GIC!P39</f>
        <v>0</v>
      </c>
      <c r="Q39" s="8">
        <f>INTMARB!Q39+GIC!Q39</f>
        <v>0</v>
      </c>
      <c r="R39" s="8">
        <f>INTMARB!R39+GIC!R39</f>
        <v>0</v>
      </c>
      <c r="S39" s="8">
        <f>INTMARB!S39+GIC!S39</f>
        <v>0</v>
      </c>
      <c r="T39" s="8">
        <f>INTMARB!T39+GIC!T39</f>
        <v>0</v>
      </c>
      <c r="U39" s="8">
        <f>INTMARB!U39+GIC!U39</f>
        <v>0</v>
      </c>
      <c r="V39" s="8">
        <f>INTMARB!V39+GIC!V39</f>
        <v>0</v>
      </c>
      <c r="W39" s="8">
        <f>INTMARB!W39+GIC!W39</f>
        <v>0</v>
      </c>
      <c r="X39" s="8">
        <f>INTMARB!X39+GIC!X39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INTMARB!C40+GIC!C40</f>
        <v>2465.4302927999997</v>
      </c>
      <c r="D40" s="8">
        <f>INTMARB!D40+GIC!D40</f>
        <v>2359.63125468</v>
      </c>
      <c r="E40" s="8">
        <f>INTMARB!E40+GIC!E40</f>
        <v>2305.1291277599998</v>
      </c>
      <c r="F40" s="8">
        <f>INTMARB!F40+GIC!F40</f>
        <v>2433.3698527199999</v>
      </c>
      <c r="G40" s="8">
        <f>INTMARB!G40+GIC!G40</f>
        <v>2622.5252067599999</v>
      </c>
      <c r="H40" s="8">
        <f>INTMARB!H40+GIC!H40</f>
        <v>2750.7661905600007</v>
      </c>
      <c r="I40" s="8">
        <f>INTMARB!I40+GIC!I40</f>
        <v>2882.2129077600002</v>
      </c>
      <c r="J40" s="8">
        <f>INTMARB!J40+GIC!J40</f>
        <v>3011.315828759999</v>
      </c>
      <c r="K40" s="8">
        <f>INTMARB!K40+GIC!K40</f>
        <v>3082.4246124000006</v>
      </c>
      <c r="L40" s="8">
        <f>INTMARB!L40+GIC!L40</f>
        <v>2893.8312000000001</v>
      </c>
      <c r="M40" s="8">
        <f>INTMARB!M40+GIC!M40</f>
        <v>3131.8920424800008</v>
      </c>
      <c r="N40" s="8">
        <f>INTMARB!N40+GIC!N40</f>
        <v>3190.6344862800006</v>
      </c>
      <c r="O40" s="8">
        <f>INTMARB!O40+GIC!O40</f>
        <v>3187.5429013200005</v>
      </c>
      <c r="P40" s="8">
        <f>INTMARB!P40+GIC!P40</f>
        <v>3233.9179699200013</v>
      </c>
      <c r="Q40" s="8">
        <f>INTMARB!Q40+GIC!Q40</f>
        <v>3332.8525712400001</v>
      </c>
      <c r="R40" s="8">
        <f>INTMARB!R40+GIC!R40</f>
        <v>3601.830557520002</v>
      </c>
      <c r="S40" s="8">
        <f>INTMARB!S40+GIC!S40</f>
        <v>3920.2754562000023</v>
      </c>
      <c r="T40" s="8">
        <f>INTMARB!T40+GIC!T40</f>
        <v>4402.1017159199982</v>
      </c>
      <c r="U40" s="8">
        <f>INTMARB!U40+GIC!U40</f>
        <v>4700.8341367200019</v>
      </c>
      <c r="V40" s="8">
        <f>INTMARB!V40+GIC!V40</f>
        <v>4947.9225418799997</v>
      </c>
      <c r="W40" s="8">
        <f>INTMARB!W40+GIC!W40</f>
        <v>1899.8278786800001</v>
      </c>
      <c r="X40" s="8">
        <f>INTMARB!X40+GIC!X40</f>
        <v>2418.5875003200008</v>
      </c>
    </row>
    <row r="41" spans="1:24" ht="11.25" customHeight="1" x14ac:dyDescent="0.2">
      <c r="A41" s="28" t="s">
        <v>68</v>
      </c>
      <c r="B41" s="7" t="s">
        <v>69</v>
      </c>
      <c r="C41" s="8">
        <f>INTMARB!C41+GIC!C41</f>
        <v>28.342979999999997</v>
      </c>
      <c r="D41" s="8">
        <f>INTMARB!D41+GIC!D41</f>
        <v>22.044626280000006</v>
      </c>
      <c r="E41" s="8">
        <f>INTMARB!E41+GIC!E41</f>
        <v>15.746013720000004</v>
      </c>
      <c r="F41" s="8">
        <f>INTMARB!F41+GIC!F41</f>
        <v>12.596966280000004</v>
      </c>
      <c r="G41" s="8">
        <f>INTMARB!G41+GIC!G41</f>
        <v>9.4367887200000009</v>
      </c>
      <c r="H41" s="8">
        <f>INTMARB!H41+GIC!H41</f>
        <v>9.4367887200000045</v>
      </c>
      <c r="I41" s="8">
        <f>INTMARB!I41+GIC!I41</f>
        <v>6.2913650400000023</v>
      </c>
      <c r="J41" s="8">
        <f>INTMARB!J41+GIC!J41</f>
        <v>3.1456825199999994</v>
      </c>
      <c r="K41" s="8">
        <f>INTMARB!K41+GIC!K41</f>
        <v>6.2913650400000014</v>
      </c>
      <c r="L41" s="8">
        <f>INTMARB!L41+GIC!L41</f>
        <v>6.2913650400000005</v>
      </c>
      <c r="M41" s="8">
        <f>INTMARB!M41+GIC!M41</f>
        <v>6.2913650399999987</v>
      </c>
      <c r="N41" s="8">
        <f>INTMARB!N41+GIC!N41</f>
        <v>6.2913650400000014</v>
      </c>
      <c r="O41" s="8">
        <f>INTMARB!O41+GIC!O41</f>
        <v>3.1456825200000007</v>
      </c>
      <c r="P41" s="8">
        <f>INTMARB!P41+GIC!P41</f>
        <v>6.2913650399999996</v>
      </c>
      <c r="Q41" s="8">
        <f>INTMARB!Q41+GIC!Q41</f>
        <v>3.1456825200000007</v>
      </c>
      <c r="R41" s="8">
        <f>INTMARB!R41+GIC!R41</f>
        <v>3.1456825200000007</v>
      </c>
      <c r="S41" s="8">
        <f>INTMARB!S41+GIC!S41</f>
        <v>3.1456825200000007</v>
      </c>
      <c r="T41" s="8">
        <f>INTMARB!T41+GIC!T41</f>
        <v>2.2050579600000004</v>
      </c>
      <c r="U41" s="8">
        <f>INTMARB!U41+GIC!U41</f>
        <v>1.35865116</v>
      </c>
      <c r="V41" s="8">
        <f>INTMARB!V41+GIC!V41</f>
        <v>1.1352722400000002</v>
      </c>
      <c r="W41" s="8">
        <f>INTMARB!W41+GIC!W41</f>
        <v>1.3589100000000003</v>
      </c>
      <c r="X41" s="8">
        <f>INTMARB!X41+GIC!X41</f>
        <v>3.1674250800000006</v>
      </c>
    </row>
    <row r="42" spans="1:24" ht="11.25" customHeight="1" x14ac:dyDescent="0.2">
      <c r="A42" s="28" t="s">
        <v>70</v>
      </c>
      <c r="B42" s="7" t="s">
        <v>71</v>
      </c>
      <c r="C42" s="8">
        <f>INTMARB!C42+GIC!C42</f>
        <v>35.880291360000015</v>
      </c>
      <c r="D42" s="8">
        <f>INTMARB!D42+GIC!D42</f>
        <v>0</v>
      </c>
      <c r="E42" s="8">
        <f>INTMARB!E42+GIC!E42</f>
        <v>0</v>
      </c>
      <c r="F42" s="8">
        <f>INTMARB!F42+GIC!F42</f>
        <v>0</v>
      </c>
      <c r="G42" s="8">
        <f>INTMARB!G42+GIC!G42</f>
        <v>0</v>
      </c>
      <c r="H42" s="8">
        <f>INTMARB!H42+GIC!H42</f>
        <v>0</v>
      </c>
      <c r="I42" s="8">
        <f>INTMARB!I42+GIC!I42</f>
        <v>0</v>
      </c>
      <c r="J42" s="8">
        <f>INTMARB!J42+GIC!J42</f>
        <v>0</v>
      </c>
      <c r="K42" s="8">
        <f>INTMARB!K42+GIC!K42</f>
        <v>0</v>
      </c>
      <c r="L42" s="8">
        <f>INTMARB!L42+GIC!L42</f>
        <v>0</v>
      </c>
      <c r="M42" s="8">
        <f>INTMARB!M42+GIC!M42</f>
        <v>0</v>
      </c>
      <c r="N42" s="8">
        <f>INTMARB!N42+GIC!N42</f>
        <v>0</v>
      </c>
      <c r="O42" s="8">
        <f>INTMARB!O42+GIC!O42</f>
        <v>0</v>
      </c>
      <c r="P42" s="8">
        <f>INTMARB!P42+GIC!P42</f>
        <v>0</v>
      </c>
      <c r="Q42" s="8">
        <f>INTMARB!Q42+GIC!Q42</f>
        <v>0</v>
      </c>
      <c r="R42" s="8">
        <f>INTMARB!R42+GIC!R42</f>
        <v>0</v>
      </c>
      <c r="S42" s="8">
        <f>INTMARB!S42+GIC!S42</f>
        <v>0</v>
      </c>
      <c r="T42" s="8">
        <f>INTMARB!T42+GIC!T42</f>
        <v>0</v>
      </c>
      <c r="U42" s="8">
        <f>INTMARB!U42+GIC!U42</f>
        <v>0</v>
      </c>
      <c r="V42" s="8">
        <f>INTMARB!V42+GIC!V42</f>
        <v>0</v>
      </c>
      <c r="W42" s="8">
        <f>INTMARB!W42+GIC!W42</f>
        <v>0</v>
      </c>
      <c r="X42" s="8">
        <f>INTMARB!X42+GIC!X42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INTMARB!C43+GIC!C43</f>
        <v>15941.388467160001</v>
      </c>
      <c r="D43" s="8">
        <f>INTMARB!D43+GIC!D43</f>
        <v>17129.367047520005</v>
      </c>
      <c r="E43" s="8">
        <f>INTMARB!E43+GIC!E43</f>
        <v>17370.173433599997</v>
      </c>
      <c r="F43" s="8">
        <f>INTMARB!F43+GIC!F43</f>
        <v>17607.769363080002</v>
      </c>
      <c r="G43" s="8">
        <f>INTMARB!G43+GIC!G43</f>
        <v>18246.709180439997</v>
      </c>
      <c r="H43" s="8">
        <f>INTMARB!H43+GIC!H43</f>
        <v>18050.853721680007</v>
      </c>
      <c r="I43" s="8">
        <f>INTMARB!I43+GIC!I43</f>
        <v>17119.990166759999</v>
      </c>
      <c r="J43" s="8">
        <f>INTMARB!J43+GIC!J43</f>
        <v>17094.49938144</v>
      </c>
      <c r="K43" s="8">
        <f>INTMARB!K43+GIC!K43</f>
        <v>16801.359218279998</v>
      </c>
      <c r="L43" s="8">
        <f>INTMARB!L43+GIC!L43</f>
        <v>16718.516100000004</v>
      </c>
      <c r="M43" s="8">
        <f>INTMARB!M43+GIC!M43</f>
        <v>16540.082736839999</v>
      </c>
      <c r="N43" s="8">
        <f>INTMARB!N43+GIC!N43</f>
        <v>15335.661070080001</v>
      </c>
      <c r="O43" s="8">
        <f>INTMARB!O43+GIC!O43</f>
        <v>13933.689485039999</v>
      </c>
      <c r="P43" s="8">
        <f>INTMARB!P43+GIC!P43</f>
        <v>13717.020877559997</v>
      </c>
      <c r="Q43" s="8">
        <f>INTMARB!Q43+GIC!Q43</f>
        <v>14000.601429359998</v>
      </c>
      <c r="R43" s="8">
        <f>INTMARB!R43+GIC!R43</f>
        <v>14462.615344319996</v>
      </c>
      <c r="S43" s="8">
        <f>INTMARB!S43+GIC!S43</f>
        <v>14892.765844320002</v>
      </c>
      <c r="T43" s="8">
        <f>INTMARB!T43+GIC!T43</f>
        <v>15199.833280319999</v>
      </c>
      <c r="U43" s="8">
        <f>INTMARB!U43+GIC!U43</f>
        <v>15352.447476600002</v>
      </c>
      <c r="V43" s="8">
        <f>INTMARB!V43+GIC!V43</f>
        <v>15742.091004119999</v>
      </c>
      <c r="W43" s="8">
        <f>INTMARB!W43+GIC!W43</f>
        <v>13703.99952168</v>
      </c>
      <c r="X43" s="8">
        <f>INTMARB!X43+GIC!X43</f>
        <v>14543.32464936</v>
      </c>
    </row>
    <row r="44" spans="1:24" ht="11.25" customHeight="1" x14ac:dyDescent="0.2">
      <c r="A44" s="28" t="s">
        <v>74</v>
      </c>
      <c r="B44" s="7" t="s">
        <v>75</v>
      </c>
      <c r="C44" s="8">
        <f>INTMARB!C44+GIC!C44</f>
        <v>11525.975086319999</v>
      </c>
      <c r="D44" s="8">
        <f>INTMARB!D44+GIC!D44</f>
        <v>11250.801646560001</v>
      </c>
      <c r="E44" s="8">
        <f>INTMARB!E44+GIC!E44</f>
        <v>12410.904797280004</v>
      </c>
      <c r="F44" s="8">
        <f>INTMARB!F44+GIC!F44</f>
        <v>8671.059182160001</v>
      </c>
      <c r="G44" s="8">
        <f>INTMARB!G44+GIC!G44</f>
        <v>8937.0589572000026</v>
      </c>
      <c r="H44" s="8">
        <f>INTMARB!H44+GIC!H44</f>
        <v>10507.964682240003</v>
      </c>
      <c r="I44" s="8">
        <f>INTMARB!I44+GIC!I44</f>
        <v>6977.3136199200007</v>
      </c>
      <c r="J44" s="8">
        <f>INTMARB!J44+GIC!J44</f>
        <v>6978.3838761600009</v>
      </c>
      <c r="K44" s="8">
        <f>INTMARB!K44+GIC!K44</f>
        <v>6541.8477832799999</v>
      </c>
      <c r="L44" s="8">
        <f>INTMARB!L44+GIC!L44</f>
        <v>5870.0155356000014</v>
      </c>
      <c r="M44" s="8">
        <f>INTMARB!M44+GIC!M44</f>
        <v>4783.3200928799997</v>
      </c>
      <c r="N44" s="8">
        <f>INTMARB!N44+GIC!N44</f>
        <v>5034.0955356000004</v>
      </c>
      <c r="O44" s="8">
        <f>INTMARB!O44+GIC!O44</f>
        <v>4681.15172136</v>
      </c>
      <c r="P44" s="8">
        <f>INTMARB!P44+GIC!P44</f>
        <v>4049.5679071200002</v>
      </c>
      <c r="Q44" s="8">
        <f>INTMARB!Q44+GIC!Q44</f>
        <v>3322.0076594400007</v>
      </c>
      <c r="R44" s="8">
        <f>INTMARB!R44+GIC!R44</f>
        <v>3489.1913807999999</v>
      </c>
      <c r="S44" s="8">
        <f>INTMARB!S44+GIC!S44</f>
        <v>3904.0551331200008</v>
      </c>
      <c r="T44" s="8">
        <f>INTMARB!T44+GIC!T44</f>
        <v>3795.2813217600001</v>
      </c>
      <c r="U44" s="8">
        <f>INTMARB!U44+GIC!U44</f>
        <v>3811.2571461600005</v>
      </c>
      <c r="V44" s="8">
        <f>INTMARB!V44+GIC!V44</f>
        <v>4235.4982490400016</v>
      </c>
      <c r="W44" s="8">
        <f>INTMARB!W44+GIC!W44</f>
        <v>3257.9332768800004</v>
      </c>
      <c r="X44" s="8">
        <f>INTMARB!X44+GIC!X44</f>
        <v>3020.4821203200008</v>
      </c>
    </row>
    <row r="45" spans="1:24" ht="11.25" customHeight="1" x14ac:dyDescent="0.2">
      <c r="A45" s="28" t="s">
        <v>76</v>
      </c>
      <c r="B45" s="7" t="s">
        <v>77</v>
      </c>
      <c r="C45" s="8">
        <f>INTMARB!C45+GIC!C45</f>
        <v>0</v>
      </c>
      <c r="D45" s="8">
        <f>INTMARB!D45+GIC!D45</f>
        <v>0</v>
      </c>
      <c r="E45" s="8">
        <f>INTMARB!E45+GIC!E45</f>
        <v>0</v>
      </c>
      <c r="F45" s="8">
        <f>INTMARB!F45+GIC!F45</f>
        <v>0</v>
      </c>
      <c r="G45" s="8">
        <f>INTMARB!G45+GIC!G45</f>
        <v>0</v>
      </c>
      <c r="H45" s="8">
        <f>INTMARB!H45+GIC!H45</f>
        <v>0</v>
      </c>
      <c r="I45" s="8">
        <f>INTMARB!I45+GIC!I45</f>
        <v>0</v>
      </c>
      <c r="J45" s="8">
        <f>INTMARB!J45+GIC!J45</f>
        <v>0</v>
      </c>
      <c r="K45" s="8">
        <f>INTMARB!K45+GIC!K45</f>
        <v>0</v>
      </c>
      <c r="L45" s="8">
        <f>INTMARB!L45+GIC!L45</f>
        <v>0</v>
      </c>
      <c r="M45" s="8">
        <f>INTMARB!M45+GIC!M45</f>
        <v>0</v>
      </c>
      <c r="N45" s="8">
        <f>INTMARB!N45+GIC!N45</f>
        <v>0</v>
      </c>
      <c r="O45" s="8">
        <f>INTMARB!O45+GIC!O45</f>
        <v>0</v>
      </c>
      <c r="P45" s="8">
        <f>INTMARB!P45+GIC!P45</f>
        <v>0</v>
      </c>
      <c r="Q45" s="8">
        <f>INTMARB!Q45+GIC!Q45</f>
        <v>0</v>
      </c>
      <c r="R45" s="8">
        <f>INTMARB!R45+GIC!R45</f>
        <v>0</v>
      </c>
      <c r="S45" s="8">
        <f>INTMARB!S45+GIC!S45</f>
        <v>0</v>
      </c>
      <c r="T45" s="8">
        <f>INTMARB!T45+GIC!T45</f>
        <v>0</v>
      </c>
      <c r="U45" s="8">
        <f>INTMARB!U45+GIC!U45</f>
        <v>0</v>
      </c>
      <c r="V45" s="8">
        <f>INTMARB!V45+GIC!V45</f>
        <v>0</v>
      </c>
      <c r="W45" s="8">
        <f>INTMARB!W45+GIC!W45</f>
        <v>0</v>
      </c>
      <c r="X45" s="8">
        <f>INTMARB!X45+GIC!X45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INTMARB!C46+GIC!C46</f>
        <v>0</v>
      </c>
      <c r="D46" s="8">
        <f>INTMARB!D46+GIC!D46</f>
        <v>0</v>
      </c>
      <c r="E46" s="8">
        <f>INTMARB!E46+GIC!E46</f>
        <v>0</v>
      </c>
      <c r="F46" s="8">
        <f>INTMARB!F46+GIC!F46</f>
        <v>0</v>
      </c>
      <c r="G46" s="8">
        <f>INTMARB!G46+GIC!G46</f>
        <v>0</v>
      </c>
      <c r="H46" s="8">
        <f>INTMARB!H46+GIC!H46</f>
        <v>0</v>
      </c>
      <c r="I46" s="8">
        <f>INTMARB!I46+GIC!I46</f>
        <v>0</v>
      </c>
      <c r="J46" s="8">
        <f>INTMARB!J46+GIC!J46</f>
        <v>0</v>
      </c>
      <c r="K46" s="8">
        <f>INTMARB!K46+GIC!K46</f>
        <v>0</v>
      </c>
      <c r="L46" s="8">
        <f>INTMARB!L46+GIC!L46</f>
        <v>3.0786879599999994</v>
      </c>
      <c r="M46" s="8">
        <f>INTMARB!M46+GIC!M46</f>
        <v>3.078687959999999</v>
      </c>
      <c r="N46" s="8">
        <f>INTMARB!N46+GIC!N46</f>
        <v>3.0786879599999994</v>
      </c>
      <c r="O46" s="8">
        <f>INTMARB!O46+GIC!O46</f>
        <v>0</v>
      </c>
      <c r="P46" s="8">
        <f>INTMARB!P46+GIC!P46</f>
        <v>3.078687959999999</v>
      </c>
      <c r="Q46" s="8">
        <f>INTMARB!Q46+GIC!Q46</f>
        <v>0</v>
      </c>
      <c r="R46" s="8">
        <f>INTMARB!R46+GIC!R46</f>
        <v>3.0786879599999994</v>
      </c>
      <c r="S46" s="8">
        <f>INTMARB!S46+GIC!S46</f>
        <v>3.078687959999999</v>
      </c>
      <c r="T46" s="8">
        <f>INTMARB!T46+GIC!T46</f>
        <v>2.5891905599999996</v>
      </c>
      <c r="U46" s="8">
        <f>INTMARB!U46+GIC!U46</f>
        <v>1.9271156399999998</v>
      </c>
      <c r="V46" s="8">
        <f>INTMARB!V46+GIC!V46</f>
        <v>1.4223131999999998</v>
      </c>
      <c r="W46" s="8">
        <f>INTMARB!W46+GIC!W46</f>
        <v>1.9519203599999999</v>
      </c>
      <c r="X46" s="8">
        <f>INTMARB!X46+GIC!X46</f>
        <v>1.8133833600000002</v>
      </c>
    </row>
    <row r="47" spans="1:24" ht="11.25" customHeight="1" x14ac:dyDescent="0.2">
      <c r="A47" s="28" t="s">
        <v>80</v>
      </c>
      <c r="B47" s="7" t="s">
        <v>81</v>
      </c>
      <c r="C47" s="8">
        <f>INTMARB!C47+GIC!C47</f>
        <v>0</v>
      </c>
      <c r="D47" s="8">
        <f>INTMARB!D47+GIC!D47</f>
        <v>0</v>
      </c>
      <c r="E47" s="8">
        <f>INTMARB!E47+GIC!E47</f>
        <v>0</v>
      </c>
      <c r="F47" s="8">
        <f>INTMARB!F47+GIC!F47</f>
        <v>0</v>
      </c>
      <c r="G47" s="8">
        <f>INTMARB!G47+GIC!G47</f>
        <v>0</v>
      </c>
      <c r="H47" s="8">
        <f>INTMARB!H47+GIC!H47</f>
        <v>0</v>
      </c>
      <c r="I47" s="8">
        <f>INTMARB!I47+GIC!I47</f>
        <v>0</v>
      </c>
      <c r="J47" s="8">
        <f>INTMARB!J47+GIC!J47</f>
        <v>0</v>
      </c>
      <c r="K47" s="8">
        <f>INTMARB!K47+GIC!K47</f>
        <v>12.589103160000001</v>
      </c>
      <c r="L47" s="8">
        <f>INTMARB!L47+GIC!L47</f>
        <v>0</v>
      </c>
      <c r="M47" s="8">
        <f>INTMARB!M47+GIC!M47</f>
        <v>0</v>
      </c>
      <c r="N47" s="8">
        <f>INTMARB!N47+GIC!N47</f>
        <v>0</v>
      </c>
      <c r="O47" s="8">
        <f>INTMARB!O47+GIC!O47</f>
        <v>0</v>
      </c>
      <c r="P47" s="8">
        <f>INTMARB!P47+GIC!P47</f>
        <v>0</v>
      </c>
      <c r="Q47" s="8">
        <f>INTMARB!Q47+GIC!Q47</f>
        <v>0</v>
      </c>
      <c r="R47" s="8">
        <f>INTMARB!R47+GIC!R47</f>
        <v>0</v>
      </c>
      <c r="S47" s="8">
        <f>INTMARB!S47+GIC!S47</f>
        <v>0</v>
      </c>
      <c r="T47" s="8">
        <f>INTMARB!T47+GIC!T47</f>
        <v>0</v>
      </c>
      <c r="U47" s="8">
        <f>INTMARB!U47+GIC!U47</f>
        <v>0</v>
      </c>
      <c r="V47" s="8">
        <f>INTMARB!V47+GIC!V47</f>
        <v>0</v>
      </c>
      <c r="W47" s="8">
        <f>INTMARB!W47+GIC!W47</f>
        <v>0</v>
      </c>
      <c r="X47" s="8">
        <f>INTMARB!X47+GIC!X47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INTMARB!C48+GIC!C48</f>
        <v>1606.5950940000002</v>
      </c>
      <c r="D48" s="8">
        <f>INTMARB!D48+GIC!D48</f>
        <v>2057.2257420000001</v>
      </c>
      <c r="E48" s="8">
        <f>INTMARB!E48+GIC!E48</f>
        <v>2554.8784559999999</v>
      </c>
      <c r="F48" s="8">
        <f>INTMARB!F48+GIC!F48</f>
        <v>2370.707703</v>
      </c>
      <c r="G48" s="8">
        <f>INTMARB!G48+GIC!G48</f>
        <v>2801.7455310000005</v>
      </c>
      <c r="H48" s="8">
        <f>INTMARB!H48+GIC!H48</f>
        <v>3232.7830080000003</v>
      </c>
      <c r="I48" s="8">
        <f>INTMARB!I48+GIC!I48</f>
        <v>3119.1460559999996</v>
      </c>
      <c r="J48" s="8">
        <f>INTMARB!J48+GIC!J48</f>
        <v>2009.2798440000001</v>
      </c>
      <c r="K48" s="8">
        <f>INTMARB!K48+GIC!K48</f>
        <v>2183.9999219999991</v>
      </c>
      <c r="L48" s="8">
        <f>INTMARB!L48+GIC!L48</f>
        <v>1887.6000779999999</v>
      </c>
      <c r="M48" s="8">
        <f>INTMARB!M48+GIC!M48</f>
        <v>1800.2400389999998</v>
      </c>
      <c r="N48" s="8">
        <f>INTMARB!N48+GIC!N48</f>
        <v>1531.919844</v>
      </c>
      <c r="O48" s="8">
        <f>INTMARB!O48+GIC!O48</f>
        <v>1279.199844</v>
      </c>
      <c r="P48" s="8">
        <f>INTMARB!P48+GIC!P48</f>
        <v>1366.5598830000001</v>
      </c>
      <c r="Q48" s="8">
        <f>INTMARB!Q48+GIC!Q48</f>
        <v>1569.3599609999997</v>
      </c>
      <c r="R48" s="8">
        <f>INTMARB!R48+GIC!R48</f>
        <v>1422.7198829999995</v>
      </c>
      <c r="S48" s="8">
        <f>INTMARB!S48+GIC!S48</f>
        <v>1042.0800389999999</v>
      </c>
      <c r="T48" s="8">
        <f>INTMARB!T48+GIC!T48</f>
        <v>1212.9654420000002</v>
      </c>
      <c r="U48" s="8">
        <f>INTMARB!U48+GIC!U48</f>
        <v>1073.2551569999996</v>
      </c>
      <c r="V48" s="8">
        <f>INTMARB!V48+GIC!V48</f>
        <v>1055.2309560000001</v>
      </c>
      <c r="W48" s="8">
        <f>INTMARB!W48+GIC!W48</f>
        <v>1113.0911999999998</v>
      </c>
      <c r="X48" s="8">
        <f>INTMARB!X48+GIC!X48</f>
        <v>947.84987700000011</v>
      </c>
    </row>
    <row r="49" spans="1:24" ht="11.25" customHeight="1" x14ac:dyDescent="0.2">
      <c r="A49" s="28" t="s">
        <v>84</v>
      </c>
      <c r="B49" s="7" t="s">
        <v>85</v>
      </c>
      <c r="C49" s="8">
        <f>INTMARB!C49+GIC!C49</f>
        <v>0</v>
      </c>
      <c r="D49" s="8">
        <f>INTMARB!D49+GIC!D49</f>
        <v>0</v>
      </c>
      <c r="E49" s="8">
        <f>INTMARB!E49+GIC!E49</f>
        <v>0</v>
      </c>
      <c r="F49" s="8">
        <f>INTMARB!F49+GIC!F49</f>
        <v>0</v>
      </c>
      <c r="G49" s="8">
        <f>INTMARB!G49+GIC!G49</f>
        <v>0</v>
      </c>
      <c r="H49" s="8">
        <f>INTMARB!H49+GIC!H49</f>
        <v>0</v>
      </c>
      <c r="I49" s="8">
        <f>INTMARB!I49+GIC!I49</f>
        <v>0</v>
      </c>
      <c r="J49" s="8">
        <f>INTMARB!J49+GIC!J49</f>
        <v>0</v>
      </c>
      <c r="K49" s="8">
        <f>INTMARB!K49+GIC!K49</f>
        <v>0</v>
      </c>
      <c r="L49" s="8">
        <f>INTMARB!L49+GIC!L49</f>
        <v>0</v>
      </c>
      <c r="M49" s="8">
        <f>INTMARB!M49+GIC!M49</f>
        <v>0</v>
      </c>
      <c r="N49" s="8">
        <f>INTMARB!N49+GIC!N49</f>
        <v>0</v>
      </c>
      <c r="O49" s="8">
        <f>INTMARB!O49+GIC!O49</f>
        <v>0</v>
      </c>
      <c r="P49" s="8">
        <f>INTMARB!P49+GIC!P49</f>
        <v>0</v>
      </c>
      <c r="Q49" s="8">
        <f>INTMARB!Q49+GIC!Q49</f>
        <v>0</v>
      </c>
      <c r="R49" s="8">
        <f>INTMARB!R49+GIC!R49</f>
        <v>0</v>
      </c>
      <c r="S49" s="8">
        <f>INTMARB!S49+GIC!S49</f>
        <v>0</v>
      </c>
      <c r="T49" s="8">
        <f>INTMARB!T49+GIC!T49</f>
        <v>0</v>
      </c>
      <c r="U49" s="8">
        <f>INTMARB!U49+GIC!U49</f>
        <v>0</v>
      </c>
      <c r="V49" s="8">
        <f>INTMARB!V49+GIC!V49</f>
        <v>0</v>
      </c>
      <c r="W49" s="8">
        <f>INTMARB!W49+GIC!W49</f>
        <v>0</v>
      </c>
      <c r="X49" s="8">
        <f>INTMARB!X49+GIC!X49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INTMARB!C50+GIC!C50</f>
        <v>1744.4228079600002</v>
      </c>
      <c r="D50" s="8">
        <f>INTMARB!D50+GIC!D50</f>
        <v>2033.1953999999998</v>
      </c>
      <c r="E50" s="8">
        <f>INTMARB!E50+GIC!E50</f>
        <v>1741.47606</v>
      </c>
      <c r="F50" s="8">
        <f>INTMARB!F50+GIC!F50</f>
        <v>2242.40817204</v>
      </c>
      <c r="G50" s="8">
        <f>INTMARB!G50+GIC!G50</f>
        <v>1071.09630864</v>
      </c>
      <c r="H50" s="8">
        <f>INTMARB!H50+GIC!H50</f>
        <v>1318.0257129600004</v>
      </c>
      <c r="I50" s="8">
        <f>INTMARB!I50+GIC!I50</f>
        <v>2103.7099413599999</v>
      </c>
      <c r="J50" s="8">
        <f>INTMARB!J50+GIC!J50</f>
        <v>1940.15949228</v>
      </c>
      <c r="K50" s="8">
        <f>INTMARB!K50+GIC!K50</f>
        <v>1924.1250879600002</v>
      </c>
      <c r="L50" s="8">
        <f>INTMARB!L50+GIC!L50</f>
        <v>1879.2288086400001</v>
      </c>
      <c r="M50" s="8">
        <f>INTMARB!M50+GIC!M50</f>
        <v>1657.95434568</v>
      </c>
      <c r="N50" s="8">
        <f>INTMARB!N50+GIC!N50</f>
        <v>756.82261727999992</v>
      </c>
      <c r="O50" s="8">
        <f>INTMARB!O50+GIC!O50</f>
        <v>1071.09630864</v>
      </c>
      <c r="P50" s="8">
        <f>INTMARB!P50+GIC!P50</f>
        <v>2171.05449228</v>
      </c>
      <c r="Q50" s="8">
        <f>INTMARB!Q50+GIC!Q50</f>
        <v>1693.2300879600002</v>
      </c>
      <c r="R50" s="8">
        <f>INTMARB!R50+GIC!R50</f>
        <v>2097.2963379600001</v>
      </c>
      <c r="S50" s="8">
        <f>INTMARB!S50+GIC!S50</f>
        <v>2366.6737499999999</v>
      </c>
      <c r="T50" s="8">
        <f>INTMARB!T50+GIC!T50</f>
        <v>2150.0813098799999</v>
      </c>
      <c r="U50" s="8">
        <f>INTMARB!U50+GIC!U50</f>
        <v>1889.0066181600002</v>
      </c>
      <c r="V50" s="8">
        <f>INTMARB!V50+GIC!V50</f>
        <v>1688.1374678400002</v>
      </c>
      <c r="W50" s="8">
        <f>INTMARB!W50+GIC!W50</f>
        <v>1626.0491426399999</v>
      </c>
      <c r="X50" s="8">
        <f>INTMARB!X50+GIC!X50</f>
        <v>1224.47787804</v>
      </c>
    </row>
    <row r="51" spans="1:24" ht="11.25" customHeight="1" x14ac:dyDescent="0.2">
      <c r="A51" s="25" t="s">
        <v>88</v>
      </c>
      <c r="B51" s="26" t="s">
        <v>89</v>
      </c>
      <c r="C51" s="27">
        <f>INTMARB!C51+GIC!C51</f>
        <v>4607.4649500000005</v>
      </c>
      <c r="D51" s="27">
        <f>INTMARB!D51+GIC!D51</f>
        <v>5235.5605500000001</v>
      </c>
      <c r="E51" s="27">
        <f>INTMARB!E51+GIC!E51</f>
        <v>6342.9577200000022</v>
      </c>
      <c r="F51" s="27">
        <f>INTMARB!F51+GIC!F51</f>
        <v>6142.3609500000002</v>
      </c>
      <c r="G51" s="27">
        <f>INTMARB!G51+GIC!G51</f>
        <v>7714.0136700000003</v>
      </c>
      <c r="H51" s="27">
        <f>INTMARB!H51+GIC!H51</f>
        <v>8679.8873700000004</v>
      </c>
      <c r="I51" s="27">
        <f>INTMARB!I51+GIC!I51</f>
        <v>8328.1235400000005</v>
      </c>
      <c r="J51" s="27">
        <f>INTMARB!J51+GIC!J51</f>
        <v>8866.2964499999998</v>
      </c>
      <c r="K51" s="27">
        <f>INTMARB!K51+GIC!K51</f>
        <v>9597.9975300000006</v>
      </c>
      <c r="L51" s="27">
        <f>INTMARB!L51+GIC!L51</f>
        <v>9640.2576599999993</v>
      </c>
      <c r="M51" s="27">
        <f>INTMARB!M51+GIC!M51</f>
        <v>10474.80687</v>
      </c>
      <c r="N51" s="27">
        <f>INTMARB!N51+GIC!N51</f>
        <v>10618.804350000002</v>
      </c>
      <c r="O51" s="27">
        <f>INTMARB!O51+GIC!O51</f>
        <v>8999.3880900000004</v>
      </c>
      <c r="P51" s="27">
        <f>INTMARB!P51+GIC!P51</f>
        <v>8049.8226600000016</v>
      </c>
      <c r="Q51" s="27">
        <f>INTMARB!Q51+GIC!Q51</f>
        <v>7628.5341000000017</v>
      </c>
      <c r="R51" s="27">
        <f>INTMARB!R51+GIC!R51</f>
        <v>9000.9795348000007</v>
      </c>
      <c r="S51" s="27">
        <f>INTMARB!S51+GIC!S51</f>
        <v>9632.6633581200003</v>
      </c>
      <c r="T51" s="27">
        <f>INTMARB!T51+GIC!T51</f>
        <v>12191.8142412</v>
      </c>
      <c r="U51" s="27">
        <f>INTMARB!U51+GIC!U51</f>
        <v>11252.161411920002</v>
      </c>
      <c r="V51" s="27">
        <f>INTMARB!V51+GIC!V51</f>
        <v>11892.14579124</v>
      </c>
      <c r="W51" s="27">
        <f>INTMARB!W51+GIC!W51</f>
        <v>11667.109033799999</v>
      </c>
      <c r="X51" s="27">
        <f>INTMARB!X51+GIC!X51</f>
        <v>11208.588137999999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292.05188812799997</v>
      </c>
      <c r="D52" s="27">
        <f t="shared" ref="D52:X52" si="20">SUM(D53:D54)</f>
        <v>292.61231999999995</v>
      </c>
      <c r="E52" s="27">
        <f t="shared" si="20"/>
        <v>305.58528000000001</v>
      </c>
      <c r="F52" s="27">
        <f t="shared" si="20"/>
        <v>321.424316928</v>
      </c>
      <c r="G52" s="27">
        <f t="shared" si="20"/>
        <v>327.04642713599998</v>
      </c>
      <c r="H52" s="27">
        <f t="shared" si="20"/>
        <v>565.98217790400031</v>
      </c>
      <c r="I52" s="27">
        <f t="shared" si="20"/>
        <v>604.39818067199997</v>
      </c>
      <c r="J52" s="27">
        <f t="shared" si="20"/>
        <v>551.06527132799999</v>
      </c>
      <c r="K52" s="27">
        <f t="shared" si="20"/>
        <v>554.49091526400002</v>
      </c>
      <c r="L52" s="27">
        <f t="shared" si="20"/>
        <v>575.39789049599995</v>
      </c>
      <c r="M52" s="27">
        <f t="shared" si="20"/>
        <v>697.4683784639999</v>
      </c>
      <c r="N52" s="27">
        <f t="shared" si="20"/>
        <v>818.86404599999992</v>
      </c>
      <c r="O52" s="27">
        <f t="shared" si="20"/>
        <v>681.94971187199997</v>
      </c>
      <c r="P52" s="27">
        <f t="shared" si="20"/>
        <v>760.31359747199986</v>
      </c>
      <c r="Q52" s="27">
        <f t="shared" si="20"/>
        <v>802.27583092799978</v>
      </c>
      <c r="R52" s="27">
        <f t="shared" si="20"/>
        <v>672.25981679999995</v>
      </c>
      <c r="S52" s="27">
        <f t="shared" si="20"/>
        <v>909.97713892799993</v>
      </c>
      <c r="T52" s="27">
        <f t="shared" si="20"/>
        <v>892.18919275199983</v>
      </c>
      <c r="U52" s="27">
        <f t="shared" si="20"/>
        <v>820.16766374399992</v>
      </c>
      <c r="V52" s="27">
        <f t="shared" si="20"/>
        <v>839.93536598399999</v>
      </c>
      <c r="W52" s="27">
        <f t="shared" si="20"/>
        <v>889.41551212799982</v>
      </c>
      <c r="X52" s="27">
        <f t="shared" si="20"/>
        <v>872.10013175999984</v>
      </c>
    </row>
    <row r="53" spans="1:24" ht="11.25" customHeight="1" x14ac:dyDescent="0.2">
      <c r="A53" s="29" t="s">
        <v>116</v>
      </c>
      <c r="B53" s="7" t="s">
        <v>117</v>
      </c>
      <c r="C53" s="8">
        <f>INTMARB!C53+GIC!C53</f>
        <v>0</v>
      </c>
      <c r="D53" s="8">
        <f>INTMARB!D53+GIC!D53</f>
        <v>0</v>
      </c>
      <c r="E53" s="8">
        <f>INTMARB!E53+GIC!E53</f>
        <v>0</v>
      </c>
      <c r="F53" s="8">
        <f>INTMARB!F53+GIC!F53</f>
        <v>4.1472287999999997</v>
      </c>
      <c r="G53" s="8">
        <f>INTMARB!G53+GIC!G53</f>
        <v>10.009771199999999</v>
      </c>
      <c r="H53" s="8">
        <f>INTMARB!H53+GIC!H53</f>
        <v>219.07571400000006</v>
      </c>
      <c r="I53" s="8">
        <f>INTMARB!I53+GIC!I53</f>
        <v>267.98222879999992</v>
      </c>
      <c r="J53" s="8">
        <f>INTMARB!J53+GIC!J53</f>
        <v>235.95034319999996</v>
      </c>
      <c r="K53" s="8">
        <f>INTMARB!K53+GIC!K53</f>
        <v>248.10477119999996</v>
      </c>
      <c r="L53" s="8">
        <f>INTMARB!L53+GIC!L53</f>
        <v>243.3861144</v>
      </c>
      <c r="M53" s="8">
        <f>INTMARB!M53+GIC!M53</f>
        <v>375.94711439999998</v>
      </c>
      <c r="N53" s="8">
        <f>INTMARB!N53+GIC!N53</f>
        <v>488.77428600000002</v>
      </c>
      <c r="O53" s="8">
        <f>INTMARB!O53+GIC!O53</f>
        <v>393.822</v>
      </c>
      <c r="P53" s="8">
        <f>INTMARB!P53+GIC!P53</f>
        <v>436.14988559999995</v>
      </c>
      <c r="Q53" s="8">
        <f>INTMARB!Q53+GIC!Q53</f>
        <v>528.24194279999983</v>
      </c>
      <c r="R53" s="8">
        <f>INTMARB!R53+GIC!R53</f>
        <v>345.77365679999997</v>
      </c>
      <c r="S53" s="8">
        <f>INTMARB!S53+GIC!S53</f>
        <v>562.42981079999993</v>
      </c>
      <c r="T53" s="8">
        <f>INTMARB!T53+GIC!T53</f>
        <v>591.28743959999997</v>
      </c>
      <c r="U53" s="8">
        <f>INTMARB!U53+GIC!U53</f>
        <v>540.54617759999996</v>
      </c>
      <c r="V53" s="8">
        <f>INTMARB!V53+GIC!V53</f>
        <v>541.51606079999999</v>
      </c>
      <c r="W53" s="8">
        <f>INTMARB!W53+GIC!W53</f>
        <v>595.51137359999984</v>
      </c>
      <c r="X53" s="8">
        <f>INTMARB!X53+GIC!X53</f>
        <v>559.66945319999991</v>
      </c>
    </row>
    <row r="54" spans="1:24" ht="11.25" customHeight="1" x14ac:dyDescent="0.2">
      <c r="A54" s="43" t="s">
        <v>118</v>
      </c>
      <c r="B54" s="44" t="s">
        <v>119</v>
      </c>
      <c r="C54" s="45">
        <f>INTMARB!C54+GIC!C54</f>
        <v>292.05188812799997</v>
      </c>
      <c r="D54" s="45">
        <f>INTMARB!D54+GIC!D54</f>
        <v>292.61231999999995</v>
      </c>
      <c r="E54" s="45">
        <f>INTMARB!E54+GIC!E54</f>
        <v>305.58528000000001</v>
      </c>
      <c r="F54" s="45">
        <f>INTMARB!F54+GIC!F54</f>
        <v>317.277088128</v>
      </c>
      <c r="G54" s="45">
        <f>INTMARB!G54+GIC!G54</f>
        <v>317.03665593599999</v>
      </c>
      <c r="H54" s="45">
        <f>INTMARB!H54+GIC!H54</f>
        <v>346.90646390400019</v>
      </c>
      <c r="I54" s="45">
        <f>INTMARB!I54+GIC!I54</f>
        <v>336.41595187200005</v>
      </c>
      <c r="J54" s="45">
        <f>INTMARB!J54+GIC!J54</f>
        <v>315.11492812800003</v>
      </c>
      <c r="K54" s="45">
        <f>INTMARB!K54+GIC!K54</f>
        <v>306.38614406400001</v>
      </c>
      <c r="L54" s="45">
        <f>INTMARB!L54+GIC!L54</f>
        <v>332.01177609599995</v>
      </c>
      <c r="M54" s="45">
        <f>INTMARB!M54+GIC!M54</f>
        <v>321.52126406399998</v>
      </c>
      <c r="N54" s="45">
        <f>INTMARB!N54+GIC!N54</f>
        <v>330.08975999999996</v>
      </c>
      <c r="O54" s="45">
        <f>INTMARB!O54+GIC!O54</f>
        <v>288.12771187199996</v>
      </c>
      <c r="P54" s="45">
        <f>INTMARB!P54+GIC!P54</f>
        <v>324.16371187199996</v>
      </c>
      <c r="Q54" s="45">
        <f>INTMARB!Q54+GIC!Q54</f>
        <v>274.033888128</v>
      </c>
      <c r="R54" s="45">
        <f>INTMARB!R54+GIC!R54</f>
        <v>326.48615999999998</v>
      </c>
      <c r="S54" s="45">
        <f>INTMARB!S54+GIC!S54</f>
        <v>347.547328128</v>
      </c>
      <c r="T54" s="45">
        <f>INTMARB!T54+GIC!T54</f>
        <v>300.90175315199991</v>
      </c>
      <c r="U54" s="45">
        <f>INTMARB!U54+GIC!U54</f>
        <v>279.62148614399996</v>
      </c>
      <c r="V54" s="45">
        <f>INTMARB!V54+GIC!V54</f>
        <v>298.419305184</v>
      </c>
      <c r="W54" s="45">
        <f>INTMARB!W54+GIC!W54</f>
        <v>293.90413852799998</v>
      </c>
      <c r="X54" s="45">
        <f>INTMARB!X54+GIC!X54</f>
        <v>312.43067855999993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12534.764435279996</v>
      </c>
      <c r="D61" s="49">
        <f t="shared" si="21"/>
        <v>12476.412154079997</v>
      </c>
      <c r="E61" s="49">
        <f t="shared" si="21"/>
        <v>12831.969289679999</v>
      </c>
      <c r="F61" s="49">
        <f t="shared" si="21"/>
        <v>12835.026522719998</v>
      </c>
      <c r="G61" s="49">
        <f t="shared" si="21"/>
        <v>12987.2820852</v>
      </c>
      <c r="H61" s="49">
        <f t="shared" si="21"/>
        <v>13179.76226928</v>
      </c>
      <c r="I61" s="49">
        <f t="shared" si="21"/>
        <v>13461.322893119999</v>
      </c>
      <c r="J61" s="49">
        <f t="shared" si="21"/>
        <v>13997.658309120001</v>
      </c>
      <c r="K61" s="49">
        <f t="shared" si="21"/>
        <v>13920.208404479998</v>
      </c>
      <c r="L61" s="49">
        <f t="shared" si="21"/>
        <v>14533.746581520001</v>
      </c>
      <c r="M61" s="49">
        <f t="shared" si="21"/>
        <v>13550.722938719999</v>
      </c>
      <c r="N61" s="49">
        <f t="shared" si="21"/>
        <v>13760.726120640002</v>
      </c>
      <c r="O61" s="49">
        <f t="shared" si="21"/>
        <v>12140.29357272</v>
      </c>
      <c r="P61" s="49">
        <f t="shared" si="21"/>
        <v>12389.85490608</v>
      </c>
      <c r="Q61" s="49">
        <f t="shared" si="21"/>
        <v>12405.533944319995</v>
      </c>
      <c r="R61" s="49">
        <f t="shared" si="21"/>
        <v>12669.082331040001</v>
      </c>
      <c r="S61" s="49">
        <f t="shared" si="21"/>
        <v>12751.203206880002</v>
      </c>
      <c r="T61" s="49">
        <f t="shared" si="21"/>
        <v>12855.437962560005</v>
      </c>
      <c r="U61" s="49">
        <f t="shared" si="21"/>
        <v>12910.270502879997</v>
      </c>
      <c r="V61" s="49">
        <f t="shared" si="21"/>
        <v>13451.558163119998</v>
      </c>
      <c r="W61" s="49">
        <f t="shared" si="21"/>
        <v>13838.584434479997</v>
      </c>
      <c r="X61" s="49">
        <f t="shared" si="21"/>
        <v>14450.390557920002</v>
      </c>
    </row>
    <row r="62" spans="1:24" ht="11.25" customHeight="1" x14ac:dyDescent="0.2">
      <c r="A62" s="50" t="s">
        <v>92</v>
      </c>
      <c r="B62" s="51" t="s">
        <v>93</v>
      </c>
      <c r="C62" s="52">
        <f>INTMARB!C62+GIC!C62</f>
        <v>12167.343820799995</v>
      </c>
      <c r="D62" s="52">
        <f>INTMARB!D62+GIC!D62</f>
        <v>12108.991910399998</v>
      </c>
      <c r="E62" s="52">
        <f>INTMARB!E62+GIC!E62</f>
        <v>12448.239955199999</v>
      </c>
      <c r="F62" s="52">
        <f>INTMARB!F62+GIC!F62</f>
        <v>12436.815686399998</v>
      </c>
      <c r="G62" s="52">
        <f>INTMARB!G62+GIC!G62</f>
        <v>12581.071776000001</v>
      </c>
      <c r="H62" s="52">
        <f>INTMARB!H62+GIC!H62</f>
        <v>12723.311865599999</v>
      </c>
      <c r="I62" s="52">
        <f>INTMARB!I62+GIC!I62</f>
        <v>12807.535910399998</v>
      </c>
      <c r="J62" s="52">
        <f>INTMARB!J62+GIC!J62</f>
        <v>13166.6080896</v>
      </c>
      <c r="K62" s="52">
        <f>INTMARB!K62+GIC!K62</f>
        <v>13074.543820799998</v>
      </c>
      <c r="L62" s="52">
        <f>INTMARB!L62+GIC!L62</f>
        <v>13393.9681344</v>
      </c>
      <c r="M62" s="52">
        <f>INTMARB!M62+GIC!M62</f>
        <v>12108.655238399999</v>
      </c>
      <c r="N62" s="52">
        <f>INTMARB!N62+GIC!N62</f>
        <v>12333.439641600002</v>
      </c>
      <c r="O62" s="52">
        <f>INTMARB!O62+GIC!O62</f>
        <v>10593.967910399999</v>
      </c>
      <c r="P62" s="52">
        <f>INTMARB!P62+GIC!P62</f>
        <v>10874.0798208</v>
      </c>
      <c r="Q62" s="52">
        <f>INTMARB!Q62+GIC!Q62</f>
        <v>10915.968268799998</v>
      </c>
      <c r="R62" s="52">
        <f>INTMARB!R62+GIC!R62</f>
        <v>10903.087238399999</v>
      </c>
      <c r="S62" s="52">
        <f>INTMARB!S62+GIC!S62</f>
        <v>11191.263552</v>
      </c>
      <c r="T62" s="52">
        <f>INTMARB!T62+GIC!T62</f>
        <v>11278.049932800004</v>
      </c>
      <c r="U62" s="52">
        <f>INTMARB!U62+GIC!U62</f>
        <v>11319.400915199996</v>
      </c>
      <c r="V62" s="52">
        <f>INTMARB!V62+GIC!V62</f>
        <v>11823.975475199997</v>
      </c>
      <c r="W62" s="52">
        <f>INTMARB!W62+GIC!W62</f>
        <v>12329.097177599997</v>
      </c>
      <c r="X62" s="52">
        <f>INTMARB!X62+GIC!X62</f>
        <v>12578.122368</v>
      </c>
    </row>
    <row r="63" spans="1:24" ht="11.25" customHeight="1" x14ac:dyDescent="0.2">
      <c r="A63" s="50" t="s">
        <v>94</v>
      </c>
      <c r="B63" s="51" t="s">
        <v>95</v>
      </c>
      <c r="C63" s="52">
        <f>INTMARB!C63+GIC!C63</f>
        <v>0</v>
      </c>
      <c r="D63" s="52">
        <f>INTMARB!D63+GIC!D63</f>
        <v>0</v>
      </c>
      <c r="E63" s="52">
        <f>INTMARB!E63+GIC!E63</f>
        <v>0</v>
      </c>
      <c r="F63" s="52">
        <f>INTMARB!F63+GIC!F63</f>
        <v>0</v>
      </c>
      <c r="G63" s="52">
        <f>INTMARB!G63+GIC!G63</f>
        <v>0</v>
      </c>
      <c r="H63" s="52">
        <f>INTMARB!H63+GIC!H63</f>
        <v>0</v>
      </c>
      <c r="I63" s="52">
        <f>INTMARB!I63+GIC!I63</f>
        <v>0</v>
      </c>
      <c r="J63" s="52">
        <f>INTMARB!J63+GIC!J63</f>
        <v>0</v>
      </c>
      <c r="K63" s="52">
        <f>INTMARB!K63+GIC!K63</f>
        <v>0</v>
      </c>
      <c r="L63" s="52">
        <f>INTMARB!L63+GIC!L63</f>
        <v>0</v>
      </c>
      <c r="M63" s="52">
        <f>INTMARB!M63+GIC!M63</f>
        <v>0</v>
      </c>
      <c r="N63" s="52">
        <f>INTMARB!N63+GIC!N63</f>
        <v>0</v>
      </c>
      <c r="O63" s="52">
        <f>INTMARB!O63+GIC!O63</f>
        <v>208.15199999999993</v>
      </c>
      <c r="P63" s="52">
        <f>INTMARB!P63+GIC!P63</f>
        <v>142.07195520000005</v>
      </c>
      <c r="Q63" s="52">
        <f>INTMARB!Q63+GIC!Q63</f>
        <v>142.07195520000002</v>
      </c>
      <c r="R63" s="52">
        <f>INTMARB!R63+GIC!R63</f>
        <v>142.07195520000002</v>
      </c>
      <c r="S63" s="52">
        <f>INTMARB!S63+GIC!S63</f>
        <v>118.94359680000004</v>
      </c>
      <c r="T63" s="52">
        <f>INTMARB!T63+GIC!T63</f>
        <v>126.4967424</v>
      </c>
      <c r="U63" s="52">
        <f>INTMARB!U63+GIC!U63</f>
        <v>126.4971456</v>
      </c>
      <c r="V63" s="52">
        <f>INTMARB!V63+GIC!V63</f>
        <v>108.98576639999996</v>
      </c>
      <c r="W63" s="52">
        <f>INTMARB!W63+GIC!W63</f>
        <v>95.320108799999957</v>
      </c>
      <c r="X63" s="52">
        <f>INTMARB!X63+GIC!X63</f>
        <v>117.55618560000001</v>
      </c>
    </row>
    <row r="64" spans="1:24" ht="11.25" customHeight="1" x14ac:dyDescent="0.2">
      <c r="A64" s="50" t="s">
        <v>96</v>
      </c>
      <c r="B64" s="51" t="s">
        <v>97</v>
      </c>
      <c r="C64" s="52">
        <f>INTMARB!C64+GIC!C64</f>
        <v>2.6207344799999999</v>
      </c>
      <c r="D64" s="52">
        <f>INTMARB!D64+GIC!D64</f>
        <v>2.0202436800000001</v>
      </c>
      <c r="E64" s="52">
        <f>INTMARB!E64+GIC!E64</f>
        <v>2.1293344800000003</v>
      </c>
      <c r="F64" s="52">
        <f>INTMARB!F64+GIC!F64</f>
        <v>1.9109563199999999</v>
      </c>
      <c r="G64" s="52">
        <f>INTMARB!G64+GIC!G64</f>
        <v>10.210309200000001</v>
      </c>
      <c r="H64" s="52">
        <f>INTMARB!H64+GIC!H64</f>
        <v>23.150443680000002</v>
      </c>
      <c r="I64" s="52">
        <f>INTMARB!I64+GIC!I64</f>
        <v>21.020912639999999</v>
      </c>
      <c r="J64" s="52">
        <f>INTMARB!J64+GIC!J64</f>
        <v>36.036131040000008</v>
      </c>
      <c r="K64" s="52">
        <f>INTMARB!K64+GIC!K64</f>
        <v>52.525156320000008</v>
      </c>
      <c r="L64" s="52">
        <f>INTMARB!L64+GIC!L64</f>
        <v>54.381665520000006</v>
      </c>
      <c r="M64" s="52">
        <f>INTMARB!M64+GIC!M64</f>
        <v>70.270200000000017</v>
      </c>
      <c r="N64" s="52">
        <f>INTMARB!N64+GIC!N64</f>
        <v>102.81188736</v>
      </c>
      <c r="O64" s="52">
        <f>INTMARB!O64+GIC!O64</f>
        <v>130.11190920000001</v>
      </c>
      <c r="P64" s="52">
        <f>INTMARB!P64+GIC!P64</f>
        <v>150.85980000000001</v>
      </c>
      <c r="Q64" s="52">
        <f>INTMARB!Q64+GIC!Q64</f>
        <v>187.38733104000002</v>
      </c>
      <c r="R64" s="52">
        <f>INTMARB!R64+GIC!R64</f>
        <v>188.75224367999999</v>
      </c>
      <c r="S64" s="52">
        <f>INTMARB!S64+GIC!S64</f>
        <v>183.67431264000001</v>
      </c>
      <c r="T64" s="52">
        <f>INTMARB!T64+GIC!T64</f>
        <v>194.44619376000003</v>
      </c>
      <c r="U64" s="52">
        <f>INTMARB!U64+GIC!U64</f>
        <v>188.53602767999999</v>
      </c>
      <c r="V64" s="52">
        <f>INTMARB!V64+GIC!V64</f>
        <v>183.19175784000001</v>
      </c>
      <c r="W64" s="52">
        <f>INTMARB!W64+GIC!W64</f>
        <v>189.15224328000002</v>
      </c>
      <c r="X64" s="52">
        <f>INTMARB!X64+GIC!X64</f>
        <v>199.39871952000001</v>
      </c>
    </row>
    <row r="65" spans="1:24" ht="11.25" customHeight="1" x14ac:dyDescent="0.2">
      <c r="A65" s="50" t="s">
        <v>98</v>
      </c>
      <c r="B65" s="51" t="s">
        <v>99</v>
      </c>
      <c r="C65" s="52">
        <f>INTMARB!C65+GIC!C65</f>
        <v>364.79987999999992</v>
      </c>
      <c r="D65" s="52">
        <f>INTMARB!D65+GIC!D65</f>
        <v>365.4</v>
      </c>
      <c r="E65" s="52">
        <f>INTMARB!E65+GIC!E65</f>
        <v>381.59999999999997</v>
      </c>
      <c r="F65" s="52">
        <f>INTMARB!F65+GIC!F65</f>
        <v>396.29988000000003</v>
      </c>
      <c r="G65" s="52">
        <f>INTMARB!G65+GIC!G65</f>
        <v>395.99999999999994</v>
      </c>
      <c r="H65" s="52">
        <f>INTMARB!H65+GIC!H65</f>
        <v>433.29995999999988</v>
      </c>
      <c r="I65" s="52">
        <f>INTMARB!I65+GIC!I65</f>
        <v>420.09984000000009</v>
      </c>
      <c r="J65" s="52">
        <f>INTMARB!J65+GIC!J65</f>
        <v>393.50015999999999</v>
      </c>
      <c r="K65" s="52">
        <f>INTMARB!K65+GIC!K65</f>
        <v>382.60007999999999</v>
      </c>
      <c r="L65" s="52">
        <f>INTMARB!L65+GIC!L65</f>
        <v>414.69983999999994</v>
      </c>
      <c r="M65" s="52">
        <f>INTMARB!M65+GIC!M65</f>
        <v>401.50007999999997</v>
      </c>
      <c r="N65" s="52">
        <f>INTMARB!N65+GIC!N65</f>
        <v>412.30007999999992</v>
      </c>
      <c r="O65" s="52">
        <f>INTMARB!O65+GIC!O65</f>
        <v>359.89991999999995</v>
      </c>
      <c r="P65" s="52">
        <f>INTMARB!P65+GIC!P65</f>
        <v>404.89991999999995</v>
      </c>
      <c r="Q65" s="52">
        <f>INTMARB!Q65+GIC!Q65</f>
        <v>342.29987999999997</v>
      </c>
      <c r="R65" s="52">
        <f>INTMARB!R65+GIC!R65</f>
        <v>407.80007999999998</v>
      </c>
      <c r="S65" s="52">
        <f>INTMARB!S65+GIC!S65</f>
        <v>434.00015999999999</v>
      </c>
      <c r="T65" s="52">
        <f>INTMARB!T65+GIC!T65</f>
        <v>498.08916000000005</v>
      </c>
      <c r="U65" s="52">
        <f>INTMARB!U65+GIC!U65</f>
        <v>462.86351999999994</v>
      </c>
      <c r="V65" s="52">
        <f>INTMARB!V65+GIC!V65</f>
        <v>493.97975999999971</v>
      </c>
      <c r="W65" s="52">
        <f>INTMARB!W65+GIC!W65</f>
        <v>467.10755999999975</v>
      </c>
      <c r="X65" s="52">
        <f>INTMARB!X65+GIC!X65</f>
        <v>496.55195999999995</v>
      </c>
    </row>
    <row r="66" spans="1:24" ht="11.25" customHeight="1" x14ac:dyDescent="0.2">
      <c r="A66" s="50" t="s">
        <v>100</v>
      </c>
      <c r="B66" s="51" t="s">
        <v>101</v>
      </c>
      <c r="C66" s="52">
        <f>INTMARB!C66+GIC!C66</f>
        <v>0</v>
      </c>
      <c r="D66" s="52">
        <f>INTMARB!D66+GIC!D66</f>
        <v>0</v>
      </c>
      <c r="E66" s="52">
        <f>INTMARB!E66+GIC!E66</f>
        <v>0</v>
      </c>
      <c r="F66" s="52">
        <f>INTMARB!F66+GIC!F66</f>
        <v>0</v>
      </c>
      <c r="G66" s="52">
        <f>INTMARB!G66+GIC!G66</f>
        <v>0</v>
      </c>
      <c r="H66" s="52">
        <f>INTMARB!H66+GIC!H66</f>
        <v>0</v>
      </c>
      <c r="I66" s="52">
        <f>INTMARB!I66+GIC!I66</f>
        <v>0</v>
      </c>
      <c r="J66" s="52">
        <f>INTMARB!J66+GIC!J66</f>
        <v>0</v>
      </c>
      <c r="K66" s="52">
        <f>INTMARB!K66+GIC!K66</f>
        <v>0</v>
      </c>
      <c r="L66" s="52">
        <f>INTMARB!L66+GIC!L66</f>
        <v>0</v>
      </c>
      <c r="M66" s="52">
        <f>INTMARB!M66+GIC!M66</f>
        <v>0</v>
      </c>
      <c r="N66" s="52">
        <f>INTMARB!N66+GIC!N66</f>
        <v>0</v>
      </c>
      <c r="O66" s="52">
        <f>INTMARB!O66+GIC!O66</f>
        <v>0</v>
      </c>
      <c r="P66" s="52">
        <f>INTMARB!P66+GIC!P66</f>
        <v>0</v>
      </c>
      <c r="Q66" s="52">
        <f>INTMARB!Q66+GIC!Q66</f>
        <v>0</v>
      </c>
      <c r="R66" s="52">
        <f>INTMARB!R66+GIC!R66</f>
        <v>0</v>
      </c>
      <c r="S66" s="52">
        <f>INTMARB!S66+GIC!S66</f>
        <v>0</v>
      </c>
      <c r="T66" s="52">
        <f>INTMARB!T66+GIC!T66</f>
        <v>0</v>
      </c>
      <c r="U66" s="52">
        <f>INTMARB!U66+GIC!U66</f>
        <v>0</v>
      </c>
      <c r="V66" s="52">
        <f>INTMARB!V66+GIC!V66</f>
        <v>0</v>
      </c>
      <c r="W66" s="52">
        <f>INTMARB!W66+GIC!W66</f>
        <v>0</v>
      </c>
      <c r="X66" s="52">
        <f>INTMARB!X66+GIC!X66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INTMARB!C67+GIC!C67</f>
        <v>0</v>
      </c>
      <c r="D67" s="52">
        <f>INTMARB!D67+GIC!D67</f>
        <v>0</v>
      </c>
      <c r="E67" s="52">
        <f>INTMARB!E67+GIC!E67</f>
        <v>0</v>
      </c>
      <c r="F67" s="52">
        <f>INTMARB!F67+GIC!F67</f>
        <v>0</v>
      </c>
      <c r="G67" s="52">
        <f>INTMARB!G67+GIC!G67</f>
        <v>0</v>
      </c>
      <c r="H67" s="52">
        <f>INTMARB!H67+GIC!H67</f>
        <v>0</v>
      </c>
      <c r="I67" s="52">
        <f>INTMARB!I67+GIC!I67</f>
        <v>0</v>
      </c>
      <c r="J67" s="52">
        <f>INTMARB!J67+GIC!J67</f>
        <v>0</v>
      </c>
      <c r="K67" s="52">
        <f>INTMARB!K67+GIC!K67</f>
        <v>0</v>
      </c>
      <c r="L67" s="52">
        <f>INTMARB!L67+GIC!L67</f>
        <v>0</v>
      </c>
      <c r="M67" s="52">
        <f>INTMARB!M67+GIC!M67</f>
        <v>0</v>
      </c>
      <c r="N67" s="52">
        <f>INTMARB!N67+GIC!N67</f>
        <v>0</v>
      </c>
      <c r="O67" s="52">
        <f>INTMARB!O67+GIC!O67</f>
        <v>3.8232000000000004</v>
      </c>
      <c r="P67" s="52">
        <f>INTMARB!P67+GIC!P67</f>
        <v>5.7348000000000008</v>
      </c>
      <c r="Q67" s="52">
        <f>INTMARB!Q67+GIC!Q67</f>
        <v>5.7348000000000008</v>
      </c>
      <c r="R67" s="52">
        <f>INTMARB!R67+GIC!R67</f>
        <v>63.08280000000002</v>
      </c>
      <c r="S67" s="52">
        <f>INTMARB!S67+GIC!S67</f>
        <v>74.552399999999992</v>
      </c>
      <c r="T67" s="52">
        <f>INTMARB!T67+GIC!T67</f>
        <v>8.7360119999999988</v>
      </c>
      <c r="U67" s="52">
        <f>INTMARB!U67+GIC!U67</f>
        <v>16.598550240000005</v>
      </c>
      <c r="V67" s="52">
        <f>INTMARB!V67+GIC!V67</f>
        <v>24.262027199999995</v>
      </c>
      <c r="W67" s="52">
        <f>INTMARB!W67+GIC!W67</f>
        <v>19.022459039999994</v>
      </c>
      <c r="X67" s="52">
        <f>INTMARB!X67+GIC!X67</f>
        <v>50.722394400000006</v>
      </c>
    </row>
    <row r="68" spans="1:24" ht="11.25" customHeight="1" x14ac:dyDescent="0.2">
      <c r="A68" s="50" t="s">
        <v>104</v>
      </c>
      <c r="B68" s="51" t="s">
        <v>105</v>
      </c>
      <c r="C68" s="52">
        <f>INTMARB!C68+GIC!C68</f>
        <v>0</v>
      </c>
      <c r="D68" s="52">
        <f>INTMARB!D68+GIC!D68</f>
        <v>0</v>
      </c>
      <c r="E68" s="52">
        <f>INTMARB!E68+GIC!E68</f>
        <v>0</v>
      </c>
      <c r="F68" s="52">
        <f>INTMARB!F68+GIC!F68</f>
        <v>0</v>
      </c>
      <c r="G68" s="52">
        <f>INTMARB!G68+GIC!G68</f>
        <v>0</v>
      </c>
      <c r="H68" s="52">
        <f>INTMARB!H68+GIC!H68</f>
        <v>0</v>
      </c>
      <c r="I68" s="52">
        <f>INTMARB!I68+GIC!I68</f>
        <v>0</v>
      </c>
      <c r="J68" s="52">
        <f>INTMARB!J68+GIC!J68</f>
        <v>0</v>
      </c>
      <c r="K68" s="52">
        <f>INTMARB!K68+GIC!K68</f>
        <v>0</v>
      </c>
      <c r="L68" s="52">
        <f>INTMARB!L68+GIC!L68</f>
        <v>0</v>
      </c>
      <c r="M68" s="52">
        <f>INTMARB!M68+GIC!M68</f>
        <v>0</v>
      </c>
      <c r="N68" s="52">
        <f>INTMARB!N68+GIC!N68</f>
        <v>0</v>
      </c>
      <c r="O68" s="52">
        <f>INTMARB!O68+GIC!O68</f>
        <v>0</v>
      </c>
      <c r="P68" s="52">
        <f>INTMARB!P68+GIC!P68</f>
        <v>0</v>
      </c>
      <c r="Q68" s="52">
        <f>INTMARB!Q68+GIC!Q68</f>
        <v>0</v>
      </c>
      <c r="R68" s="52">
        <f>INTMARB!R68+GIC!R68</f>
        <v>0</v>
      </c>
      <c r="S68" s="52">
        <f>INTMARB!S68+GIC!S68</f>
        <v>0</v>
      </c>
      <c r="T68" s="52">
        <f>INTMARB!T68+GIC!T68</f>
        <v>6.1064150399999981</v>
      </c>
      <c r="U68" s="52">
        <f>INTMARB!U68+GIC!U68</f>
        <v>12.495492000000002</v>
      </c>
      <c r="V68" s="52">
        <f>INTMARB!V68+GIC!V68</f>
        <v>5.4776260799999985</v>
      </c>
      <c r="W68" s="52">
        <f>INTMARB!W68+GIC!W68</f>
        <v>4.1886979200000019</v>
      </c>
      <c r="X68" s="52">
        <f>INTMARB!X68+GIC!X68</f>
        <v>3.1383374400000008</v>
      </c>
    </row>
    <row r="69" spans="1:24" ht="11.25" customHeight="1" x14ac:dyDescent="0.2">
      <c r="A69" s="50" t="s">
        <v>106</v>
      </c>
      <c r="B69" s="51" t="s">
        <v>107</v>
      </c>
      <c r="C69" s="52">
        <f>INTMARB!C69+GIC!C69</f>
        <v>0</v>
      </c>
      <c r="D69" s="52">
        <f>INTMARB!D69+GIC!D69</f>
        <v>0</v>
      </c>
      <c r="E69" s="52">
        <f>INTMARB!E69+GIC!E69</f>
        <v>0</v>
      </c>
      <c r="F69" s="52">
        <f>INTMARB!F69+GIC!F69</f>
        <v>0</v>
      </c>
      <c r="G69" s="52">
        <f>INTMARB!G69+GIC!G69</f>
        <v>0</v>
      </c>
      <c r="H69" s="52">
        <f>INTMARB!H69+GIC!H69</f>
        <v>0</v>
      </c>
      <c r="I69" s="52">
        <f>INTMARB!I69+GIC!I69</f>
        <v>209.56794336000002</v>
      </c>
      <c r="J69" s="52">
        <f>INTMARB!J69+GIC!J69</f>
        <v>392.94033983999998</v>
      </c>
      <c r="K69" s="52">
        <f>INTMARB!K69+GIC!K69</f>
        <v>395.55999647999988</v>
      </c>
      <c r="L69" s="52">
        <f>INTMARB!L69+GIC!L69</f>
        <v>657.52005312000006</v>
      </c>
      <c r="M69" s="52">
        <f>INTMARB!M69+GIC!M69</f>
        <v>956.15453808000007</v>
      </c>
      <c r="N69" s="52">
        <f>INTMARB!N69+GIC!N69</f>
        <v>898.5233664000001</v>
      </c>
      <c r="O69" s="52">
        <f>INTMARB!O69+GIC!O69</f>
        <v>830.41382303999978</v>
      </c>
      <c r="P69" s="52">
        <f>INTMARB!P69+GIC!P69</f>
        <v>798.9787080000001</v>
      </c>
      <c r="Q69" s="52">
        <f>INTMARB!Q69+GIC!Q69</f>
        <v>796.35905136000008</v>
      </c>
      <c r="R69" s="52">
        <f>INTMARB!R69+GIC!R69</f>
        <v>953.53513631999999</v>
      </c>
      <c r="S69" s="52">
        <f>INTMARB!S69+GIC!S69</f>
        <v>741.3472814400003</v>
      </c>
      <c r="T69" s="52">
        <f>INTMARB!T69+GIC!T69</f>
        <v>743.51350656</v>
      </c>
      <c r="U69" s="52">
        <f>INTMARB!U69+GIC!U69</f>
        <v>783.87885216000006</v>
      </c>
      <c r="V69" s="52">
        <f>INTMARB!V69+GIC!V69</f>
        <v>811.68575039999962</v>
      </c>
      <c r="W69" s="52">
        <f>INTMARB!W69+GIC!W69</f>
        <v>734.69618783999977</v>
      </c>
      <c r="X69" s="52">
        <f>INTMARB!X69+GIC!X69</f>
        <v>1004.9005929600002</v>
      </c>
    </row>
    <row r="70" spans="1:24" ht="11.25" customHeight="1" x14ac:dyDescent="0.2">
      <c r="A70" s="50" t="s">
        <v>108</v>
      </c>
      <c r="B70" s="51" t="s">
        <v>109</v>
      </c>
      <c r="C70" s="52">
        <f>INTMARB!C70+GIC!C70</f>
        <v>0</v>
      </c>
      <c r="D70" s="52">
        <f>INTMARB!D70+GIC!D70</f>
        <v>0</v>
      </c>
      <c r="E70" s="52">
        <f>INTMARB!E70+GIC!E70</f>
        <v>0</v>
      </c>
      <c r="F70" s="52">
        <f>INTMARB!F70+GIC!F70</f>
        <v>0</v>
      </c>
      <c r="G70" s="52">
        <f>INTMARB!G70+GIC!G70</f>
        <v>0</v>
      </c>
      <c r="H70" s="52">
        <f>INTMARB!H70+GIC!H70</f>
        <v>0</v>
      </c>
      <c r="I70" s="52">
        <f>INTMARB!I70+GIC!I70</f>
        <v>0</v>
      </c>
      <c r="J70" s="52">
        <f>INTMARB!J70+GIC!J70</f>
        <v>0</v>
      </c>
      <c r="K70" s="52">
        <f>INTMARB!K70+GIC!K70</f>
        <v>0</v>
      </c>
      <c r="L70" s="52">
        <f>INTMARB!L70+GIC!L70</f>
        <v>0</v>
      </c>
      <c r="M70" s="52">
        <f>INTMARB!M70+GIC!M70</f>
        <v>0</v>
      </c>
      <c r="N70" s="52">
        <f>INTMARB!N70+GIC!N70</f>
        <v>0</v>
      </c>
      <c r="O70" s="52">
        <f>INTMARB!O70+GIC!O70</f>
        <v>0</v>
      </c>
      <c r="P70" s="52">
        <f>INTMARB!P70+GIC!P70</f>
        <v>0</v>
      </c>
      <c r="Q70" s="52">
        <f>INTMARB!Q70+GIC!Q70</f>
        <v>0</v>
      </c>
      <c r="R70" s="52">
        <f>INTMARB!R70+GIC!R70</f>
        <v>0</v>
      </c>
      <c r="S70" s="52">
        <f>INTMARB!S70+GIC!S70</f>
        <v>0</v>
      </c>
      <c r="T70" s="52">
        <f>INTMARB!T70+GIC!T70</f>
        <v>0</v>
      </c>
      <c r="U70" s="52">
        <f>INTMARB!U70+GIC!U70</f>
        <v>0</v>
      </c>
      <c r="V70" s="52">
        <f>INTMARB!V70+GIC!V70</f>
        <v>0</v>
      </c>
      <c r="W70" s="52">
        <f>INTMARB!W70+GIC!W70</f>
        <v>0</v>
      </c>
      <c r="X70" s="52">
        <f>INTMARB!X70+GIC!X70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INTMARB!C71+GIC!C71</f>
        <v>0</v>
      </c>
      <c r="D71" s="52">
        <f>INTMARB!D71+GIC!D71</f>
        <v>0</v>
      </c>
      <c r="E71" s="52">
        <f>INTMARB!E71+GIC!E71</f>
        <v>0</v>
      </c>
      <c r="F71" s="52">
        <f>INTMARB!F71+GIC!F71</f>
        <v>0</v>
      </c>
      <c r="G71" s="52">
        <f>INTMARB!G71+GIC!G71</f>
        <v>0</v>
      </c>
      <c r="H71" s="52">
        <f>INTMARB!H71+GIC!H71</f>
        <v>0</v>
      </c>
      <c r="I71" s="52">
        <f>INTMARB!I71+GIC!I71</f>
        <v>0</v>
      </c>
      <c r="J71" s="52">
        <f>INTMARB!J71+GIC!J71</f>
        <v>0</v>
      </c>
      <c r="K71" s="52">
        <f>INTMARB!K71+GIC!K71</f>
        <v>0</v>
      </c>
      <c r="L71" s="52">
        <f>INTMARB!L71+GIC!L71</f>
        <v>0</v>
      </c>
      <c r="M71" s="52">
        <f>INTMARB!M71+GIC!M71</f>
        <v>0</v>
      </c>
      <c r="N71" s="52">
        <f>INTMARB!N71+GIC!N71</f>
        <v>0</v>
      </c>
      <c r="O71" s="52">
        <f>INTMARB!O71+GIC!O71</f>
        <v>0</v>
      </c>
      <c r="P71" s="52">
        <f>INTMARB!P71+GIC!P71</f>
        <v>0</v>
      </c>
      <c r="Q71" s="52">
        <f>INTMARB!Q71+GIC!Q71</f>
        <v>0</v>
      </c>
      <c r="R71" s="52">
        <f>INTMARB!R71+GIC!R71</f>
        <v>0</v>
      </c>
      <c r="S71" s="52">
        <f>INTMARB!S71+GIC!S71</f>
        <v>0</v>
      </c>
      <c r="T71" s="52">
        <f>INTMARB!T71+GIC!T71</f>
        <v>0</v>
      </c>
      <c r="U71" s="52">
        <f>INTMARB!U71+GIC!U71</f>
        <v>0</v>
      </c>
      <c r="V71" s="52">
        <f>INTMARB!V71+GIC!V71</f>
        <v>0</v>
      </c>
      <c r="W71" s="52">
        <f>INTMARB!W71+GIC!W71</f>
        <v>0</v>
      </c>
      <c r="X71" s="52">
        <f>INTMARB!X71+GIC!X71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INTMARB!C72+GIC!C72</f>
        <v>0</v>
      </c>
      <c r="D72" s="55">
        <f>INTMARB!D72+GIC!D72</f>
        <v>0</v>
      </c>
      <c r="E72" s="55">
        <f>INTMARB!E72+GIC!E72</f>
        <v>0</v>
      </c>
      <c r="F72" s="55">
        <f>INTMARB!F72+GIC!F72</f>
        <v>0</v>
      </c>
      <c r="G72" s="55">
        <f>INTMARB!G72+GIC!G72</f>
        <v>0</v>
      </c>
      <c r="H72" s="55">
        <f>INTMARB!H72+GIC!H72</f>
        <v>0</v>
      </c>
      <c r="I72" s="55">
        <f>INTMARB!I72+GIC!I72</f>
        <v>3.0982867199999999</v>
      </c>
      <c r="J72" s="55">
        <f>INTMARB!J72+GIC!J72</f>
        <v>8.5735886399999988</v>
      </c>
      <c r="K72" s="55">
        <f>INTMARB!K72+GIC!K72</f>
        <v>14.979350880000002</v>
      </c>
      <c r="L72" s="55">
        <f>INTMARB!L72+GIC!L72</f>
        <v>13.176888479999999</v>
      </c>
      <c r="M72" s="55">
        <f>INTMARB!M72+GIC!M72</f>
        <v>14.142882239999997</v>
      </c>
      <c r="N72" s="55">
        <f>INTMARB!N72+GIC!N72</f>
        <v>13.651145279999998</v>
      </c>
      <c r="O72" s="55">
        <f>INTMARB!O72+GIC!O72</f>
        <v>13.92481008</v>
      </c>
      <c r="P72" s="55">
        <f>INTMARB!P72+GIC!P72</f>
        <v>13.229902079999999</v>
      </c>
      <c r="Q72" s="55">
        <f>INTMARB!Q72+GIC!Q72</f>
        <v>15.71265792</v>
      </c>
      <c r="R72" s="55">
        <f>INTMARB!R72+GIC!R72</f>
        <v>10.752877439999997</v>
      </c>
      <c r="S72" s="55">
        <f>INTMARB!S72+GIC!S72</f>
        <v>7.4219040000000005</v>
      </c>
      <c r="T72" s="55">
        <f>INTMARB!T72+GIC!T72</f>
        <v>0</v>
      </c>
      <c r="U72" s="55">
        <f>INTMARB!U72+GIC!U72</f>
        <v>0</v>
      </c>
      <c r="V72" s="55">
        <f>INTMARB!V72+GIC!V72</f>
        <v>0</v>
      </c>
      <c r="W72" s="55">
        <f>INTMARB!W72+GIC!W72</f>
        <v>0</v>
      </c>
      <c r="X72" s="55">
        <f>INTMARB!X72+GIC!X72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121</v>
      </c>
      <c r="B1" s="4" t="s">
        <v>210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2131.0026771600005</v>
      </c>
      <c r="D2" s="21">
        <f t="shared" ref="D2:X2" si="0">SUM(D3,D17,D22,D25,D26,D51,D52)</f>
        <v>1523.1419161200001</v>
      </c>
      <c r="E2" s="21">
        <f t="shared" si="0"/>
        <v>1549.1059703999999</v>
      </c>
      <c r="F2" s="21">
        <f t="shared" si="0"/>
        <v>1860.5185736399999</v>
      </c>
      <c r="G2" s="21">
        <f t="shared" si="0"/>
        <v>2104.9010935199999</v>
      </c>
      <c r="H2" s="21">
        <f t="shared" si="0"/>
        <v>1852.0334845200009</v>
      </c>
      <c r="I2" s="21">
        <f t="shared" si="0"/>
        <v>2029.0534149600003</v>
      </c>
      <c r="J2" s="21">
        <f t="shared" si="0"/>
        <v>1592.7628168800002</v>
      </c>
      <c r="K2" s="21">
        <f t="shared" si="0"/>
        <v>1698.4784743200003</v>
      </c>
      <c r="L2" s="21">
        <f t="shared" si="0"/>
        <v>1530.1033768800003</v>
      </c>
      <c r="M2" s="21">
        <f t="shared" si="0"/>
        <v>1478.1935667599996</v>
      </c>
      <c r="N2" s="21">
        <f t="shared" si="0"/>
        <v>1803.5448303599999</v>
      </c>
      <c r="O2" s="21">
        <f t="shared" si="0"/>
        <v>1948.7126663999998</v>
      </c>
      <c r="P2" s="21">
        <f t="shared" si="0"/>
        <v>2076.5344215599998</v>
      </c>
      <c r="Q2" s="21">
        <f t="shared" si="0"/>
        <v>1952.6213354400002</v>
      </c>
      <c r="R2" s="21">
        <f t="shared" si="0"/>
        <v>2062.4731455600004</v>
      </c>
      <c r="S2" s="21">
        <f t="shared" si="0"/>
        <v>2454.1945455600007</v>
      </c>
      <c r="T2" s="21">
        <f t="shared" si="0"/>
        <v>2498.7341782800004</v>
      </c>
      <c r="U2" s="21">
        <f t="shared" si="0"/>
        <v>2600.2311102000003</v>
      </c>
      <c r="V2" s="21">
        <f t="shared" si="0"/>
        <v>3064.1766001200008</v>
      </c>
      <c r="W2" s="21">
        <f t="shared" si="0"/>
        <v>2205.01993356</v>
      </c>
      <c r="X2" s="21">
        <f t="shared" si="0"/>
        <v>2116.6001164800005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INTMARB_IN!C5+INTMARB_EX!C5</f>
        <v>0</v>
      </c>
      <c r="D5" s="8">
        <f>INTMARB_IN!D5+INTMARB_EX!D5</f>
        <v>0</v>
      </c>
      <c r="E5" s="8">
        <f>INTMARB_IN!E5+INTMARB_EX!E5</f>
        <v>0</v>
      </c>
      <c r="F5" s="8">
        <f>INTMARB_IN!F5+INTMARB_EX!F5</f>
        <v>0</v>
      </c>
      <c r="G5" s="8">
        <f>INTMARB_IN!G5+INTMARB_EX!G5</f>
        <v>0</v>
      </c>
      <c r="H5" s="8">
        <f>INTMARB_IN!H5+INTMARB_EX!H5</f>
        <v>0</v>
      </c>
      <c r="I5" s="8">
        <f>INTMARB_IN!I5+INTMARB_EX!I5</f>
        <v>0</v>
      </c>
      <c r="J5" s="8">
        <f>INTMARB_IN!J5+INTMARB_EX!J5</f>
        <v>0</v>
      </c>
      <c r="K5" s="8">
        <f>INTMARB_IN!K5+INTMARB_EX!K5</f>
        <v>0</v>
      </c>
      <c r="L5" s="8">
        <f>INTMARB_IN!L5+INTMARB_EX!L5</f>
        <v>0</v>
      </c>
      <c r="M5" s="8">
        <f>INTMARB_IN!M5+INTMARB_EX!M5</f>
        <v>0</v>
      </c>
      <c r="N5" s="8">
        <f>INTMARB_IN!N5+INTMARB_EX!N5</f>
        <v>0</v>
      </c>
      <c r="O5" s="8">
        <f>INTMARB_IN!O5+INTMARB_EX!O5</f>
        <v>0</v>
      </c>
      <c r="P5" s="8">
        <f>INTMARB_IN!P5+INTMARB_EX!P5</f>
        <v>0</v>
      </c>
      <c r="Q5" s="8">
        <f>INTMARB_IN!Q5+INTMARB_EX!Q5</f>
        <v>0</v>
      </c>
      <c r="R5" s="8">
        <f>INTMARB_IN!R5+INTMARB_EX!R5</f>
        <v>0</v>
      </c>
      <c r="S5" s="8">
        <f>INTMARB_IN!S5+INTMARB_EX!S5</f>
        <v>0</v>
      </c>
      <c r="T5" s="8">
        <f>INTMARB_IN!T5+INTMARB_EX!T5</f>
        <v>0</v>
      </c>
      <c r="U5" s="8">
        <f>INTMARB_IN!U5+INTMARB_EX!U5</f>
        <v>0</v>
      </c>
      <c r="V5" s="8">
        <f>INTMARB_IN!V5+INTMARB_EX!V5</f>
        <v>0</v>
      </c>
      <c r="W5" s="8">
        <f>INTMARB_IN!W5+INTMARB_EX!W5</f>
        <v>0</v>
      </c>
      <c r="X5" s="8">
        <f>INTMARB_IN!X5+INTMARB_EX!X5</f>
        <v>0</v>
      </c>
    </row>
    <row r="6" spans="1:24" ht="11.25" customHeight="1" x14ac:dyDescent="0.2">
      <c r="A6" s="28" t="s">
        <v>6</v>
      </c>
      <c r="B6" s="7" t="s">
        <v>7</v>
      </c>
      <c r="C6" s="8">
        <f>INTMARB_IN!C6+INTMARB_EX!C6</f>
        <v>0</v>
      </c>
      <c r="D6" s="8">
        <f>INTMARB_IN!D6+INTMARB_EX!D6</f>
        <v>0</v>
      </c>
      <c r="E6" s="8">
        <f>INTMARB_IN!E6+INTMARB_EX!E6</f>
        <v>0</v>
      </c>
      <c r="F6" s="8">
        <f>INTMARB_IN!F6+INTMARB_EX!F6</f>
        <v>0</v>
      </c>
      <c r="G6" s="8">
        <f>INTMARB_IN!G6+INTMARB_EX!G6</f>
        <v>0</v>
      </c>
      <c r="H6" s="8">
        <f>INTMARB_IN!H6+INTMARB_EX!H6</f>
        <v>0</v>
      </c>
      <c r="I6" s="8">
        <f>INTMARB_IN!I6+INTMARB_EX!I6</f>
        <v>0</v>
      </c>
      <c r="J6" s="8">
        <f>INTMARB_IN!J6+INTMARB_EX!J6</f>
        <v>0</v>
      </c>
      <c r="K6" s="8">
        <f>INTMARB_IN!K6+INTMARB_EX!K6</f>
        <v>0</v>
      </c>
      <c r="L6" s="8">
        <f>INTMARB_IN!L6+INTMARB_EX!L6</f>
        <v>0</v>
      </c>
      <c r="M6" s="8">
        <f>INTMARB_IN!M6+INTMARB_EX!M6</f>
        <v>0</v>
      </c>
      <c r="N6" s="8">
        <f>INTMARB_IN!N6+INTMARB_EX!N6</f>
        <v>0</v>
      </c>
      <c r="O6" s="8">
        <f>INTMARB_IN!O6+INTMARB_EX!O6</f>
        <v>0</v>
      </c>
      <c r="P6" s="8">
        <f>INTMARB_IN!P6+INTMARB_EX!P6</f>
        <v>0</v>
      </c>
      <c r="Q6" s="8">
        <f>INTMARB_IN!Q6+INTMARB_EX!Q6</f>
        <v>0</v>
      </c>
      <c r="R6" s="8">
        <f>INTMARB_IN!R6+INTMARB_EX!R6</f>
        <v>0</v>
      </c>
      <c r="S6" s="8">
        <f>INTMARB_IN!S6+INTMARB_EX!S6</f>
        <v>0</v>
      </c>
      <c r="T6" s="8">
        <f>INTMARB_IN!T6+INTMARB_EX!T6</f>
        <v>0</v>
      </c>
      <c r="U6" s="8">
        <f>INTMARB_IN!U6+INTMARB_EX!U6</f>
        <v>0</v>
      </c>
      <c r="V6" s="8">
        <f>INTMARB_IN!V6+INTMARB_EX!V6</f>
        <v>0</v>
      </c>
      <c r="W6" s="8">
        <f>INTMARB_IN!W6+INTMARB_EX!W6</f>
        <v>0</v>
      </c>
      <c r="X6" s="8">
        <f>INTMARB_IN!X6+INTMARB_EX!X6</f>
        <v>0</v>
      </c>
    </row>
    <row r="7" spans="1:24" ht="11.25" customHeight="1" x14ac:dyDescent="0.2">
      <c r="A7" s="28" t="s">
        <v>8</v>
      </c>
      <c r="B7" s="7" t="s">
        <v>9</v>
      </c>
      <c r="C7" s="8">
        <f>INTMARB_IN!C7+INTMARB_EX!C7</f>
        <v>0</v>
      </c>
      <c r="D7" s="8">
        <f>INTMARB_IN!D7+INTMARB_EX!D7</f>
        <v>0</v>
      </c>
      <c r="E7" s="8">
        <f>INTMARB_IN!E7+INTMARB_EX!E7</f>
        <v>0</v>
      </c>
      <c r="F7" s="8">
        <f>INTMARB_IN!F7+INTMARB_EX!F7</f>
        <v>0</v>
      </c>
      <c r="G7" s="8">
        <f>INTMARB_IN!G7+INTMARB_EX!G7</f>
        <v>0</v>
      </c>
      <c r="H7" s="8">
        <f>INTMARB_IN!H7+INTMARB_EX!H7</f>
        <v>0</v>
      </c>
      <c r="I7" s="8">
        <f>INTMARB_IN!I7+INTMARB_EX!I7</f>
        <v>0</v>
      </c>
      <c r="J7" s="8">
        <f>INTMARB_IN!J7+INTMARB_EX!J7</f>
        <v>0</v>
      </c>
      <c r="K7" s="8">
        <f>INTMARB_IN!K7+INTMARB_EX!K7</f>
        <v>0</v>
      </c>
      <c r="L7" s="8">
        <f>INTMARB_IN!L7+INTMARB_EX!L7</f>
        <v>0</v>
      </c>
      <c r="M7" s="8">
        <f>INTMARB_IN!M7+INTMARB_EX!M7</f>
        <v>0</v>
      </c>
      <c r="N7" s="8">
        <f>INTMARB_IN!N7+INTMARB_EX!N7</f>
        <v>0</v>
      </c>
      <c r="O7" s="8">
        <f>INTMARB_IN!O7+INTMARB_EX!O7</f>
        <v>0</v>
      </c>
      <c r="P7" s="8">
        <f>INTMARB_IN!P7+INTMARB_EX!P7</f>
        <v>0</v>
      </c>
      <c r="Q7" s="8">
        <f>INTMARB_IN!Q7+INTMARB_EX!Q7</f>
        <v>0</v>
      </c>
      <c r="R7" s="8">
        <f>INTMARB_IN!R7+INTMARB_EX!R7</f>
        <v>0</v>
      </c>
      <c r="S7" s="8">
        <f>INTMARB_IN!S7+INTMARB_EX!S7</f>
        <v>0</v>
      </c>
      <c r="T7" s="8">
        <f>INTMARB_IN!T7+INTMARB_EX!T7</f>
        <v>0</v>
      </c>
      <c r="U7" s="8">
        <f>INTMARB_IN!U7+INTMARB_EX!U7</f>
        <v>0</v>
      </c>
      <c r="V7" s="8">
        <f>INTMARB_IN!V7+INTMARB_EX!V7</f>
        <v>0</v>
      </c>
      <c r="W7" s="8">
        <f>INTMARB_IN!W7+INTMARB_EX!W7</f>
        <v>0</v>
      </c>
      <c r="X7" s="8">
        <f>INTMARB_IN!X7+INTMARB_EX!X7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INTMARB_IN!C9+INTMARB_EX!C9</f>
        <v>0</v>
      </c>
      <c r="D9" s="8">
        <f>INTMARB_IN!D9+INTMARB_EX!D9</f>
        <v>0</v>
      </c>
      <c r="E9" s="8">
        <f>INTMARB_IN!E9+INTMARB_EX!E9</f>
        <v>0</v>
      </c>
      <c r="F9" s="8">
        <f>INTMARB_IN!F9+INTMARB_EX!F9</f>
        <v>0</v>
      </c>
      <c r="G9" s="8">
        <f>INTMARB_IN!G9+INTMARB_EX!G9</f>
        <v>0</v>
      </c>
      <c r="H9" s="8">
        <f>INTMARB_IN!H9+INTMARB_EX!H9</f>
        <v>0</v>
      </c>
      <c r="I9" s="8">
        <f>INTMARB_IN!I9+INTMARB_EX!I9</f>
        <v>0</v>
      </c>
      <c r="J9" s="8">
        <f>INTMARB_IN!J9+INTMARB_EX!J9</f>
        <v>0</v>
      </c>
      <c r="K9" s="8">
        <f>INTMARB_IN!K9+INTMARB_EX!K9</f>
        <v>0</v>
      </c>
      <c r="L9" s="8">
        <f>INTMARB_IN!L9+INTMARB_EX!L9</f>
        <v>0</v>
      </c>
      <c r="M9" s="8">
        <f>INTMARB_IN!M9+INTMARB_EX!M9</f>
        <v>0</v>
      </c>
      <c r="N9" s="8">
        <f>INTMARB_IN!N9+INTMARB_EX!N9</f>
        <v>0</v>
      </c>
      <c r="O9" s="8">
        <f>INTMARB_IN!O9+INTMARB_EX!O9</f>
        <v>0</v>
      </c>
      <c r="P9" s="8">
        <f>INTMARB_IN!P9+INTMARB_EX!P9</f>
        <v>0</v>
      </c>
      <c r="Q9" s="8">
        <f>INTMARB_IN!Q9+INTMARB_EX!Q9</f>
        <v>0</v>
      </c>
      <c r="R9" s="8">
        <f>INTMARB_IN!R9+INTMARB_EX!R9</f>
        <v>0</v>
      </c>
      <c r="S9" s="8">
        <f>INTMARB_IN!S9+INTMARB_EX!S9</f>
        <v>0</v>
      </c>
      <c r="T9" s="8">
        <f>INTMARB_IN!T9+INTMARB_EX!T9</f>
        <v>0</v>
      </c>
      <c r="U9" s="8">
        <f>INTMARB_IN!U9+INTMARB_EX!U9</f>
        <v>0</v>
      </c>
      <c r="V9" s="8">
        <f>INTMARB_IN!V9+INTMARB_EX!V9</f>
        <v>0</v>
      </c>
      <c r="W9" s="8">
        <f>INTMARB_IN!W9+INTMARB_EX!W9</f>
        <v>0</v>
      </c>
      <c r="X9" s="8">
        <f>INTMARB_IN!X9+INTMARB_EX!X9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INTMARB_IN!C10+INTMARB_EX!C10</f>
        <v>0</v>
      </c>
      <c r="D10" s="8">
        <f>INTMARB_IN!D10+INTMARB_EX!D10</f>
        <v>0</v>
      </c>
      <c r="E10" s="8">
        <f>INTMARB_IN!E10+INTMARB_EX!E10</f>
        <v>0</v>
      </c>
      <c r="F10" s="8">
        <f>INTMARB_IN!F10+INTMARB_EX!F10</f>
        <v>0</v>
      </c>
      <c r="G10" s="8">
        <f>INTMARB_IN!G10+INTMARB_EX!G10</f>
        <v>0</v>
      </c>
      <c r="H10" s="8">
        <f>INTMARB_IN!H10+INTMARB_EX!H10</f>
        <v>0</v>
      </c>
      <c r="I10" s="8">
        <f>INTMARB_IN!I10+INTMARB_EX!I10</f>
        <v>0</v>
      </c>
      <c r="J10" s="8">
        <f>INTMARB_IN!J10+INTMARB_EX!J10</f>
        <v>0</v>
      </c>
      <c r="K10" s="8">
        <f>INTMARB_IN!K10+INTMARB_EX!K10</f>
        <v>0</v>
      </c>
      <c r="L10" s="8">
        <f>INTMARB_IN!L10+INTMARB_EX!L10</f>
        <v>0</v>
      </c>
      <c r="M10" s="8">
        <f>INTMARB_IN!M10+INTMARB_EX!M10</f>
        <v>0</v>
      </c>
      <c r="N10" s="8">
        <f>INTMARB_IN!N10+INTMARB_EX!N10</f>
        <v>0</v>
      </c>
      <c r="O10" s="8">
        <f>INTMARB_IN!O10+INTMARB_EX!O10</f>
        <v>0</v>
      </c>
      <c r="P10" s="8">
        <f>INTMARB_IN!P10+INTMARB_EX!P10</f>
        <v>0</v>
      </c>
      <c r="Q10" s="8">
        <f>INTMARB_IN!Q10+INTMARB_EX!Q10</f>
        <v>0</v>
      </c>
      <c r="R10" s="8">
        <f>INTMARB_IN!R10+INTMARB_EX!R10</f>
        <v>0</v>
      </c>
      <c r="S10" s="8">
        <f>INTMARB_IN!S10+INTMARB_EX!S10</f>
        <v>0</v>
      </c>
      <c r="T10" s="8">
        <f>INTMARB_IN!T10+INTMARB_EX!T10</f>
        <v>0</v>
      </c>
      <c r="U10" s="8">
        <f>INTMARB_IN!U10+INTMARB_EX!U10</f>
        <v>0</v>
      </c>
      <c r="V10" s="8">
        <f>INTMARB_IN!V10+INTMARB_EX!V10</f>
        <v>0</v>
      </c>
      <c r="W10" s="8">
        <f>INTMARB_IN!W10+INTMARB_EX!W10</f>
        <v>0</v>
      </c>
      <c r="X10" s="8">
        <f>INTMARB_IN!X10+INTMARB_EX!X10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INTMARB_IN!C12+INTMARB_EX!C12</f>
        <v>0</v>
      </c>
      <c r="D12" s="8">
        <f>INTMARB_IN!D12+INTMARB_EX!D12</f>
        <v>0</v>
      </c>
      <c r="E12" s="8">
        <f>INTMARB_IN!E12+INTMARB_EX!E12</f>
        <v>0</v>
      </c>
      <c r="F12" s="8">
        <f>INTMARB_IN!F12+INTMARB_EX!F12</f>
        <v>0</v>
      </c>
      <c r="G12" s="8">
        <f>INTMARB_IN!G12+INTMARB_EX!G12</f>
        <v>0</v>
      </c>
      <c r="H12" s="8">
        <f>INTMARB_IN!H12+INTMARB_EX!H12</f>
        <v>0</v>
      </c>
      <c r="I12" s="8">
        <f>INTMARB_IN!I12+INTMARB_EX!I12</f>
        <v>0</v>
      </c>
      <c r="J12" s="8">
        <f>INTMARB_IN!J12+INTMARB_EX!J12</f>
        <v>0</v>
      </c>
      <c r="K12" s="8">
        <f>INTMARB_IN!K12+INTMARB_EX!K12</f>
        <v>0</v>
      </c>
      <c r="L12" s="8">
        <f>INTMARB_IN!L12+INTMARB_EX!L12</f>
        <v>0</v>
      </c>
      <c r="M12" s="8">
        <f>INTMARB_IN!M12+INTMARB_EX!M12</f>
        <v>0</v>
      </c>
      <c r="N12" s="8">
        <f>INTMARB_IN!N12+INTMARB_EX!N12</f>
        <v>0</v>
      </c>
      <c r="O12" s="8">
        <f>INTMARB_IN!O12+INTMARB_EX!O12</f>
        <v>0</v>
      </c>
      <c r="P12" s="8">
        <f>INTMARB_IN!P12+INTMARB_EX!P12</f>
        <v>0</v>
      </c>
      <c r="Q12" s="8">
        <f>INTMARB_IN!Q12+INTMARB_EX!Q12</f>
        <v>0</v>
      </c>
      <c r="R12" s="8">
        <f>INTMARB_IN!R12+INTMARB_EX!R12</f>
        <v>0</v>
      </c>
      <c r="S12" s="8">
        <f>INTMARB_IN!S12+INTMARB_EX!S12</f>
        <v>0</v>
      </c>
      <c r="T12" s="8">
        <f>INTMARB_IN!T12+INTMARB_EX!T12</f>
        <v>0</v>
      </c>
      <c r="U12" s="8">
        <f>INTMARB_IN!U12+INTMARB_EX!U12</f>
        <v>0</v>
      </c>
      <c r="V12" s="8">
        <f>INTMARB_IN!V12+INTMARB_EX!V12</f>
        <v>0</v>
      </c>
      <c r="W12" s="8">
        <f>INTMARB_IN!W12+INTMARB_EX!W12</f>
        <v>0</v>
      </c>
      <c r="X12" s="8">
        <f>INTMARB_IN!X12+INTMARB_EX!X12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INTMARB_IN!C13+INTMARB_EX!C13</f>
        <v>0</v>
      </c>
      <c r="D13" s="8">
        <f>INTMARB_IN!D13+INTMARB_EX!D13</f>
        <v>0</v>
      </c>
      <c r="E13" s="8">
        <f>INTMARB_IN!E13+INTMARB_EX!E13</f>
        <v>0</v>
      </c>
      <c r="F13" s="8">
        <f>INTMARB_IN!F13+INTMARB_EX!F13</f>
        <v>0</v>
      </c>
      <c r="G13" s="8">
        <f>INTMARB_IN!G13+INTMARB_EX!G13</f>
        <v>0</v>
      </c>
      <c r="H13" s="8">
        <f>INTMARB_IN!H13+INTMARB_EX!H13</f>
        <v>0</v>
      </c>
      <c r="I13" s="8">
        <f>INTMARB_IN!I13+INTMARB_EX!I13</f>
        <v>0</v>
      </c>
      <c r="J13" s="8">
        <f>INTMARB_IN!J13+INTMARB_EX!J13</f>
        <v>0</v>
      </c>
      <c r="K13" s="8">
        <f>INTMARB_IN!K13+INTMARB_EX!K13</f>
        <v>0</v>
      </c>
      <c r="L13" s="8">
        <f>INTMARB_IN!L13+INTMARB_EX!L13</f>
        <v>0</v>
      </c>
      <c r="M13" s="8">
        <f>INTMARB_IN!M13+INTMARB_EX!M13</f>
        <v>0</v>
      </c>
      <c r="N13" s="8">
        <f>INTMARB_IN!N13+INTMARB_EX!N13</f>
        <v>0</v>
      </c>
      <c r="O13" s="8">
        <f>INTMARB_IN!O13+INTMARB_EX!O13</f>
        <v>0</v>
      </c>
      <c r="P13" s="8">
        <f>INTMARB_IN!P13+INTMARB_EX!P13</f>
        <v>0</v>
      </c>
      <c r="Q13" s="8">
        <f>INTMARB_IN!Q13+INTMARB_EX!Q13</f>
        <v>0</v>
      </c>
      <c r="R13" s="8">
        <f>INTMARB_IN!R13+INTMARB_EX!R13</f>
        <v>0</v>
      </c>
      <c r="S13" s="8">
        <f>INTMARB_IN!S13+INTMARB_EX!S13</f>
        <v>0</v>
      </c>
      <c r="T13" s="8">
        <f>INTMARB_IN!T13+INTMARB_EX!T13</f>
        <v>0</v>
      </c>
      <c r="U13" s="8">
        <f>INTMARB_IN!U13+INTMARB_EX!U13</f>
        <v>0</v>
      </c>
      <c r="V13" s="8">
        <f>INTMARB_IN!V13+INTMARB_EX!V13</f>
        <v>0</v>
      </c>
      <c r="W13" s="8">
        <f>INTMARB_IN!W13+INTMARB_EX!W13</f>
        <v>0</v>
      </c>
      <c r="X13" s="8">
        <f>INTMARB_IN!X13+INTMARB_EX!X13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INTMARB_IN!C14+INTMARB_EX!C14</f>
        <v>0</v>
      </c>
      <c r="D14" s="8">
        <f>INTMARB_IN!D14+INTMARB_EX!D14</f>
        <v>0</v>
      </c>
      <c r="E14" s="8">
        <f>INTMARB_IN!E14+INTMARB_EX!E14</f>
        <v>0</v>
      </c>
      <c r="F14" s="8">
        <f>INTMARB_IN!F14+INTMARB_EX!F14</f>
        <v>0</v>
      </c>
      <c r="G14" s="8">
        <f>INTMARB_IN!G14+INTMARB_EX!G14</f>
        <v>0</v>
      </c>
      <c r="H14" s="8">
        <f>INTMARB_IN!H14+INTMARB_EX!H14</f>
        <v>0</v>
      </c>
      <c r="I14" s="8">
        <f>INTMARB_IN!I14+INTMARB_EX!I14</f>
        <v>0</v>
      </c>
      <c r="J14" s="8">
        <f>INTMARB_IN!J14+INTMARB_EX!J14</f>
        <v>0</v>
      </c>
      <c r="K14" s="8">
        <f>INTMARB_IN!K14+INTMARB_EX!K14</f>
        <v>0</v>
      </c>
      <c r="L14" s="8">
        <f>INTMARB_IN!L14+INTMARB_EX!L14</f>
        <v>0</v>
      </c>
      <c r="M14" s="8">
        <f>INTMARB_IN!M14+INTMARB_EX!M14</f>
        <v>0</v>
      </c>
      <c r="N14" s="8">
        <f>INTMARB_IN!N14+INTMARB_EX!N14</f>
        <v>0</v>
      </c>
      <c r="O14" s="8">
        <f>INTMARB_IN!O14+INTMARB_EX!O14</f>
        <v>0</v>
      </c>
      <c r="P14" s="8">
        <f>INTMARB_IN!P14+INTMARB_EX!P14</f>
        <v>0</v>
      </c>
      <c r="Q14" s="8">
        <f>INTMARB_IN!Q14+INTMARB_EX!Q14</f>
        <v>0</v>
      </c>
      <c r="R14" s="8">
        <f>INTMARB_IN!R14+INTMARB_EX!R14</f>
        <v>0</v>
      </c>
      <c r="S14" s="8">
        <f>INTMARB_IN!S14+INTMARB_EX!S14</f>
        <v>0</v>
      </c>
      <c r="T14" s="8">
        <f>INTMARB_IN!T14+INTMARB_EX!T14</f>
        <v>0</v>
      </c>
      <c r="U14" s="8">
        <f>INTMARB_IN!U14+INTMARB_EX!U14</f>
        <v>0</v>
      </c>
      <c r="V14" s="8">
        <f>INTMARB_IN!V14+INTMARB_EX!V14</f>
        <v>0</v>
      </c>
      <c r="W14" s="8">
        <f>INTMARB_IN!W14+INTMARB_EX!W14</f>
        <v>0</v>
      </c>
      <c r="X14" s="8">
        <f>INTMARB_IN!X14+INTMARB_EX!X14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INTMARB_IN!C15+INTMARB_EX!C15</f>
        <v>0</v>
      </c>
      <c r="D15" s="8">
        <f>INTMARB_IN!D15+INTMARB_EX!D15</f>
        <v>0</v>
      </c>
      <c r="E15" s="8">
        <f>INTMARB_IN!E15+INTMARB_EX!E15</f>
        <v>0</v>
      </c>
      <c r="F15" s="8">
        <f>INTMARB_IN!F15+INTMARB_EX!F15</f>
        <v>0</v>
      </c>
      <c r="G15" s="8">
        <f>INTMARB_IN!G15+INTMARB_EX!G15</f>
        <v>0</v>
      </c>
      <c r="H15" s="8">
        <f>INTMARB_IN!H15+INTMARB_EX!H15</f>
        <v>0</v>
      </c>
      <c r="I15" s="8">
        <f>INTMARB_IN!I15+INTMARB_EX!I15</f>
        <v>0</v>
      </c>
      <c r="J15" s="8">
        <f>INTMARB_IN!J15+INTMARB_EX!J15</f>
        <v>0</v>
      </c>
      <c r="K15" s="8">
        <f>INTMARB_IN!K15+INTMARB_EX!K15</f>
        <v>0</v>
      </c>
      <c r="L15" s="8">
        <f>INTMARB_IN!L15+INTMARB_EX!L15</f>
        <v>0</v>
      </c>
      <c r="M15" s="8">
        <f>INTMARB_IN!M15+INTMARB_EX!M15</f>
        <v>0</v>
      </c>
      <c r="N15" s="8">
        <f>INTMARB_IN!N15+INTMARB_EX!N15</f>
        <v>0</v>
      </c>
      <c r="O15" s="8">
        <f>INTMARB_IN!O15+INTMARB_EX!O15</f>
        <v>0</v>
      </c>
      <c r="P15" s="8">
        <f>INTMARB_IN!P15+INTMARB_EX!P15</f>
        <v>0</v>
      </c>
      <c r="Q15" s="8">
        <f>INTMARB_IN!Q15+INTMARB_EX!Q15</f>
        <v>0</v>
      </c>
      <c r="R15" s="8">
        <f>INTMARB_IN!R15+INTMARB_EX!R15</f>
        <v>0</v>
      </c>
      <c r="S15" s="8">
        <f>INTMARB_IN!S15+INTMARB_EX!S15</f>
        <v>0</v>
      </c>
      <c r="T15" s="8">
        <f>INTMARB_IN!T15+INTMARB_EX!T15</f>
        <v>0</v>
      </c>
      <c r="U15" s="8">
        <f>INTMARB_IN!U15+INTMARB_EX!U15</f>
        <v>0</v>
      </c>
      <c r="V15" s="8">
        <f>INTMARB_IN!V15+INTMARB_EX!V15</f>
        <v>0</v>
      </c>
      <c r="W15" s="8">
        <f>INTMARB_IN!W15+INTMARB_EX!W15</f>
        <v>0</v>
      </c>
      <c r="X15" s="8">
        <f>INTMARB_IN!X15+INTMARB_EX!X15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INTMARB_IN!C16+INTMARB_EX!C16</f>
        <v>0</v>
      </c>
      <c r="D16" s="8">
        <f>INTMARB_IN!D16+INTMARB_EX!D16</f>
        <v>0</v>
      </c>
      <c r="E16" s="8">
        <f>INTMARB_IN!E16+INTMARB_EX!E16</f>
        <v>0</v>
      </c>
      <c r="F16" s="8">
        <f>INTMARB_IN!F16+INTMARB_EX!F16</f>
        <v>0</v>
      </c>
      <c r="G16" s="8">
        <f>INTMARB_IN!G16+INTMARB_EX!G16</f>
        <v>0</v>
      </c>
      <c r="H16" s="8">
        <f>INTMARB_IN!H16+INTMARB_EX!H16</f>
        <v>0</v>
      </c>
      <c r="I16" s="8">
        <f>INTMARB_IN!I16+INTMARB_EX!I16</f>
        <v>0</v>
      </c>
      <c r="J16" s="8">
        <f>INTMARB_IN!J16+INTMARB_EX!J16</f>
        <v>0</v>
      </c>
      <c r="K16" s="8">
        <f>INTMARB_IN!K16+INTMARB_EX!K16</f>
        <v>0</v>
      </c>
      <c r="L16" s="8">
        <f>INTMARB_IN!L16+INTMARB_EX!L16</f>
        <v>0</v>
      </c>
      <c r="M16" s="8">
        <f>INTMARB_IN!M16+INTMARB_EX!M16</f>
        <v>0</v>
      </c>
      <c r="N16" s="8">
        <f>INTMARB_IN!N16+INTMARB_EX!N16</f>
        <v>0</v>
      </c>
      <c r="O16" s="8">
        <f>INTMARB_IN!O16+INTMARB_EX!O16</f>
        <v>0</v>
      </c>
      <c r="P16" s="8">
        <f>INTMARB_IN!P16+INTMARB_EX!P16</f>
        <v>0</v>
      </c>
      <c r="Q16" s="8">
        <f>INTMARB_IN!Q16+INTMARB_EX!Q16</f>
        <v>0</v>
      </c>
      <c r="R16" s="8">
        <f>INTMARB_IN!R16+INTMARB_EX!R16</f>
        <v>0</v>
      </c>
      <c r="S16" s="8">
        <f>INTMARB_IN!S16+INTMARB_EX!S16</f>
        <v>0</v>
      </c>
      <c r="T16" s="8">
        <f>INTMARB_IN!T16+INTMARB_EX!T16</f>
        <v>0</v>
      </c>
      <c r="U16" s="8">
        <f>INTMARB_IN!U16+INTMARB_EX!U16</f>
        <v>0</v>
      </c>
      <c r="V16" s="8">
        <f>INTMARB_IN!V16+INTMARB_EX!V16</f>
        <v>0</v>
      </c>
      <c r="W16" s="8">
        <f>INTMARB_IN!W16+INTMARB_EX!W16</f>
        <v>0</v>
      </c>
      <c r="X16" s="8">
        <f>INTMARB_IN!X16+INTMARB_EX!X16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INTMARB_IN!C18+INTMARB_EX!C18</f>
        <v>0</v>
      </c>
      <c r="D18" s="8">
        <f>INTMARB_IN!D18+INTMARB_EX!D18</f>
        <v>0</v>
      </c>
      <c r="E18" s="8">
        <f>INTMARB_IN!E18+INTMARB_EX!E18</f>
        <v>0</v>
      </c>
      <c r="F18" s="8">
        <f>INTMARB_IN!F18+INTMARB_EX!F18</f>
        <v>0</v>
      </c>
      <c r="G18" s="8">
        <f>INTMARB_IN!G18+INTMARB_EX!G18</f>
        <v>0</v>
      </c>
      <c r="H18" s="8">
        <f>INTMARB_IN!H18+INTMARB_EX!H18</f>
        <v>0</v>
      </c>
      <c r="I18" s="8">
        <f>INTMARB_IN!I18+INTMARB_EX!I18</f>
        <v>0</v>
      </c>
      <c r="J18" s="8">
        <f>INTMARB_IN!J18+INTMARB_EX!J18</f>
        <v>0</v>
      </c>
      <c r="K18" s="8">
        <f>INTMARB_IN!K18+INTMARB_EX!K18</f>
        <v>0</v>
      </c>
      <c r="L18" s="8">
        <f>INTMARB_IN!L18+INTMARB_EX!L18</f>
        <v>0</v>
      </c>
      <c r="M18" s="8">
        <f>INTMARB_IN!M18+INTMARB_EX!M18</f>
        <v>0</v>
      </c>
      <c r="N18" s="8">
        <f>INTMARB_IN!N18+INTMARB_EX!N18</f>
        <v>0</v>
      </c>
      <c r="O18" s="8">
        <f>INTMARB_IN!O18+INTMARB_EX!O18</f>
        <v>0</v>
      </c>
      <c r="P18" s="8">
        <f>INTMARB_IN!P18+INTMARB_EX!P18</f>
        <v>0</v>
      </c>
      <c r="Q18" s="8">
        <f>INTMARB_IN!Q18+INTMARB_EX!Q18</f>
        <v>0</v>
      </c>
      <c r="R18" s="8">
        <f>INTMARB_IN!R18+INTMARB_EX!R18</f>
        <v>0</v>
      </c>
      <c r="S18" s="8">
        <f>INTMARB_IN!S18+INTMARB_EX!S18</f>
        <v>0</v>
      </c>
      <c r="T18" s="8">
        <f>INTMARB_IN!T18+INTMARB_EX!T18</f>
        <v>0</v>
      </c>
      <c r="U18" s="8">
        <f>INTMARB_IN!U18+INTMARB_EX!U18</f>
        <v>0</v>
      </c>
      <c r="V18" s="8">
        <f>INTMARB_IN!V18+INTMARB_EX!V18</f>
        <v>0</v>
      </c>
      <c r="W18" s="8">
        <f>INTMARB_IN!W18+INTMARB_EX!W18</f>
        <v>0</v>
      </c>
      <c r="X18" s="8">
        <f>INTMARB_IN!X18+INTMARB_EX!X18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INTMARB_IN!C19+INTMARB_EX!C19</f>
        <v>0</v>
      </c>
      <c r="D19" s="8">
        <f>INTMARB_IN!D19+INTMARB_EX!D19</f>
        <v>0</v>
      </c>
      <c r="E19" s="8">
        <f>INTMARB_IN!E19+INTMARB_EX!E19</f>
        <v>0</v>
      </c>
      <c r="F19" s="8">
        <f>INTMARB_IN!F19+INTMARB_EX!F19</f>
        <v>0</v>
      </c>
      <c r="G19" s="8">
        <f>INTMARB_IN!G19+INTMARB_EX!G19</f>
        <v>0</v>
      </c>
      <c r="H19" s="8">
        <f>INTMARB_IN!H19+INTMARB_EX!H19</f>
        <v>0</v>
      </c>
      <c r="I19" s="8">
        <f>INTMARB_IN!I19+INTMARB_EX!I19</f>
        <v>0</v>
      </c>
      <c r="J19" s="8">
        <f>INTMARB_IN!J19+INTMARB_EX!J19</f>
        <v>0</v>
      </c>
      <c r="K19" s="8">
        <f>INTMARB_IN!K19+INTMARB_EX!K19</f>
        <v>0</v>
      </c>
      <c r="L19" s="8">
        <f>INTMARB_IN!L19+INTMARB_EX!L19</f>
        <v>0</v>
      </c>
      <c r="M19" s="8">
        <f>INTMARB_IN!M19+INTMARB_EX!M19</f>
        <v>0</v>
      </c>
      <c r="N19" s="8">
        <f>INTMARB_IN!N19+INTMARB_EX!N19</f>
        <v>0</v>
      </c>
      <c r="O19" s="8">
        <f>INTMARB_IN!O19+INTMARB_EX!O19</f>
        <v>0</v>
      </c>
      <c r="P19" s="8">
        <f>INTMARB_IN!P19+INTMARB_EX!P19</f>
        <v>0</v>
      </c>
      <c r="Q19" s="8">
        <f>INTMARB_IN!Q19+INTMARB_EX!Q19</f>
        <v>0</v>
      </c>
      <c r="R19" s="8">
        <f>INTMARB_IN!R19+INTMARB_EX!R19</f>
        <v>0</v>
      </c>
      <c r="S19" s="8">
        <f>INTMARB_IN!S19+INTMARB_EX!S19</f>
        <v>0</v>
      </c>
      <c r="T19" s="8">
        <f>INTMARB_IN!T19+INTMARB_EX!T19</f>
        <v>0</v>
      </c>
      <c r="U19" s="8">
        <f>INTMARB_IN!U19+INTMARB_EX!U19</f>
        <v>0</v>
      </c>
      <c r="V19" s="8">
        <f>INTMARB_IN!V19+INTMARB_EX!V19</f>
        <v>0</v>
      </c>
      <c r="W19" s="8">
        <f>INTMARB_IN!W19+INTMARB_EX!W19</f>
        <v>0</v>
      </c>
      <c r="X19" s="8">
        <f>INTMARB_IN!X19+INTMARB_EX!X19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INTMARB_IN!C20+INTMARB_EX!C20</f>
        <v>0</v>
      </c>
      <c r="D20" s="8">
        <f>INTMARB_IN!D20+INTMARB_EX!D20</f>
        <v>0</v>
      </c>
      <c r="E20" s="8">
        <f>INTMARB_IN!E20+INTMARB_EX!E20</f>
        <v>0</v>
      </c>
      <c r="F20" s="8">
        <f>INTMARB_IN!F20+INTMARB_EX!F20</f>
        <v>0</v>
      </c>
      <c r="G20" s="8">
        <f>INTMARB_IN!G20+INTMARB_EX!G20</f>
        <v>0</v>
      </c>
      <c r="H20" s="8">
        <f>INTMARB_IN!H20+INTMARB_EX!H20</f>
        <v>0</v>
      </c>
      <c r="I20" s="8">
        <f>INTMARB_IN!I20+INTMARB_EX!I20</f>
        <v>0</v>
      </c>
      <c r="J20" s="8">
        <f>INTMARB_IN!J20+INTMARB_EX!J20</f>
        <v>0</v>
      </c>
      <c r="K20" s="8">
        <f>INTMARB_IN!K20+INTMARB_EX!K20</f>
        <v>0</v>
      </c>
      <c r="L20" s="8">
        <f>INTMARB_IN!L20+INTMARB_EX!L20</f>
        <v>0</v>
      </c>
      <c r="M20" s="8">
        <f>INTMARB_IN!M20+INTMARB_EX!M20</f>
        <v>0</v>
      </c>
      <c r="N20" s="8">
        <f>INTMARB_IN!N20+INTMARB_EX!N20</f>
        <v>0</v>
      </c>
      <c r="O20" s="8">
        <f>INTMARB_IN!O20+INTMARB_EX!O20</f>
        <v>0</v>
      </c>
      <c r="P20" s="8">
        <f>INTMARB_IN!P20+INTMARB_EX!P20</f>
        <v>0</v>
      </c>
      <c r="Q20" s="8">
        <f>INTMARB_IN!Q20+INTMARB_EX!Q20</f>
        <v>0</v>
      </c>
      <c r="R20" s="8">
        <f>INTMARB_IN!R20+INTMARB_EX!R20</f>
        <v>0</v>
      </c>
      <c r="S20" s="8">
        <f>INTMARB_IN!S20+INTMARB_EX!S20</f>
        <v>0</v>
      </c>
      <c r="T20" s="8">
        <f>INTMARB_IN!T20+INTMARB_EX!T20</f>
        <v>0</v>
      </c>
      <c r="U20" s="8">
        <f>INTMARB_IN!U20+INTMARB_EX!U20</f>
        <v>0</v>
      </c>
      <c r="V20" s="8">
        <f>INTMARB_IN!V20+INTMARB_EX!V20</f>
        <v>0</v>
      </c>
      <c r="W20" s="8">
        <f>INTMARB_IN!W20+INTMARB_EX!W20</f>
        <v>0</v>
      </c>
      <c r="X20" s="8">
        <f>INTMARB_IN!X20+INTMARB_EX!X20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INTMARB_IN!C21+INTMARB_EX!C21</f>
        <v>0</v>
      </c>
      <c r="D21" s="8">
        <f>INTMARB_IN!D21+INTMARB_EX!D21</f>
        <v>0</v>
      </c>
      <c r="E21" s="8">
        <f>INTMARB_IN!E21+INTMARB_EX!E21</f>
        <v>0</v>
      </c>
      <c r="F21" s="8">
        <f>INTMARB_IN!F21+INTMARB_EX!F21</f>
        <v>0</v>
      </c>
      <c r="G21" s="8">
        <f>INTMARB_IN!G21+INTMARB_EX!G21</f>
        <v>0</v>
      </c>
      <c r="H21" s="8">
        <f>INTMARB_IN!H21+INTMARB_EX!H21</f>
        <v>0</v>
      </c>
      <c r="I21" s="8">
        <f>INTMARB_IN!I21+INTMARB_EX!I21</f>
        <v>0</v>
      </c>
      <c r="J21" s="8">
        <f>INTMARB_IN!J21+INTMARB_EX!J21</f>
        <v>0</v>
      </c>
      <c r="K21" s="8">
        <f>INTMARB_IN!K21+INTMARB_EX!K21</f>
        <v>0</v>
      </c>
      <c r="L21" s="8">
        <f>INTMARB_IN!L21+INTMARB_EX!L21</f>
        <v>0</v>
      </c>
      <c r="M21" s="8">
        <f>INTMARB_IN!M21+INTMARB_EX!M21</f>
        <v>0</v>
      </c>
      <c r="N21" s="8">
        <f>INTMARB_IN!N21+INTMARB_EX!N21</f>
        <v>0</v>
      </c>
      <c r="O21" s="8">
        <f>INTMARB_IN!O21+INTMARB_EX!O21</f>
        <v>0</v>
      </c>
      <c r="P21" s="8">
        <f>INTMARB_IN!P21+INTMARB_EX!P21</f>
        <v>0</v>
      </c>
      <c r="Q21" s="8">
        <f>INTMARB_IN!Q21+INTMARB_EX!Q21</f>
        <v>0</v>
      </c>
      <c r="R21" s="8">
        <f>INTMARB_IN!R21+INTMARB_EX!R21</f>
        <v>0</v>
      </c>
      <c r="S21" s="8">
        <f>INTMARB_IN!S21+INTMARB_EX!S21</f>
        <v>0</v>
      </c>
      <c r="T21" s="8">
        <f>INTMARB_IN!T21+INTMARB_EX!T21</f>
        <v>0</v>
      </c>
      <c r="U21" s="8">
        <f>INTMARB_IN!U21+INTMARB_EX!U21</f>
        <v>0</v>
      </c>
      <c r="V21" s="8">
        <f>INTMARB_IN!V21+INTMARB_EX!V21</f>
        <v>0</v>
      </c>
      <c r="W21" s="8">
        <f>INTMARB_IN!W21+INTMARB_EX!W21</f>
        <v>0</v>
      </c>
      <c r="X21" s="8">
        <f>INTMARB_IN!X21+INTMARB_EX!X21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INTMARB_IN!C23+INTMARB_EX!C23</f>
        <v>0</v>
      </c>
      <c r="D23" s="8">
        <f>INTMARB_IN!D23+INTMARB_EX!D23</f>
        <v>0</v>
      </c>
      <c r="E23" s="8">
        <f>INTMARB_IN!E23+INTMARB_EX!E23</f>
        <v>0</v>
      </c>
      <c r="F23" s="8">
        <f>INTMARB_IN!F23+INTMARB_EX!F23</f>
        <v>0</v>
      </c>
      <c r="G23" s="8">
        <f>INTMARB_IN!G23+INTMARB_EX!G23</f>
        <v>0</v>
      </c>
      <c r="H23" s="8">
        <f>INTMARB_IN!H23+INTMARB_EX!H23</f>
        <v>0</v>
      </c>
      <c r="I23" s="8">
        <f>INTMARB_IN!I23+INTMARB_EX!I23</f>
        <v>0</v>
      </c>
      <c r="J23" s="8">
        <f>INTMARB_IN!J23+INTMARB_EX!J23</f>
        <v>0</v>
      </c>
      <c r="K23" s="8">
        <f>INTMARB_IN!K23+INTMARB_EX!K23</f>
        <v>0</v>
      </c>
      <c r="L23" s="8">
        <f>INTMARB_IN!L23+INTMARB_EX!L23</f>
        <v>0</v>
      </c>
      <c r="M23" s="8">
        <f>INTMARB_IN!M23+INTMARB_EX!M23</f>
        <v>0</v>
      </c>
      <c r="N23" s="8">
        <f>INTMARB_IN!N23+INTMARB_EX!N23</f>
        <v>0</v>
      </c>
      <c r="O23" s="8">
        <f>INTMARB_IN!O23+INTMARB_EX!O23</f>
        <v>0</v>
      </c>
      <c r="P23" s="8">
        <f>INTMARB_IN!P23+INTMARB_EX!P23</f>
        <v>0</v>
      </c>
      <c r="Q23" s="8">
        <f>INTMARB_IN!Q23+INTMARB_EX!Q23</f>
        <v>0</v>
      </c>
      <c r="R23" s="8">
        <f>INTMARB_IN!R23+INTMARB_EX!R23</f>
        <v>0</v>
      </c>
      <c r="S23" s="8">
        <f>INTMARB_IN!S23+INTMARB_EX!S23</f>
        <v>0</v>
      </c>
      <c r="T23" s="8">
        <f>INTMARB_IN!T23+INTMARB_EX!T23</f>
        <v>0</v>
      </c>
      <c r="U23" s="8">
        <f>INTMARB_IN!U23+INTMARB_EX!U23</f>
        <v>0</v>
      </c>
      <c r="V23" s="8">
        <f>INTMARB_IN!V23+INTMARB_EX!V23</f>
        <v>0</v>
      </c>
      <c r="W23" s="8">
        <f>INTMARB_IN!W23+INTMARB_EX!W23</f>
        <v>0</v>
      </c>
      <c r="X23" s="8">
        <f>INTMARB_IN!X23+INTMARB_EX!X23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INTMARB_IN!C24+INTMARB_EX!C24</f>
        <v>0</v>
      </c>
      <c r="D24" s="8">
        <f>INTMARB_IN!D24+INTMARB_EX!D24</f>
        <v>0</v>
      </c>
      <c r="E24" s="8">
        <f>INTMARB_IN!E24+INTMARB_EX!E24</f>
        <v>0</v>
      </c>
      <c r="F24" s="8">
        <f>INTMARB_IN!F24+INTMARB_EX!F24</f>
        <v>0</v>
      </c>
      <c r="G24" s="8">
        <f>INTMARB_IN!G24+INTMARB_EX!G24</f>
        <v>0</v>
      </c>
      <c r="H24" s="8">
        <f>INTMARB_IN!H24+INTMARB_EX!H24</f>
        <v>0</v>
      </c>
      <c r="I24" s="8">
        <f>INTMARB_IN!I24+INTMARB_EX!I24</f>
        <v>0</v>
      </c>
      <c r="J24" s="8">
        <f>INTMARB_IN!J24+INTMARB_EX!J24</f>
        <v>0</v>
      </c>
      <c r="K24" s="8">
        <f>INTMARB_IN!K24+INTMARB_EX!K24</f>
        <v>0</v>
      </c>
      <c r="L24" s="8">
        <f>INTMARB_IN!L24+INTMARB_EX!L24</f>
        <v>0</v>
      </c>
      <c r="M24" s="8">
        <f>INTMARB_IN!M24+INTMARB_EX!M24</f>
        <v>0</v>
      </c>
      <c r="N24" s="8">
        <f>INTMARB_IN!N24+INTMARB_EX!N24</f>
        <v>0</v>
      </c>
      <c r="O24" s="8">
        <f>INTMARB_IN!O24+INTMARB_EX!O24</f>
        <v>0</v>
      </c>
      <c r="P24" s="8">
        <f>INTMARB_IN!P24+INTMARB_EX!P24</f>
        <v>0</v>
      </c>
      <c r="Q24" s="8">
        <f>INTMARB_IN!Q24+INTMARB_EX!Q24</f>
        <v>0</v>
      </c>
      <c r="R24" s="8">
        <f>INTMARB_IN!R24+INTMARB_EX!R24</f>
        <v>0</v>
      </c>
      <c r="S24" s="8">
        <f>INTMARB_IN!S24+INTMARB_EX!S24</f>
        <v>0</v>
      </c>
      <c r="T24" s="8">
        <f>INTMARB_IN!T24+INTMARB_EX!T24</f>
        <v>0</v>
      </c>
      <c r="U24" s="8">
        <f>INTMARB_IN!U24+INTMARB_EX!U24</f>
        <v>0</v>
      </c>
      <c r="V24" s="8">
        <f>INTMARB_IN!V24+INTMARB_EX!V24</f>
        <v>0</v>
      </c>
      <c r="W24" s="8">
        <f>INTMARB_IN!W24+INTMARB_EX!W24</f>
        <v>0</v>
      </c>
      <c r="X24" s="8">
        <f>INTMARB_IN!X24+INTMARB_EX!X24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INTMARB_IN!C25+INTMARB_EX!C25</f>
        <v>0</v>
      </c>
      <c r="D25" s="27">
        <f>INTMARB_IN!D25+INTMARB_EX!D25</f>
        <v>0</v>
      </c>
      <c r="E25" s="27">
        <f>INTMARB_IN!E25+INTMARB_EX!E25</f>
        <v>0</v>
      </c>
      <c r="F25" s="27">
        <f>INTMARB_IN!F25+INTMARB_EX!F25</f>
        <v>0</v>
      </c>
      <c r="G25" s="27">
        <f>INTMARB_IN!G25+INTMARB_EX!G25</f>
        <v>0</v>
      </c>
      <c r="H25" s="27">
        <f>INTMARB_IN!H25+INTMARB_EX!H25</f>
        <v>0</v>
      </c>
      <c r="I25" s="27">
        <f>INTMARB_IN!I25+INTMARB_EX!I25</f>
        <v>0</v>
      </c>
      <c r="J25" s="27">
        <f>INTMARB_IN!J25+INTMARB_EX!J25</f>
        <v>0</v>
      </c>
      <c r="K25" s="27">
        <f>INTMARB_IN!K25+INTMARB_EX!K25</f>
        <v>0</v>
      </c>
      <c r="L25" s="27">
        <f>INTMARB_IN!L25+INTMARB_EX!L25</f>
        <v>0</v>
      </c>
      <c r="M25" s="27">
        <f>INTMARB_IN!M25+INTMARB_EX!M25</f>
        <v>0</v>
      </c>
      <c r="N25" s="27">
        <f>INTMARB_IN!N25+INTMARB_EX!N25</f>
        <v>0</v>
      </c>
      <c r="O25" s="27">
        <f>INTMARB_IN!O25+INTMARB_EX!O25</f>
        <v>0</v>
      </c>
      <c r="P25" s="27">
        <f>INTMARB_IN!P25+INTMARB_EX!P25</f>
        <v>0</v>
      </c>
      <c r="Q25" s="27">
        <f>INTMARB_IN!Q25+INTMARB_EX!Q25</f>
        <v>0</v>
      </c>
      <c r="R25" s="27">
        <f>INTMARB_IN!R25+INTMARB_EX!R25</f>
        <v>0</v>
      </c>
      <c r="S25" s="27">
        <f>INTMARB_IN!S25+INTMARB_EX!S25</f>
        <v>0</v>
      </c>
      <c r="T25" s="27">
        <f>INTMARB_IN!T25+INTMARB_EX!T25</f>
        <v>0</v>
      </c>
      <c r="U25" s="27">
        <f>INTMARB_IN!U25+INTMARB_EX!U25</f>
        <v>0</v>
      </c>
      <c r="V25" s="27">
        <f>INTMARB_IN!V25+INTMARB_EX!V25</f>
        <v>0</v>
      </c>
      <c r="W25" s="27">
        <f>INTMARB_IN!W25+INTMARB_EX!W25</f>
        <v>0</v>
      </c>
      <c r="X25" s="27">
        <f>INTMARB_IN!X25+INTMARB_EX!X25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2131.0026771600005</v>
      </c>
      <c r="D26" s="27">
        <f t="shared" si="13"/>
        <v>1523.1419161200001</v>
      </c>
      <c r="E26" s="27">
        <f t="shared" si="13"/>
        <v>1549.1059703999999</v>
      </c>
      <c r="F26" s="27">
        <f t="shared" si="13"/>
        <v>1860.5185736399999</v>
      </c>
      <c r="G26" s="27">
        <f t="shared" si="13"/>
        <v>2104.9010935199999</v>
      </c>
      <c r="H26" s="27">
        <f t="shared" si="13"/>
        <v>1852.0334845200009</v>
      </c>
      <c r="I26" s="27">
        <f t="shared" si="13"/>
        <v>2029.0534149600003</v>
      </c>
      <c r="J26" s="27">
        <f t="shared" si="13"/>
        <v>1592.7628168800002</v>
      </c>
      <c r="K26" s="27">
        <f t="shared" si="13"/>
        <v>1698.4784743200003</v>
      </c>
      <c r="L26" s="27">
        <f t="shared" si="13"/>
        <v>1530.1033768800003</v>
      </c>
      <c r="M26" s="27">
        <f t="shared" si="13"/>
        <v>1478.1935667599996</v>
      </c>
      <c r="N26" s="27">
        <f t="shared" si="13"/>
        <v>1803.5448303599999</v>
      </c>
      <c r="O26" s="27">
        <f t="shared" si="13"/>
        <v>1948.7126663999998</v>
      </c>
      <c r="P26" s="27">
        <f t="shared" si="13"/>
        <v>2076.5344215599998</v>
      </c>
      <c r="Q26" s="27">
        <f t="shared" si="13"/>
        <v>1952.6213354400002</v>
      </c>
      <c r="R26" s="27">
        <f t="shared" si="13"/>
        <v>2062.4731455600004</v>
      </c>
      <c r="S26" s="27">
        <f t="shared" si="13"/>
        <v>2454.1945455600007</v>
      </c>
      <c r="T26" s="27">
        <f t="shared" si="13"/>
        <v>2498.7341782800004</v>
      </c>
      <c r="U26" s="27">
        <f t="shared" si="13"/>
        <v>2600.2311102000003</v>
      </c>
      <c r="V26" s="27">
        <f t="shared" si="13"/>
        <v>3064.1766001200008</v>
      </c>
      <c r="W26" s="27">
        <f t="shared" ref="W26:X26" si="14">SUM(W27,W33)</f>
        <v>2205.01993356</v>
      </c>
      <c r="X26" s="27">
        <f t="shared" si="14"/>
        <v>2116.6001164800005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INTMARB_IN!C28+INTMARB_EX!C28</f>
        <v>0</v>
      </c>
      <c r="D28" s="8">
        <f>INTMARB_IN!D28+INTMARB_EX!D28</f>
        <v>0</v>
      </c>
      <c r="E28" s="8">
        <f>INTMARB_IN!E28+INTMARB_EX!E28</f>
        <v>0</v>
      </c>
      <c r="F28" s="8">
        <f>INTMARB_IN!F28+INTMARB_EX!F28</f>
        <v>0</v>
      </c>
      <c r="G28" s="8">
        <f>INTMARB_IN!G28+INTMARB_EX!G28</f>
        <v>0</v>
      </c>
      <c r="H28" s="8">
        <f>INTMARB_IN!H28+INTMARB_EX!H28</f>
        <v>0</v>
      </c>
      <c r="I28" s="8">
        <f>INTMARB_IN!I28+INTMARB_EX!I28</f>
        <v>0</v>
      </c>
      <c r="J28" s="8">
        <f>INTMARB_IN!J28+INTMARB_EX!J28</f>
        <v>0</v>
      </c>
      <c r="K28" s="8">
        <f>INTMARB_IN!K28+INTMARB_EX!K28</f>
        <v>0</v>
      </c>
      <c r="L28" s="8">
        <f>INTMARB_IN!L28+INTMARB_EX!L28</f>
        <v>0</v>
      </c>
      <c r="M28" s="8">
        <f>INTMARB_IN!M28+INTMARB_EX!M28</f>
        <v>0</v>
      </c>
      <c r="N28" s="8">
        <f>INTMARB_IN!N28+INTMARB_EX!N28</f>
        <v>0</v>
      </c>
      <c r="O28" s="8">
        <f>INTMARB_IN!O28+INTMARB_EX!O28</f>
        <v>0</v>
      </c>
      <c r="P28" s="8">
        <f>INTMARB_IN!P28+INTMARB_EX!P28</f>
        <v>0</v>
      </c>
      <c r="Q28" s="8">
        <f>INTMARB_IN!Q28+INTMARB_EX!Q28</f>
        <v>0</v>
      </c>
      <c r="R28" s="8">
        <f>INTMARB_IN!R28+INTMARB_EX!R28</f>
        <v>0</v>
      </c>
      <c r="S28" s="8">
        <f>INTMARB_IN!S28+INTMARB_EX!S28</f>
        <v>0</v>
      </c>
      <c r="T28" s="8">
        <f>INTMARB_IN!T28+INTMARB_EX!T28</f>
        <v>0</v>
      </c>
      <c r="U28" s="8">
        <f>INTMARB_IN!U28+INTMARB_EX!U28</f>
        <v>0</v>
      </c>
      <c r="V28" s="8">
        <f>INTMARB_IN!V28+INTMARB_EX!V28</f>
        <v>0</v>
      </c>
      <c r="W28" s="8">
        <f>INTMARB_IN!W28+INTMARB_EX!W28</f>
        <v>0</v>
      </c>
      <c r="X28" s="8">
        <f>INTMARB_IN!X28+INTMARB_EX!X28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INTMARB_IN!C29+INTMARB_EX!C29</f>
        <v>0</v>
      </c>
      <c r="D29" s="8">
        <f>INTMARB_IN!D29+INTMARB_EX!D29</f>
        <v>0</v>
      </c>
      <c r="E29" s="8">
        <f>INTMARB_IN!E29+INTMARB_EX!E29</f>
        <v>0</v>
      </c>
      <c r="F29" s="8">
        <f>INTMARB_IN!F29+INTMARB_EX!F29</f>
        <v>0</v>
      </c>
      <c r="G29" s="8">
        <f>INTMARB_IN!G29+INTMARB_EX!G29</f>
        <v>0</v>
      </c>
      <c r="H29" s="8">
        <f>INTMARB_IN!H29+INTMARB_EX!H29</f>
        <v>0</v>
      </c>
      <c r="I29" s="8">
        <f>INTMARB_IN!I29+INTMARB_EX!I29</f>
        <v>0</v>
      </c>
      <c r="J29" s="8">
        <f>INTMARB_IN!J29+INTMARB_EX!J29</f>
        <v>0</v>
      </c>
      <c r="K29" s="8">
        <f>INTMARB_IN!K29+INTMARB_EX!K29</f>
        <v>0</v>
      </c>
      <c r="L29" s="8">
        <f>INTMARB_IN!L29+INTMARB_EX!L29</f>
        <v>0</v>
      </c>
      <c r="M29" s="8">
        <f>INTMARB_IN!M29+INTMARB_EX!M29</f>
        <v>0</v>
      </c>
      <c r="N29" s="8">
        <f>INTMARB_IN!N29+INTMARB_EX!N29</f>
        <v>0</v>
      </c>
      <c r="O29" s="8">
        <f>INTMARB_IN!O29+INTMARB_EX!O29</f>
        <v>0</v>
      </c>
      <c r="P29" s="8">
        <f>INTMARB_IN!P29+INTMARB_EX!P29</f>
        <v>0</v>
      </c>
      <c r="Q29" s="8">
        <f>INTMARB_IN!Q29+INTMARB_EX!Q29</f>
        <v>0</v>
      </c>
      <c r="R29" s="8">
        <f>INTMARB_IN!R29+INTMARB_EX!R29</f>
        <v>0</v>
      </c>
      <c r="S29" s="8">
        <f>INTMARB_IN!S29+INTMARB_EX!S29</f>
        <v>0</v>
      </c>
      <c r="T29" s="8">
        <f>INTMARB_IN!T29+INTMARB_EX!T29</f>
        <v>0</v>
      </c>
      <c r="U29" s="8">
        <f>INTMARB_IN!U29+INTMARB_EX!U29</f>
        <v>0</v>
      </c>
      <c r="V29" s="8">
        <f>INTMARB_IN!V29+INTMARB_EX!V29</f>
        <v>0</v>
      </c>
      <c r="W29" s="8">
        <f>INTMARB_IN!W29+INTMARB_EX!W29</f>
        <v>0</v>
      </c>
      <c r="X29" s="8">
        <f>INTMARB_IN!X29+INTMARB_EX!X29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INTMARB_IN!C30+INTMARB_EX!C30</f>
        <v>0</v>
      </c>
      <c r="D30" s="8">
        <f>INTMARB_IN!D30+INTMARB_EX!D30</f>
        <v>0</v>
      </c>
      <c r="E30" s="8">
        <f>INTMARB_IN!E30+INTMARB_EX!E30</f>
        <v>0</v>
      </c>
      <c r="F30" s="8">
        <f>INTMARB_IN!F30+INTMARB_EX!F30</f>
        <v>0</v>
      </c>
      <c r="G30" s="8">
        <f>INTMARB_IN!G30+INTMARB_EX!G30</f>
        <v>0</v>
      </c>
      <c r="H30" s="8">
        <f>INTMARB_IN!H30+INTMARB_EX!H30</f>
        <v>0</v>
      </c>
      <c r="I30" s="8">
        <f>INTMARB_IN!I30+INTMARB_EX!I30</f>
        <v>0</v>
      </c>
      <c r="J30" s="8">
        <f>INTMARB_IN!J30+INTMARB_EX!J30</f>
        <v>0</v>
      </c>
      <c r="K30" s="8">
        <f>INTMARB_IN!K30+INTMARB_EX!K30</f>
        <v>0</v>
      </c>
      <c r="L30" s="8">
        <f>INTMARB_IN!L30+INTMARB_EX!L30</f>
        <v>0</v>
      </c>
      <c r="M30" s="8">
        <f>INTMARB_IN!M30+INTMARB_EX!M30</f>
        <v>0</v>
      </c>
      <c r="N30" s="8">
        <f>INTMARB_IN!N30+INTMARB_EX!N30</f>
        <v>0</v>
      </c>
      <c r="O30" s="8">
        <f>INTMARB_IN!O30+INTMARB_EX!O30</f>
        <v>0</v>
      </c>
      <c r="P30" s="8">
        <f>INTMARB_IN!P30+INTMARB_EX!P30</f>
        <v>0</v>
      </c>
      <c r="Q30" s="8">
        <f>INTMARB_IN!Q30+INTMARB_EX!Q30</f>
        <v>0</v>
      </c>
      <c r="R30" s="8">
        <f>INTMARB_IN!R30+INTMARB_EX!R30</f>
        <v>0</v>
      </c>
      <c r="S30" s="8">
        <f>INTMARB_IN!S30+INTMARB_EX!S30</f>
        <v>0</v>
      </c>
      <c r="T30" s="8">
        <f>INTMARB_IN!T30+INTMARB_EX!T30</f>
        <v>0</v>
      </c>
      <c r="U30" s="8">
        <f>INTMARB_IN!U30+INTMARB_EX!U30</f>
        <v>0</v>
      </c>
      <c r="V30" s="8">
        <f>INTMARB_IN!V30+INTMARB_EX!V30</f>
        <v>0</v>
      </c>
      <c r="W30" s="8">
        <f>INTMARB_IN!W30+INTMARB_EX!W30</f>
        <v>0</v>
      </c>
      <c r="X30" s="8">
        <f>INTMARB_IN!X30+INTMARB_EX!X30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INTMARB_IN!C31+INTMARB_EX!C31</f>
        <v>0</v>
      </c>
      <c r="D31" s="8">
        <f>INTMARB_IN!D31+INTMARB_EX!D31</f>
        <v>0</v>
      </c>
      <c r="E31" s="8">
        <f>INTMARB_IN!E31+INTMARB_EX!E31</f>
        <v>0</v>
      </c>
      <c r="F31" s="8">
        <f>INTMARB_IN!F31+INTMARB_EX!F31</f>
        <v>0</v>
      </c>
      <c r="G31" s="8">
        <f>INTMARB_IN!G31+INTMARB_EX!G31</f>
        <v>0</v>
      </c>
      <c r="H31" s="8">
        <f>INTMARB_IN!H31+INTMARB_EX!H31</f>
        <v>0</v>
      </c>
      <c r="I31" s="8">
        <f>INTMARB_IN!I31+INTMARB_EX!I31</f>
        <v>0</v>
      </c>
      <c r="J31" s="8">
        <f>INTMARB_IN!J31+INTMARB_EX!J31</f>
        <v>0</v>
      </c>
      <c r="K31" s="8">
        <f>INTMARB_IN!K31+INTMARB_EX!K31</f>
        <v>0</v>
      </c>
      <c r="L31" s="8">
        <f>INTMARB_IN!L31+INTMARB_EX!L31</f>
        <v>0</v>
      </c>
      <c r="M31" s="8">
        <f>INTMARB_IN!M31+INTMARB_EX!M31</f>
        <v>0</v>
      </c>
      <c r="N31" s="8">
        <f>INTMARB_IN!N31+INTMARB_EX!N31</f>
        <v>0</v>
      </c>
      <c r="O31" s="8">
        <f>INTMARB_IN!O31+INTMARB_EX!O31</f>
        <v>0</v>
      </c>
      <c r="P31" s="8">
        <f>INTMARB_IN!P31+INTMARB_EX!P31</f>
        <v>0</v>
      </c>
      <c r="Q31" s="8">
        <f>INTMARB_IN!Q31+INTMARB_EX!Q31</f>
        <v>0</v>
      </c>
      <c r="R31" s="8">
        <f>INTMARB_IN!R31+INTMARB_EX!R31</f>
        <v>0</v>
      </c>
      <c r="S31" s="8">
        <f>INTMARB_IN!S31+INTMARB_EX!S31</f>
        <v>0</v>
      </c>
      <c r="T31" s="8">
        <f>INTMARB_IN!T31+INTMARB_EX!T31</f>
        <v>0</v>
      </c>
      <c r="U31" s="8">
        <f>INTMARB_IN!U31+INTMARB_EX!U31</f>
        <v>0</v>
      </c>
      <c r="V31" s="8">
        <f>INTMARB_IN!V31+INTMARB_EX!V31</f>
        <v>0</v>
      </c>
      <c r="W31" s="8">
        <f>INTMARB_IN!W31+INTMARB_EX!W31</f>
        <v>0</v>
      </c>
      <c r="X31" s="8">
        <f>INTMARB_IN!X31+INTMARB_EX!X31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INTMARB_IN!C32+INTMARB_EX!C32</f>
        <v>0</v>
      </c>
      <c r="D32" s="8">
        <f>INTMARB_IN!D32+INTMARB_EX!D32</f>
        <v>0</v>
      </c>
      <c r="E32" s="8">
        <f>INTMARB_IN!E32+INTMARB_EX!E32</f>
        <v>0</v>
      </c>
      <c r="F32" s="8">
        <f>INTMARB_IN!F32+INTMARB_EX!F32</f>
        <v>0</v>
      </c>
      <c r="G32" s="8">
        <f>INTMARB_IN!G32+INTMARB_EX!G32</f>
        <v>0</v>
      </c>
      <c r="H32" s="8">
        <f>INTMARB_IN!H32+INTMARB_EX!H32</f>
        <v>0</v>
      </c>
      <c r="I32" s="8">
        <f>INTMARB_IN!I32+INTMARB_EX!I32</f>
        <v>0</v>
      </c>
      <c r="J32" s="8">
        <f>INTMARB_IN!J32+INTMARB_EX!J32</f>
        <v>0</v>
      </c>
      <c r="K32" s="8">
        <f>INTMARB_IN!K32+INTMARB_EX!K32</f>
        <v>0</v>
      </c>
      <c r="L32" s="8">
        <f>INTMARB_IN!L32+INTMARB_EX!L32</f>
        <v>0</v>
      </c>
      <c r="M32" s="8">
        <f>INTMARB_IN!M32+INTMARB_EX!M32</f>
        <v>0</v>
      </c>
      <c r="N32" s="8">
        <f>INTMARB_IN!N32+INTMARB_EX!N32</f>
        <v>0</v>
      </c>
      <c r="O32" s="8">
        <f>INTMARB_IN!O32+INTMARB_EX!O32</f>
        <v>0</v>
      </c>
      <c r="P32" s="8">
        <f>INTMARB_IN!P32+INTMARB_EX!P32</f>
        <v>0</v>
      </c>
      <c r="Q32" s="8">
        <f>INTMARB_IN!Q32+INTMARB_EX!Q32</f>
        <v>0</v>
      </c>
      <c r="R32" s="8">
        <f>INTMARB_IN!R32+INTMARB_EX!R32</f>
        <v>0</v>
      </c>
      <c r="S32" s="8">
        <f>INTMARB_IN!S32+INTMARB_EX!S32</f>
        <v>0</v>
      </c>
      <c r="T32" s="8">
        <f>INTMARB_IN!T32+INTMARB_EX!T32</f>
        <v>0</v>
      </c>
      <c r="U32" s="8">
        <f>INTMARB_IN!U32+INTMARB_EX!U32</f>
        <v>0</v>
      </c>
      <c r="V32" s="8">
        <f>INTMARB_IN!V32+INTMARB_EX!V32</f>
        <v>0</v>
      </c>
      <c r="W32" s="8">
        <f>INTMARB_IN!W32+INTMARB_EX!W32</f>
        <v>0</v>
      </c>
      <c r="X32" s="8">
        <f>INTMARB_IN!X32+INTMARB_EX!X32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2131.0026771600005</v>
      </c>
      <c r="D33" s="19">
        <f t="shared" si="17"/>
        <v>1523.1419161200001</v>
      </c>
      <c r="E33" s="19">
        <f t="shared" si="17"/>
        <v>1549.1059703999999</v>
      </c>
      <c r="F33" s="19">
        <f t="shared" si="17"/>
        <v>1860.5185736399999</v>
      </c>
      <c r="G33" s="19">
        <f t="shared" si="17"/>
        <v>2104.9010935199999</v>
      </c>
      <c r="H33" s="19">
        <f t="shared" si="17"/>
        <v>1852.0334845200009</v>
      </c>
      <c r="I33" s="19">
        <f t="shared" si="17"/>
        <v>2029.0534149600003</v>
      </c>
      <c r="J33" s="19">
        <f t="shared" si="17"/>
        <v>1592.7628168800002</v>
      </c>
      <c r="K33" s="19">
        <f t="shared" si="17"/>
        <v>1698.4784743200003</v>
      </c>
      <c r="L33" s="19">
        <f t="shared" si="17"/>
        <v>1530.1033768800003</v>
      </c>
      <c r="M33" s="19">
        <f t="shared" si="17"/>
        <v>1478.1935667599996</v>
      </c>
      <c r="N33" s="19">
        <f t="shared" si="17"/>
        <v>1803.5448303599999</v>
      </c>
      <c r="O33" s="19">
        <f t="shared" si="17"/>
        <v>1948.7126663999998</v>
      </c>
      <c r="P33" s="19">
        <f t="shared" si="17"/>
        <v>2076.5344215599998</v>
      </c>
      <c r="Q33" s="19">
        <f t="shared" si="17"/>
        <v>1952.6213354400002</v>
      </c>
      <c r="R33" s="19">
        <f t="shared" si="17"/>
        <v>2062.4731455600004</v>
      </c>
      <c r="S33" s="19">
        <f t="shared" si="17"/>
        <v>2454.1945455600007</v>
      </c>
      <c r="T33" s="19">
        <f t="shared" si="17"/>
        <v>2498.7341782800004</v>
      </c>
      <c r="U33" s="19">
        <f t="shared" si="17"/>
        <v>2600.2311102000003</v>
      </c>
      <c r="V33" s="19">
        <f t="shared" si="17"/>
        <v>3064.1766001200008</v>
      </c>
      <c r="W33" s="19">
        <f t="shared" ref="W33:X33" si="18">SUM(W34:W50)</f>
        <v>2205.01993356</v>
      </c>
      <c r="X33" s="19">
        <f t="shared" si="18"/>
        <v>2116.6001164800005</v>
      </c>
    </row>
    <row r="34" spans="1:24" ht="11.25" customHeight="1" x14ac:dyDescent="0.2">
      <c r="A34" s="28" t="s">
        <v>54</v>
      </c>
      <c r="B34" s="7" t="s">
        <v>55</v>
      </c>
      <c r="C34" s="8">
        <f>INTMARB_IN!C34+INTMARB_EX!C34</f>
        <v>0</v>
      </c>
      <c r="D34" s="8">
        <f>INTMARB_IN!D34+INTMARB_EX!D34</f>
        <v>0</v>
      </c>
      <c r="E34" s="8">
        <f>INTMARB_IN!E34+INTMARB_EX!E34</f>
        <v>0</v>
      </c>
      <c r="F34" s="8">
        <f>INTMARB_IN!F34+INTMARB_EX!F34</f>
        <v>0</v>
      </c>
      <c r="G34" s="8">
        <f>INTMARB_IN!G34+INTMARB_EX!G34</f>
        <v>0</v>
      </c>
      <c r="H34" s="8">
        <f>INTMARB_IN!H34+INTMARB_EX!H34</f>
        <v>0</v>
      </c>
      <c r="I34" s="8">
        <f>INTMARB_IN!I34+INTMARB_EX!I34</f>
        <v>0</v>
      </c>
      <c r="J34" s="8">
        <f>INTMARB_IN!J34+INTMARB_EX!J34</f>
        <v>0</v>
      </c>
      <c r="K34" s="8">
        <f>INTMARB_IN!K34+INTMARB_EX!K34</f>
        <v>0</v>
      </c>
      <c r="L34" s="8">
        <f>INTMARB_IN!L34+INTMARB_EX!L34</f>
        <v>0</v>
      </c>
      <c r="M34" s="8">
        <f>INTMARB_IN!M34+INTMARB_EX!M34</f>
        <v>0</v>
      </c>
      <c r="N34" s="8">
        <f>INTMARB_IN!N34+INTMARB_EX!N34</f>
        <v>0</v>
      </c>
      <c r="O34" s="8">
        <f>INTMARB_IN!O34+INTMARB_EX!O34</f>
        <v>0</v>
      </c>
      <c r="P34" s="8">
        <f>INTMARB_IN!P34+INTMARB_EX!P34</f>
        <v>0</v>
      </c>
      <c r="Q34" s="8">
        <f>INTMARB_IN!Q34+INTMARB_EX!Q34</f>
        <v>0</v>
      </c>
      <c r="R34" s="8">
        <f>INTMARB_IN!R34+INTMARB_EX!R34</f>
        <v>0</v>
      </c>
      <c r="S34" s="8">
        <f>INTMARB_IN!S34+INTMARB_EX!S34</f>
        <v>0</v>
      </c>
      <c r="T34" s="8">
        <f>INTMARB_IN!T34+INTMARB_EX!T34</f>
        <v>0</v>
      </c>
      <c r="U34" s="8">
        <f>INTMARB_IN!U34+INTMARB_EX!U34</f>
        <v>0</v>
      </c>
      <c r="V34" s="8">
        <f>INTMARB_IN!V34+INTMARB_EX!V34</f>
        <v>0</v>
      </c>
      <c r="W34" s="8">
        <f>INTMARB_IN!W34+INTMARB_EX!W34</f>
        <v>0</v>
      </c>
      <c r="X34" s="8">
        <f>INTMARB_IN!X34+INTMARB_EX!X34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INTMARB_IN!C35+INTMARB_EX!C35</f>
        <v>0</v>
      </c>
      <c r="D35" s="8">
        <f>INTMARB_IN!D35+INTMARB_EX!D35</f>
        <v>0</v>
      </c>
      <c r="E35" s="8">
        <f>INTMARB_IN!E35+INTMARB_EX!E35</f>
        <v>0</v>
      </c>
      <c r="F35" s="8">
        <f>INTMARB_IN!F35+INTMARB_EX!F35</f>
        <v>0</v>
      </c>
      <c r="G35" s="8">
        <f>INTMARB_IN!G35+INTMARB_EX!G35</f>
        <v>0</v>
      </c>
      <c r="H35" s="8">
        <f>INTMARB_IN!H35+INTMARB_EX!H35</f>
        <v>0</v>
      </c>
      <c r="I35" s="8">
        <f>INTMARB_IN!I35+INTMARB_EX!I35</f>
        <v>0</v>
      </c>
      <c r="J35" s="8">
        <f>INTMARB_IN!J35+INTMARB_EX!J35</f>
        <v>0</v>
      </c>
      <c r="K35" s="8">
        <f>INTMARB_IN!K35+INTMARB_EX!K35</f>
        <v>0</v>
      </c>
      <c r="L35" s="8">
        <f>INTMARB_IN!L35+INTMARB_EX!L35</f>
        <v>0</v>
      </c>
      <c r="M35" s="8">
        <f>INTMARB_IN!M35+INTMARB_EX!M35</f>
        <v>0</v>
      </c>
      <c r="N35" s="8">
        <f>INTMARB_IN!N35+INTMARB_EX!N35</f>
        <v>0</v>
      </c>
      <c r="O35" s="8">
        <f>INTMARB_IN!O35+INTMARB_EX!O35</f>
        <v>0</v>
      </c>
      <c r="P35" s="8">
        <f>INTMARB_IN!P35+INTMARB_EX!P35</f>
        <v>0</v>
      </c>
      <c r="Q35" s="8">
        <f>INTMARB_IN!Q35+INTMARB_EX!Q35</f>
        <v>0</v>
      </c>
      <c r="R35" s="8">
        <f>INTMARB_IN!R35+INTMARB_EX!R35</f>
        <v>0</v>
      </c>
      <c r="S35" s="8">
        <f>INTMARB_IN!S35+INTMARB_EX!S35</f>
        <v>0</v>
      </c>
      <c r="T35" s="8">
        <f>INTMARB_IN!T35+INTMARB_EX!T35</f>
        <v>0</v>
      </c>
      <c r="U35" s="8">
        <f>INTMARB_IN!U35+INTMARB_EX!U35</f>
        <v>0</v>
      </c>
      <c r="V35" s="8">
        <f>INTMARB_IN!V35+INTMARB_EX!V35</f>
        <v>0</v>
      </c>
      <c r="W35" s="8">
        <f>INTMARB_IN!W35+INTMARB_EX!W35</f>
        <v>0</v>
      </c>
      <c r="X35" s="8">
        <f>INTMARB_IN!X35+INTMARB_EX!X35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INTMARB_IN!C36+INTMARB_EX!C36</f>
        <v>0</v>
      </c>
      <c r="D36" s="8">
        <f>INTMARB_IN!D36+INTMARB_EX!D36</f>
        <v>0</v>
      </c>
      <c r="E36" s="8">
        <f>INTMARB_IN!E36+INTMARB_EX!E36</f>
        <v>0</v>
      </c>
      <c r="F36" s="8">
        <f>INTMARB_IN!F36+INTMARB_EX!F36</f>
        <v>0</v>
      </c>
      <c r="G36" s="8">
        <f>INTMARB_IN!G36+INTMARB_EX!G36</f>
        <v>0</v>
      </c>
      <c r="H36" s="8">
        <f>INTMARB_IN!H36+INTMARB_EX!H36</f>
        <v>0</v>
      </c>
      <c r="I36" s="8">
        <f>INTMARB_IN!I36+INTMARB_EX!I36</f>
        <v>0</v>
      </c>
      <c r="J36" s="8">
        <f>INTMARB_IN!J36+INTMARB_EX!J36</f>
        <v>0</v>
      </c>
      <c r="K36" s="8">
        <f>INTMARB_IN!K36+INTMARB_EX!K36</f>
        <v>0</v>
      </c>
      <c r="L36" s="8">
        <f>INTMARB_IN!L36+INTMARB_EX!L36</f>
        <v>0</v>
      </c>
      <c r="M36" s="8">
        <f>INTMARB_IN!M36+INTMARB_EX!M36</f>
        <v>0</v>
      </c>
      <c r="N36" s="8">
        <f>INTMARB_IN!N36+INTMARB_EX!N36</f>
        <v>0</v>
      </c>
      <c r="O36" s="8">
        <f>INTMARB_IN!O36+INTMARB_EX!O36</f>
        <v>0</v>
      </c>
      <c r="P36" s="8">
        <f>INTMARB_IN!P36+INTMARB_EX!P36</f>
        <v>0</v>
      </c>
      <c r="Q36" s="8">
        <f>INTMARB_IN!Q36+INTMARB_EX!Q36</f>
        <v>0</v>
      </c>
      <c r="R36" s="8">
        <f>INTMARB_IN!R36+INTMARB_EX!R36</f>
        <v>0</v>
      </c>
      <c r="S36" s="8">
        <f>INTMARB_IN!S36+INTMARB_EX!S36</f>
        <v>0</v>
      </c>
      <c r="T36" s="8">
        <f>INTMARB_IN!T36+INTMARB_EX!T36</f>
        <v>0</v>
      </c>
      <c r="U36" s="8">
        <f>INTMARB_IN!U36+INTMARB_EX!U36</f>
        <v>0</v>
      </c>
      <c r="V36" s="8">
        <f>INTMARB_IN!V36+INTMARB_EX!V36</f>
        <v>0</v>
      </c>
      <c r="W36" s="8">
        <f>INTMARB_IN!W36+INTMARB_EX!W36</f>
        <v>0</v>
      </c>
      <c r="X36" s="8">
        <f>INTMARB_IN!X36+INTMARB_EX!X36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INTMARB_IN!C37+INTMARB_EX!C37</f>
        <v>0</v>
      </c>
      <c r="D37" s="8">
        <f>INTMARB_IN!D37+INTMARB_EX!D37</f>
        <v>0</v>
      </c>
      <c r="E37" s="8">
        <f>INTMARB_IN!E37+INTMARB_EX!E37</f>
        <v>0</v>
      </c>
      <c r="F37" s="8">
        <f>INTMARB_IN!F37+INTMARB_EX!F37</f>
        <v>0</v>
      </c>
      <c r="G37" s="8">
        <f>INTMARB_IN!G37+INTMARB_EX!G37</f>
        <v>0</v>
      </c>
      <c r="H37" s="8">
        <f>INTMARB_IN!H37+INTMARB_EX!H37</f>
        <v>0</v>
      </c>
      <c r="I37" s="8">
        <f>INTMARB_IN!I37+INTMARB_EX!I37</f>
        <v>0</v>
      </c>
      <c r="J37" s="8">
        <f>INTMARB_IN!J37+INTMARB_EX!J37</f>
        <v>0</v>
      </c>
      <c r="K37" s="8">
        <f>INTMARB_IN!K37+INTMARB_EX!K37</f>
        <v>0</v>
      </c>
      <c r="L37" s="8">
        <f>INTMARB_IN!L37+INTMARB_EX!L37</f>
        <v>0</v>
      </c>
      <c r="M37" s="8">
        <f>INTMARB_IN!M37+INTMARB_EX!M37</f>
        <v>0</v>
      </c>
      <c r="N37" s="8">
        <f>INTMARB_IN!N37+INTMARB_EX!N37</f>
        <v>0</v>
      </c>
      <c r="O37" s="8">
        <f>INTMARB_IN!O37+INTMARB_EX!O37</f>
        <v>0</v>
      </c>
      <c r="P37" s="8">
        <f>INTMARB_IN!P37+INTMARB_EX!P37</f>
        <v>0</v>
      </c>
      <c r="Q37" s="8">
        <f>INTMARB_IN!Q37+INTMARB_EX!Q37</f>
        <v>0</v>
      </c>
      <c r="R37" s="8">
        <f>INTMARB_IN!R37+INTMARB_EX!R37</f>
        <v>0</v>
      </c>
      <c r="S37" s="8">
        <f>INTMARB_IN!S37+INTMARB_EX!S37</f>
        <v>0</v>
      </c>
      <c r="T37" s="8">
        <f>INTMARB_IN!T37+INTMARB_EX!T37</f>
        <v>0</v>
      </c>
      <c r="U37" s="8">
        <f>INTMARB_IN!U37+INTMARB_EX!U37</f>
        <v>0</v>
      </c>
      <c r="V37" s="8">
        <f>INTMARB_IN!V37+INTMARB_EX!V37</f>
        <v>0</v>
      </c>
      <c r="W37" s="8">
        <f>INTMARB_IN!W37+INTMARB_EX!W37</f>
        <v>0</v>
      </c>
      <c r="X37" s="8">
        <f>INTMARB_IN!X37+INTMARB_EX!X37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INTMARB_IN!C38+INTMARB_EX!C38</f>
        <v>0</v>
      </c>
      <c r="D38" s="8">
        <f>INTMARB_IN!D38+INTMARB_EX!D38</f>
        <v>0</v>
      </c>
      <c r="E38" s="8">
        <f>INTMARB_IN!E38+INTMARB_EX!E38</f>
        <v>0</v>
      </c>
      <c r="F38" s="8">
        <f>INTMARB_IN!F38+INTMARB_EX!F38</f>
        <v>0</v>
      </c>
      <c r="G38" s="8">
        <f>INTMARB_IN!G38+INTMARB_EX!G38</f>
        <v>0</v>
      </c>
      <c r="H38" s="8">
        <f>INTMARB_IN!H38+INTMARB_EX!H38</f>
        <v>0</v>
      </c>
      <c r="I38" s="8">
        <f>INTMARB_IN!I38+INTMARB_EX!I38</f>
        <v>0</v>
      </c>
      <c r="J38" s="8">
        <f>INTMARB_IN!J38+INTMARB_EX!J38</f>
        <v>0</v>
      </c>
      <c r="K38" s="8">
        <f>INTMARB_IN!K38+INTMARB_EX!K38</f>
        <v>0</v>
      </c>
      <c r="L38" s="8">
        <f>INTMARB_IN!L38+INTMARB_EX!L38</f>
        <v>0</v>
      </c>
      <c r="M38" s="8">
        <f>INTMARB_IN!M38+INTMARB_EX!M38</f>
        <v>0</v>
      </c>
      <c r="N38" s="8">
        <f>INTMARB_IN!N38+INTMARB_EX!N38</f>
        <v>0</v>
      </c>
      <c r="O38" s="8">
        <f>INTMARB_IN!O38+INTMARB_EX!O38</f>
        <v>0</v>
      </c>
      <c r="P38" s="8">
        <f>INTMARB_IN!P38+INTMARB_EX!P38</f>
        <v>0</v>
      </c>
      <c r="Q38" s="8">
        <f>INTMARB_IN!Q38+INTMARB_EX!Q38</f>
        <v>0</v>
      </c>
      <c r="R38" s="8">
        <f>INTMARB_IN!R38+INTMARB_EX!R38</f>
        <v>0</v>
      </c>
      <c r="S38" s="8">
        <f>INTMARB_IN!S38+INTMARB_EX!S38</f>
        <v>0</v>
      </c>
      <c r="T38" s="8">
        <f>INTMARB_IN!T38+INTMARB_EX!T38</f>
        <v>0</v>
      </c>
      <c r="U38" s="8">
        <f>INTMARB_IN!U38+INTMARB_EX!U38</f>
        <v>0</v>
      </c>
      <c r="V38" s="8">
        <f>INTMARB_IN!V38+INTMARB_EX!V38</f>
        <v>0</v>
      </c>
      <c r="W38" s="8">
        <f>INTMARB_IN!W38+INTMARB_EX!W38</f>
        <v>0</v>
      </c>
      <c r="X38" s="8">
        <f>INTMARB_IN!X38+INTMARB_EX!X38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INTMARB_IN!C39+INTMARB_EX!C39</f>
        <v>0</v>
      </c>
      <c r="D39" s="8">
        <f>INTMARB_IN!D39+INTMARB_EX!D39</f>
        <v>0</v>
      </c>
      <c r="E39" s="8">
        <f>INTMARB_IN!E39+INTMARB_EX!E39</f>
        <v>0</v>
      </c>
      <c r="F39" s="8">
        <f>INTMARB_IN!F39+INTMARB_EX!F39</f>
        <v>0</v>
      </c>
      <c r="G39" s="8">
        <f>INTMARB_IN!G39+INTMARB_EX!G39</f>
        <v>0</v>
      </c>
      <c r="H39" s="8">
        <f>INTMARB_IN!H39+INTMARB_EX!H39</f>
        <v>0</v>
      </c>
      <c r="I39" s="8">
        <f>INTMARB_IN!I39+INTMARB_EX!I39</f>
        <v>0</v>
      </c>
      <c r="J39" s="8">
        <f>INTMARB_IN!J39+INTMARB_EX!J39</f>
        <v>0</v>
      </c>
      <c r="K39" s="8">
        <f>INTMARB_IN!K39+INTMARB_EX!K39</f>
        <v>0</v>
      </c>
      <c r="L39" s="8">
        <f>INTMARB_IN!L39+INTMARB_EX!L39</f>
        <v>0</v>
      </c>
      <c r="M39" s="8">
        <f>INTMARB_IN!M39+INTMARB_EX!M39</f>
        <v>0</v>
      </c>
      <c r="N39" s="8">
        <f>INTMARB_IN!N39+INTMARB_EX!N39</f>
        <v>0</v>
      </c>
      <c r="O39" s="8">
        <f>INTMARB_IN!O39+INTMARB_EX!O39</f>
        <v>0</v>
      </c>
      <c r="P39" s="8">
        <f>INTMARB_IN!P39+INTMARB_EX!P39</f>
        <v>0</v>
      </c>
      <c r="Q39" s="8">
        <f>INTMARB_IN!Q39+INTMARB_EX!Q39</f>
        <v>0</v>
      </c>
      <c r="R39" s="8">
        <f>INTMARB_IN!R39+INTMARB_EX!R39</f>
        <v>0</v>
      </c>
      <c r="S39" s="8">
        <f>INTMARB_IN!S39+INTMARB_EX!S39</f>
        <v>0</v>
      </c>
      <c r="T39" s="8">
        <f>INTMARB_IN!T39+INTMARB_EX!T39</f>
        <v>0</v>
      </c>
      <c r="U39" s="8">
        <f>INTMARB_IN!U39+INTMARB_EX!U39</f>
        <v>0</v>
      </c>
      <c r="V39" s="8">
        <f>INTMARB_IN!V39+INTMARB_EX!V39</f>
        <v>0</v>
      </c>
      <c r="W39" s="8">
        <f>INTMARB_IN!W39+INTMARB_EX!W39</f>
        <v>0</v>
      </c>
      <c r="X39" s="8">
        <f>INTMARB_IN!X39+INTMARB_EX!X39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INTMARB_IN!C40+INTMARB_EX!C40</f>
        <v>0</v>
      </c>
      <c r="D40" s="8">
        <f>INTMARB_IN!D40+INTMARB_EX!D40</f>
        <v>0</v>
      </c>
      <c r="E40" s="8">
        <f>INTMARB_IN!E40+INTMARB_EX!E40</f>
        <v>0</v>
      </c>
      <c r="F40" s="8">
        <f>INTMARB_IN!F40+INTMARB_EX!F40</f>
        <v>0</v>
      </c>
      <c r="G40" s="8">
        <f>INTMARB_IN!G40+INTMARB_EX!G40</f>
        <v>0</v>
      </c>
      <c r="H40" s="8">
        <f>INTMARB_IN!H40+INTMARB_EX!H40</f>
        <v>0</v>
      </c>
      <c r="I40" s="8">
        <f>INTMARB_IN!I40+INTMARB_EX!I40</f>
        <v>0</v>
      </c>
      <c r="J40" s="8">
        <f>INTMARB_IN!J40+INTMARB_EX!J40</f>
        <v>0</v>
      </c>
      <c r="K40" s="8">
        <f>INTMARB_IN!K40+INTMARB_EX!K40</f>
        <v>0</v>
      </c>
      <c r="L40" s="8">
        <f>INTMARB_IN!L40+INTMARB_EX!L40</f>
        <v>0</v>
      </c>
      <c r="M40" s="8">
        <f>INTMARB_IN!M40+INTMARB_EX!M40</f>
        <v>0</v>
      </c>
      <c r="N40" s="8">
        <f>INTMARB_IN!N40+INTMARB_EX!N40</f>
        <v>0</v>
      </c>
      <c r="O40" s="8">
        <f>INTMARB_IN!O40+INTMARB_EX!O40</f>
        <v>0</v>
      </c>
      <c r="P40" s="8">
        <f>INTMARB_IN!P40+INTMARB_EX!P40</f>
        <v>0</v>
      </c>
      <c r="Q40" s="8">
        <f>INTMARB_IN!Q40+INTMARB_EX!Q40</f>
        <v>0</v>
      </c>
      <c r="R40" s="8">
        <f>INTMARB_IN!R40+INTMARB_EX!R40</f>
        <v>0</v>
      </c>
      <c r="S40" s="8">
        <f>INTMARB_IN!S40+INTMARB_EX!S40</f>
        <v>0</v>
      </c>
      <c r="T40" s="8">
        <f>INTMARB_IN!T40+INTMARB_EX!T40</f>
        <v>0</v>
      </c>
      <c r="U40" s="8">
        <f>INTMARB_IN!U40+INTMARB_EX!U40</f>
        <v>0</v>
      </c>
      <c r="V40" s="8">
        <f>INTMARB_IN!V40+INTMARB_EX!V40</f>
        <v>0</v>
      </c>
      <c r="W40" s="8">
        <f>INTMARB_IN!W40+INTMARB_EX!W40</f>
        <v>0</v>
      </c>
      <c r="X40" s="8">
        <f>INTMARB_IN!X40+INTMARB_EX!X40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INTMARB_IN!C41+INTMARB_EX!C41</f>
        <v>0</v>
      </c>
      <c r="D41" s="8">
        <f>INTMARB_IN!D41+INTMARB_EX!D41</f>
        <v>0</v>
      </c>
      <c r="E41" s="8">
        <f>INTMARB_IN!E41+INTMARB_EX!E41</f>
        <v>0</v>
      </c>
      <c r="F41" s="8">
        <f>INTMARB_IN!F41+INTMARB_EX!F41</f>
        <v>0</v>
      </c>
      <c r="G41" s="8">
        <f>INTMARB_IN!G41+INTMARB_EX!G41</f>
        <v>0</v>
      </c>
      <c r="H41" s="8">
        <f>INTMARB_IN!H41+INTMARB_EX!H41</f>
        <v>0</v>
      </c>
      <c r="I41" s="8">
        <f>INTMARB_IN!I41+INTMARB_EX!I41</f>
        <v>0</v>
      </c>
      <c r="J41" s="8">
        <f>INTMARB_IN!J41+INTMARB_EX!J41</f>
        <v>0</v>
      </c>
      <c r="K41" s="8">
        <f>INTMARB_IN!K41+INTMARB_EX!K41</f>
        <v>0</v>
      </c>
      <c r="L41" s="8">
        <f>INTMARB_IN!L41+INTMARB_EX!L41</f>
        <v>0</v>
      </c>
      <c r="M41" s="8">
        <f>INTMARB_IN!M41+INTMARB_EX!M41</f>
        <v>0</v>
      </c>
      <c r="N41" s="8">
        <f>INTMARB_IN!N41+INTMARB_EX!N41</f>
        <v>0</v>
      </c>
      <c r="O41" s="8">
        <f>INTMARB_IN!O41+INTMARB_EX!O41</f>
        <v>0</v>
      </c>
      <c r="P41" s="8">
        <f>INTMARB_IN!P41+INTMARB_EX!P41</f>
        <v>0</v>
      </c>
      <c r="Q41" s="8">
        <f>INTMARB_IN!Q41+INTMARB_EX!Q41</f>
        <v>0</v>
      </c>
      <c r="R41" s="8">
        <f>INTMARB_IN!R41+INTMARB_EX!R41</f>
        <v>0</v>
      </c>
      <c r="S41" s="8">
        <f>INTMARB_IN!S41+INTMARB_EX!S41</f>
        <v>0</v>
      </c>
      <c r="T41" s="8">
        <f>INTMARB_IN!T41+INTMARB_EX!T41</f>
        <v>0</v>
      </c>
      <c r="U41" s="8">
        <f>INTMARB_IN!U41+INTMARB_EX!U41</f>
        <v>0</v>
      </c>
      <c r="V41" s="8">
        <f>INTMARB_IN!V41+INTMARB_EX!V41</f>
        <v>0</v>
      </c>
      <c r="W41" s="8">
        <f>INTMARB_IN!W41+INTMARB_EX!W41</f>
        <v>0</v>
      </c>
      <c r="X41" s="8">
        <f>INTMARB_IN!X41+INTMARB_EX!X41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INTMARB_IN!C42+INTMARB_EX!C42</f>
        <v>0</v>
      </c>
      <c r="D42" s="8">
        <f>INTMARB_IN!D42+INTMARB_EX!D42</f>
        <v>0</v>
      </c>
      <c r="E42" s="8">
        <f>INTMARB_IN!E42+INTMARB_EX!E42</f>
        <v>0</v>
      </c>
      <c r="F42" s="8">
        <f>INTMARB_IN!F42+INTMARB_EX!F42</f>
        <v>0</v>
      </c>
      <c r="G42" s="8">
        <f>INTMARB_IN!G42+INTMARB_EX!G42</f>
        <v>0</v>
      </c>
      <c r="H42" s="8">
        <f>INTMARB_IN!H42+INTMARB_EX!H42</f>
        <v>0</v>
      </c>
      <c r="I42" s="8">
        <f>INTMARB_IN!I42+INTMARB_EX!I42</f>
        <v>0</v>
      </c>
      <c r="J42" s="8">
        <f>INTMARB_IN!J42+INTMARB_EX!J42</f>
        <v>0</v>
      </c>
      <c r="K42" s="8">
        <f>INTMARB_IN!K42+INTMARB_EX!K42</f>
        <v>0</v>
      </c>
      <c r="L42" s="8">
        <f>INTMARB_IN!L42+INTMARB_EX!L42</f>
        <v>0</v>
      </c>
      <c r="M42" s="8">
        <f>INTMARB_IN!M42+INTMARB_EX!M42</f>
        <v>0</v>
      </c>
      <c r="N42" s="8">
        <f>INTMARB_IN!N42+INTMARB_EX!N42</f>
        <v>0</v>
      </c>
      <c r="O42" s="8">
        <f>INTMARB_IN!O42+INTMARB_EX!O42</f>
        <v>0</v>
      </c>
      <c r="P42" s="8">
        <f>INTMARB_IN!P42+INTMARB_EX!P42</f>
        <v>0</v>
      </c>
      <c r="Q42" s="8">
        <f>INTMARB_IN!Q42+INTMARB_EX!Q42</f>
        <v>0</v>
      </c>
      <c r="R42" s="8">
        <f>INTMARB_IN!R42+INTMARB_EX!R42</f>
        <v>0</v>
      </c>
      <c r="S42" s="8">
        <f>INTMARB_IN!S42+INTMARB_EX!S42</f>
        <v>0</v>
      </c>
      <c r="T42" s="8">
        <f>INTMARB_IN!T42+INTMARB_EX!T42</f>
        <v>0</v>
      </c>
      <c r="U42" s="8">
        <f>INTMARB_IN!U42+INTMARB_EX!U42</f>
        <v>0</v>
      </c>
      <c r="V42" s="8">
        <f>INTMARB_IN!V42+INTMARB_EX!V42</f>
        <v>0</v>
      </c>
      <c r="W42" s="8">
        <f>INTMARB_IN!W42+INTMARB_EX!W42</f>
        <v>0</v>
      </c>
      <c r="X42" s="8">
        <f>INTMARB_IN!X42+INTMARB_EX!X42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INTMARB_IN!C43+INTMARB_EX!C43</f>
        <v>658.20442428000001</v>
      </c>
      <c r="D43" s="8">
        <f>INTMARB_IN!D43+INTMARB_EX!D43</f>
        <v>491.24520900000005</v>
      </c>
      <c r="E43" s="8">
        <f>INTMARB_IN!E43+INTMARB_EX!E43</f>
        <v>407.76560136000001</v>
      </c>
      <c r="F43" s="8">
        <f>INTMARB_IN!F43+INTMARB_EX!F43</f>
        <v>478.40231555999998</v>
      </c>
      <c r="G43" s="8">
        <f>INTMARB_IN!G43+INTMARB_EX!G43</f>
        <v>465.55915535999998</v>
      </c>
      <c r="H43" s="8">
        <f>INTMARB_IN!H43+INTMARB_EX!H43</f>
        <v>436.66237836000016</v>
      </c>
      <c r="I43" s="8">
        <f>INTMARB_IN!I43+INTMARB_EX!I43</f>
        <v>430.15050000000008</v>
      </c>
      <c r="J43" s="8">
        <f>INTMARB_IN!J43+INTMARB_EX!J43</f>
        <v>159.31494071999998</v>
      </c>
      <c r="K43" s="8">
        <f>INTMARB_IN!K43+INTMARB_EX!K43</f>
        <v>175.24638143999999</v>
      </c>
      <c r="L43" s="8">
        <f>INTMARB_IN!L43+INTMARB_EX!L43</f>
        <v>133.82468892</v>
      </c>
      <c r="M43" s="8">
        <f>INTMARB_IN!M43+INTMARB_EX!M43</f>
        <v>159.31494071999998</v>
      </c>
      <c r="N43" s="8">
        <f>INTMARB_IN!N43+INTMARB_EX!N43</f>
        <v>168.87401856000002</v>
      </c>
      <c r="O43" s="8">
        <f>INTMARB_IN!O43+INTMARB_EX!O43</f>
        <v>156.12875928</v>
      </c>
      <c r="P43" s="8">
        <f>INTMARB_IN!P43+INTMARB_EX!P43</f>
        <v>187.99164071999999</v>
      </c>
      <c r="Q43" s="8">
        <f>INTMARB_IN!Q43+INTMARB_EX!Q43</f>
        <v>184.80545927999998</v>
      </c>
      <c r="R43" s="8">
        <f>INTMARB_IN!R43+INTMARB_EX!R43</f>
        <v>347.30658144000006</v>
      </c>
      <c r="S43" s="8">
        <f>INTMARB_IN!S43+INTMARB_EX!S43</f>
        <v>404.65998144000008</v>
      </c>
      <c r="T43" s="8">
        <f>INTMARB_IN!T43+INTMARB_EX!T43</f>
        <v>415.06335467999997</v>
      </c>
      <c r="U43" s="8">
        <f>INTMARB_IN!U43+INTMARB_EX!U43</f>
        <v>435.06368568000016</v>
      </c>
      <c r="V43" s="8">
        <f>INTMARB_IN!V43+INTMARB_EX!V43</f>
        <v>488.50771788000003</v>
      </c>
      <c r="W43" s="8">
        <f>INTMARB_IN!W43+INTMARB_EX!W43</f>
        <v>445.09119408000004</v>
      </c>
      <c r="X43" s="8">
        <f>INTMARB_IN!X43+INTMARB_EX!X43</f>
        <v>449.29052999999993</v>
      </c>
    </row>
    <row r="44" spans="1:24" ht="11.25" customHeight="1" x14ac:dyDescent="0.2">
      <c r="A44" s="28" t="s">
        <v>74</v>
      </c>
      <c r="B44" s="7" t="s">
        <v>75</v>
      </c>
      <c r="C44" s="8">
        <f>INTMARB_IN!C44+INTMARB_EX!C44</f>
        <v>1472.7982528800005</v>
      </c>
      <c r="D44" s="8">
        <f>INTMARB_IN!D44+INTMARB_EX!D44</f>
        <v>1031.89670712</v>
      </c>
      <c r="E44" s="8">
        <f>INTMARB_IN!E44+INTMARB_EX!E44</f>
        <v>1141.34036904</v>
      </c>
      <c r="F44" s="8">
        <f>INTMARB_IN!F44+INTMARB_EX!F44</f>
        <v>1382.1162580799999</v>
      </c>
      <c r="G44" s="8">
        <f>INTMARB_IN!G44+INTMARB_EX!G44</f>
        <v>1639.3419381599999</v>
      </c>
      <c r="H44" s="8">
        <f>INTMARB_IN!H44+INTMARB_EX!H44</f>
        <v>1415.3711061600006</v>
      </c>
      <c r="I44" s="8">
        <f>INTMARB_IN!I44+INTMARB_EX!I44</f>
        <v>1598.9029149600001</v>
      </c>
      <c r="J44" s="8">
        <f>INTMARB_IN!J44+INTMARB_EX!J44</f>
        <v>1433.4478761600003</v>
      </c>
      <c r="K44" s="8">
        <f>INTMARB_IN!K44+INTMARB_EX!K44</f>
        <v>1523.2320928800002</v>
      </c>
      <c r="L44" s="8">
        <f>INTMARB_IN!L44+INTMARB_EX!L44</f>
        <v>1393.2000000000003</v>
      </c>
      <c r="M44" s="8">
        <f>INTMARB_IN!M44+INTMARB_EX!M44</f>
        <v>1315.7999380799997</v>
      </c>
      <c r="N44" s="8">
        <f>INTMARB_IN!N44+INTMARB_EX!N44</f>
        <v>1631.5921238399999</v>
      </c>
      <c r="O44" s="8">
        <f>INTMARB_IN!O44+INTMARB_EX!O44</f>
        <v>1792.5839071199998</v>
      </c>
      <c r="P44" s="8">
        <f>INTMARB_IN!P44+INTMARB_EX!P44</f>
        <v>1885.46409288</v>
      </c>
      <c r="Q44" s="8">
        <f>INTMARB_IN!Q44+INTMARB_EX!Q44</f>
        <v>1767.8158761600002</v>
      </c>
      <c r="R44" s="8">
        <f>INTMARB_IN!R44+INTMARB_EX!R44</f>
        <v>1712.0878761600002</v>
      </c>
      <c r="S44" s="8">
        <f>INTMARB_IN!S44+INTMARB_EX!S44</f>
        <v>2046.4558761600006</v>
      </c>
      <c r="T44" s="8">
        <f>INTMARB_IN!T44+INTMARB_EX!T44</f>
        <v>2081.0816330400003</v>
      </c>
      <c r="U44" s="8">
        <f>INTMARB_IN!U44+INTMARB_EX!U44</f>
        <v>2163.2403088800002</v>
      </c>
      <c r="V44" s="8">
        <f>INTMARB_IN!V44+INTMARB_EX!V44</f>
        <v>2574.2465690400004</v>
      </c>
      <c r="W44" s="8">
        <f>INTMARB_IN!W44+INTMARB_EX!W44</f>
        <v>1757.9768191200001</v>
      </c>
      <c r="X44" s="8">
        <f>INTMARB_IN!X44+INTMARB_EX!X44</f>
        <v>1665.4962031200005</v>
      </c>
    </row>
    <row r="45" spans="1:24" ht="11.25" customHeight="1" x14ac:dyDescent="0.2">
      <c r="A45" s="28" t="s">
        <v>76</v>
      </c>
      <c r="B45" s="7" t="s">
        <v>77</v>
      </c>
      <c r="C45" s="8">
        <f>INTMARB_IN!C45+INTMARB_EX!C45</f>
        <v>0</v>
      </c>
      <c r="D45" s="8">
        <f>INTMARB_IN!D45+INTMARB_EX!D45</f>
        <v>0</v>
      </c>
      <c r="E45" s="8">
        <f>INTMARB_IN!E45+INTMARB_EX!E45</f>
        <v>0</v>
      </c>
      <c r="F45" s="8">
        <f>INTMARB_IN!F45+INTMARB_EX!F45</f>
        <v>0</v>
      </c>
      <c r="G45" s="8">
        <f>INTMARB_IN!G45+INTMARB_EX!G45</f>
        <v>0</v>
      </c>
      <c r="H45" s="8">
        <f>INTMARB_IN!H45+INTMARB_EX!H45</f>
        <v>0</v>
      </c>
      <c r="I45" s="8">
        <f>INTMARB_IN!I45+INTMARB_EX!I45</f>
        <v>0</v>
      </c>
      <c r="J45" s="8">
        <f>INTMARB_IN!J45+INTMARB_EX!J45</f>
        <v>0</v>
      </c>
      <c r="K45" s="8">
        <f>INTMARB_IN!K45+INTMARB_EX!K45</f>
        <v>0</v>
      </c>
      <c r="L45" s="8">
        <f>INTMARB_IN!L45+INTMARB_EX!L45</f>
        <v>0</v>
      </c>
      <c r="M45" s="8">
        <f>INTMARB_IN!M45+INTMARB_EX!M45</f>
        <v>0</v>
      </c>
      <c r="N45" s="8">
        <f>INTMARB_IN!N45+INTMARB_EX!N45</f>
        <v>0</v>
      </c>
      <c r="O45" s="8">
        <f>INTMARB_IN!O45+INTMARB_EX!O45</f>
        <v>0</v>
      </c>
      <c r="P45" s="8">
        <f>INTMARB_IN!P45+INTMARB_EX!P45</f>
        <v>0</v>
      </c>
      <c r="Q45" s="8">
        <f>INTMARB_IN!Q45+INTMARB_EX!Q45</f>
        <v>0</v>
      </c>
      <c r="R45" s="8">
        <f>INTMARB_IN!R45+INTMARB_EX!R45</f>
        <v>0</v>
      </c>
      <c r="S45" s="8">
        <f>INTMARB_IN!S45+INTMARB_EX!S45</f>
        <v>0</v>
      </c>
      <c r="T45" s="8">
        <f>INTMARB_IN!T45+INTMARB_EX!T45</f>
        <v>0</v>
      </c>
      <c r="U45" s="8">
        <f>INTMARB_IN!U45+INTMARB_EX!U45</f>
        <v>0</v>
      </c>
      <c r="V45" s="8">
        <f>INTMARB_IN!V45+INTMARB_EX!V45</f>
        <v>0</v>
      </c>
      <c r="W45" s="8">
        <f>INTMARB_IN!W45+INTMARB_EX!W45</f>
        <v>0</v>
      </c>
      <c r="X45" s="8">
        <f>INTMARB_IN!X45+INTMARB_EX!X45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INTMARB_IN!C46+INTMARB_EX!C46</f>
        <v>0</v>
      </c>
      <c r="D46" s="8">
        <f>INTMARB_IN!D46+INTMARB_EX!D46</f>
        <v>0</v>
      </c>
      <c r="E46" s="8">
        <f>INTMARB_IN!E46+INTMARB_EX!E46</f>
        <v>0</v>
      </c>
      <c r="F46" s="8">
        <f>INTMARB_IN!F46+INTMARB_EX!F46</f>
        <v>0</v>
      </c>
      <c r="G46" s="8">
        <f>INTMARB_IN!G46+INTMARB_EX!G46</f>
        <v>0</v>
      </c>
      <c r="H46" s="8">
        <f>INTMARB_IN!H46+INTMARB_EX!H46</f>
        <v>0</v>
      </c>
      <c r="I46" s="8">
        <f>INTMARB_IN!I46+INTMARB_EX!I46</f>
        <v>0</v>
      </c>
      <c r="J46" s="8">
        <f>INTMARB_IN!J46+INTMARB_EX!J46</f>
        <v>0</v>
      </c>
      <c r="K46" s="8">
        <f>INTMARB_IN!K46+INTMARB_EX!K46</f>
        <v>0</v>
      </c>
      <c r="L46" s="8">
        <f>INTMARB_IN!L46+INTMARB_EX!L46</f>
        <v>3.0786879599999994</v>
      </c>
      <c r="M46" s="8">
        <f>INTMARB_IN!M46+INTMARB_EX!M46</f>
        <v>3.078687959999999</v>
      </c>
      <c r="N46" s="8">
        <f>INTMARB_IN!N46+INTMARB_EX!N46</f>
        <v>3.0786879599999994</v>
      </c>
      <c r="O46" s="8">
        <f>INTMARB_IN!O46+INTMARB_EX!O46</f>
        <v>0</v>
      </c>
      <c r="P46" s="8">
        <f>INTMARB_IN!P46+INTMARB_EX!P46</f>
        <v>3.078687959999999</v>
      </c>
      <c r="Q46" s="8">
        <f>INTMARB_IN!Q46+INTMARB_EX!Q46</f>
        <v>0</v>
      </c>
      <c r="R46" s="8">
        <f>INTMARB_IN!R46+INTMARB_EX!R46</f>
        <v>3.0786879599999994</v>
      </c>
      <c r="S46" s="8">
        <f>INTMARB_IN!S46+INTMARB_EX!S46</f>
        <v>3.078687959999999</v>
      </c>
      <c r="T46" s="8">
        <f>INTMARB_IN!T46+INTMARB_EX!T46</f>
        <v>2.5891905599999996</v>
      </c>
      <c r="U46" s="8">
        <f>INTMARB_IN!U46+INTMARB_EX!U46</f>
        <v>1.9271156399999998</v>
      </c>
      <c r="V46" s="8">
        <f>INTMARB_IN!V46+INTMARB_EX!V46</f>
        <v>1.4223131999999998</v>
      </c>
      <c r="W46" s="8">
        <f>INTMARB_IN!W46+INTMARB_EX!W46</f>
        <v>1.9519203599999999</v>
      </c>
      <c r="X46" s="8">
        <f>INTMARB_IN!X46+INTMARB_EX!X46</f>
        <v>1.8133833600000002</v>
      </c>
    </row>
    <row r="47" spans="1:24" ht="11.25" customHeight="1" x14ac:dyDescent="0.2">
      <c r="A47" s="28" t="s">
        <v>80</v>
      </c>
      <c r="B47" s="7" t="s">
        <v>81</v>
      </c>
      <c r="C47" s="8">
        <f>INTMARB_IN!C47+INTMARB_EX!C47</f>
        <v>0</v>
      </c>
      <c r="D47" s="8">
        <f>INTMARB_IN!D47+INTMARB_EX!D47</f>
        <v>0</v>
      </c>
      <c r="E47" s="8">
        <f>INTMARB_IN!E47+INTMARB_EX!E47</f>
        <v>0</v>
      </c>
      <c r="F47" s="8">
        <f>INTMARB_IN!F47+INTMARB_EX!F47</f>
        <v>0</v>
      </c>
      <c r="G47" s="8">
        <f>INTMARB_IN!G47+INTMARB_EX!G47</f>
        <v>0</v>
      </c>
      <c r="H47" s="8">
        <f>INTMARB_IN!H47+INTMARB_EX!H47</f>
        <v>0</v>
      </c>
      <c r="I47" s="8">
        <f>INTMARB_IN!I47+INTMARB_EX!I47</f>
        <v>0</v>
      </c>
      <c r="J47" s="8">
        <f>INTMARB_IN!J47+INTMARB_EX!J47</f>
        <v>0</v>
      </c>
      <c r="K47" s="8">
        <f>INTMARB_IN!K47+INTMARB_EX!K47</f>
        <v>0</v>
      </c>
      <c r="L47" s="8">
        <f>INTMARB_IN!L47+INTMARB_EX!L47</f>
        <v>0</v>
      </c>
      <c r="M47" s="8">
        <f>INTMARB_IN!M47+INTMARB_EX!M47</f>
        <v>0</v>
      </c>
      <c r="N47" s="8">
        <f>INTMARB_IN!N47+INTMARB_EX!N47</f>
        <v>0</v>
      </c>
      <c r="O47" s="8">
        <f>INTMARB_IN!O47+INTMARB_EX!O47</f>
        <v>0</v>
      </c>
      <c r="P47" s="8">
        <f>INTMARB_IN!P47+INTMARB_EX!P47</f>
        <v>0</v>
      </c>
      <c r="Q47" s="8">
        <f>INTMARB_IN!Q47+INTMARB_EX!Q47</f>
        <v>0</v>
      </c>
      <c r="R47" s="8">
        <f>INTMARB_IN!R47+INTMARB_EX!R47</f>
        <v>0</v>
      </c>
      <c r="S47" s="8">
        <f>INTMARB_IN!S47+INTMARB_EX!S47</f>
        <v>0</v>
      </c>
      <c r="T47" s="8">
        <f>INTMARB_IN!T47+INTMARB_EX!T47</f>
        <v>0</v>
      </c>
      <c r="U47" s="8">
        <f>INTMARB_IN!U47+INTMARB_EX!U47</f>
        <v>0</v>
      </c>
      <c r="V47" s="8">
        <f>INTMARB_IN!V47+INTMARB_EX!V47</f>
        <v>0</v>
      </c>
      <c r="W47" s="8">
        <f>INTMARB_IN!W47+INTMARB_EX!W47</f>
        <v>0</v>
      </c>
      <c r="X47" s="8">
        <f>INTMARB_IN!X47+INTMARB_EX!X47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INTMARB_IN!C48+INTMARB_EX!C48</f>
        <v>0</v>
      </c>
      <c r="D48" s="8">
        <f>INTMARB_IN!D48+INTMARB_EX!D48</f>
        <v>0</v>
      </c>
      <c r="E48" s="8">
        <f>INTMARB_IN!E48+INTMARB_EX!E48</f>
        <v>0</v>
      </c>
      <c r="F48" s="8">
        <f>INTMARB_IN!F48+INTMARB_EX!F48</f>
        <v>0</v>
      </c>
      <c r="G48" s="8">
        <f>INTMARB_IN!G48+INTMARB_EX!G48</f>
        <v>0</v>
      </c>
      <c r="H48" s="8">
        <f>INTMARB_IN!H48+INTMARB_EX!H48</f>
        <v>0</v>
      </c>
      <c r="I48" s="8">
        <f>INTMARB_IN!I48+INTMARB_EX!I48</f>
        <v>0</v>
      </c>
      <c r="J48" s="8">
        <f>INTMARB_IN!J48+INTMARB_EX!J48</f>
        <v>0</v>
      </c>
      <c r="K48" s="8">
        <f>INTMARB_IN!K48+INTMARB_EX!K48</f>
        <v>0</v>
      </c>
      <c r="L48" s="8">
        <f>INTMARB_IN!L48+INTMARB_EX!L48</f>
        <v>0</v>
      </c>
      <c r="M48" s="8">
        <f>INTMARB_IN!M48+INTMARB_EX!M48</f>
        <v>0</v>
      </c>
      <c r="N48" s="8">
        <f>INTMARB_IN!N48+INTMARB_EX!N48</f>
        <v>0</v>
      </c>
      <c r="O48" s="8">
        <f>INTMARB_IN!O48+INTMARB_EX!O48</f>
        <v>0</v>
      </c>
      <c r="P48" s="8">
        <f>INTMARB_IN!P48+INTMARB_EX!P48</f>
        <v>0</v>
      </c>
      <c r="Q48" s="8">
        <f>INTMARB_IN!Q48+INTMARB_EX!Q48</f>
        <v>0</v>
      </c>
      <c r="R48" s="8">
        <f>INTMARB_IN!R48+INTMARB_EX!R48</f>
        <v>0</v>
      </c>
      <c r="S48" s="8">
        <f>INTMARB_IN!S48+INTMARB_EX!S48</f>
        <v>0</v>
      </c>
      <c r="T48" s="8">
        <f>INTMARB_IN!T48+INTMARB_EX!T48</f>
        <v>0</v>
      </c>
      <c r="U48" s="8">
        <f>INTMARB_IN!U48+INTMARB_EX!U48</f>
        <v>0</v>
      </c>
      <c r="V48" s="8">
        <f>INTMARB_IN!V48+INTMARB_EX!V48</f>
        <v>0</v>
      </c>
      <c r="W48" s="8">
        <f>INTMARB_IN!W48+INTMARB_EX!W48</f>
        <v>0</v>
      </c>
      <c r="X48" s="8">
        <f>INTMARB_IN!X48+INTMARB_EX!X48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INTMARB_IN!C49+INTMARB_EX!C49</f>
        <v>0</v>
      </c>
      <c r="D49" s="8">
        <f>INTMARB_IN!D49+INTMARB_EX!D49</f>
        <v>0</v>
      </c>
      <c r="E49" s="8">
        <f>INTMARB_IN!E49+INTMARB_EX!E49</f>
        <v>0</v>
      </c>
      <c r="F49" s="8">
        <f>INTMARB_IN!F49+INTMARB_EX!F49</f>
        <v>0</v>
      </c>
      <c r="G49" s="8">
        <f>INTMARB_IN!G49+INTMARB_EX!G49</f>
        <v>0</v>
      </c>
      <c r="H49" s="8">
        <f>INTMARB_IN!H49+INTMARB_EX!H49</f>
        <v>0</v>
      </c>
      <c r="I49" s="8">
        <f>INTMARB_IN!I49+INTMARB_EX!I49</f>
        <v>0</v>
      </c>
      <c r="J49" s="8">
        <f>INTMARB_IN!J49+INTMARB_EX!J49</f>
        <v>0</v>
      </c>
      <c r="K49" s="8">
        <f>INTMARB_IN!K49+INTMARB_EX!K49</f>
        <v>0</v>
      </c>
      <c r="L49" s="8">
        <f>INTMARB_IN!L49+INTMARB_EX!L49</f>
        <v>0</v>
      </c>
      <c r="M49" s="8">
        <f>INTMARB_IN!M49+INTMARB_EX!M49</f>
        <v>0</v>
      </c>
      <c r="N49" s="8">
        <f>INTMARB_IN!N49+INTMARB_EX!N49</f>
        <v>0</v>
      </c>
      <c r="O49" s="8">
        <f>INTMARB_IN!O49+INTMARB_EX!O49</f>
        <v>0</v>
      </c>
      <c r="P49" s="8">
        <f>INTMARB_IN!P49+INTMARB_EX!P49</f>
        <v>0</v>
      </c>
      <c r="Q49" s="8">
        <f>INTMARB_IN!Q49+INTMARB_EX!Q49</f>
        <v>0</v>
      </c>
      <c r="R49" s="8">
        <f>INTMARB_IN!R49+INTMARB_EX!R49</f>
        <v>0</v>
      </c>
      <c r="S49" s="8">
        <f>INTMARB_IN!S49+INTMARB_EX!S49</f>
        <v>0</v>
      </c>
      <c r="T49" s="8">
        <f>INTMARB_IN!T49+INTMARB_EX!T49</f>
        <v>0</v>
      </c>
      <c r="U49" s="8">
        <f>INTMARB_IN!U49+INTMARB_EX!U49</f>
        <v>0</v>
      </c>
      <c r="V49" s="8">
        <f>INTMARB_IN!V49+INTMARB_EX!V49</f>
        <v>0</v>
      </c>
      <c r="W49" s="8">
        <f>INTMARB_IN!W49+INTMARB_EX!W49</f>
        <v>0</v>
      </c>
      <c r="X49" s="8">
        <f>INTMARB_IN!X49+INTMARB_EX!X49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INTMARB_IN!C50+INTMARB_EX!C50</f>
        <v>0</v>
      </c>
      <c r="D50" s="8">
        <f>INTMARB_IN!D50+INTMARB_EX!D50</f>
        <v>0</v>
      </c>
      <c r="E50" s="8">
        <f>INTMARB_IN!E50+INTMARB_EX!E50</f>
        <v>0</v>
      </c>
      <c r="F50" s="8">
        <f>INTMARB_IN!F50+INTMARB_EX!F50</f>
        <v>0</v>
      </c>
      <c r="G50" s="8">
        <f>INTMARB_IN!G50+INTMARB_EX!G50</f>
        <v>0</v>
      </c>
      <c r="H50" s="8">
        <f>INTMARB_IN!H50+INTMARB_EX!H50</f>
        <v>0</v>
      </c>
      <c r="I50" s="8">
        <f>INTMARB_IN!I50+INTMARB_EX!I50</f>
        <v>0</v>
      </c>
      <c r="J50" s="8">
        <f>INTMARB_IN!J50+INTMARB_EX!J50</f>
        <v>0</v>
      </c>
      <c r="K50" s="8">
        <f>INTMARB_IN!K50+INTMARB_EX!K50</f>
        <v>0</v>
      </c>
      <c r="L50" s="8">
        <f>INTMARB_IN!L50+INTMARB_EX!L50</f>
        <v>0</v>
      </c>
      <c r="M50" s="8">
        <f>INTMARB_IN!M50+INTMARB_EX!M50</f>
        <v>0</v>
      </c>
      <c r="N50" s="8">
        <f>INTMARB_IN!N50+INTMARB_EX!N50</f>
        <v>0</v>
      </c>
      <c r="O50" s="8">
        <f>INTMARB_IN!O50+INTMARB_EX!O50</f>
        <v>0</v>
      </c>
      <c r="P50" s="8">
        <f>INTMARB_IN!P50+INTMARB_EX!P50</f>
        <v>0</v>
      </c>
      <c r="Q50" s="8">
        <f>INTMARB_IN!Q50+INTMARB_EX!Q50</f>
        <v>0</v>
      </c>
      <c r="R50" s="8">
        <f>INTMARB_IN!R50+INTMARB_EX!R50</f>
        <v>0</v>
      </c>
      <c r="S50" s="8">
        <f>INTMARB_IN!S50+INTMARB_EX!S50</f>
        <v>0</v>
      </c>
      <c r="T50" s="8">
        <f>INTMARB_IN!T50+INTMARB_EX!T50</f>
        <v>0</v>
      </c>
      <c r="U50" s="8">
        <f>INTMARB_IN!U50+INTMARB_EX!U50</f>
        <v>0</v>
      </c>
      <c r="V50" s="8">
        <f>INTMARB_IN!V50+INTMARB_EX!V50</f>
        <v>0</v>
      </c>
      <c r="W50" s="8">
        <f>INTMARB_IN!W50+INTMARB_EX!W50</f>
        <v>0</v>
      </c>
      <c r="X50" s="8">
        <f>INTMARB_IN!X50+INTMARB_EX!X50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INTMARB_IN!C51+INTMARB_EX!C51</f>
        <v>0</v>
      </c>
      <c r="D51" s="27">
        <f>INTMARB_IN!D51+INTMARB_EX!D51</f>
        <v>0</v>
      </c>
      <c r="E51" s="27">
        <f>INTMARB_IN!E51+INTMARB_EX!E51</f>
        <v>0</v>
      </c>
      <c r="F51" s="27">
        <f>INTMARB_IN!F51+INTMARB_EX!F51</f>
        <v>0</v>
      </c>
      <c r="G51" s="27">
        <f>INTMARB_IN!G51+INTMARB_EX!G51</f>
        <v>0</v>
      </c>
      <c r="H51" s="27">
        <f>INTMARB_IN!H51+INTMARB_EX!H51</f>
        <v>0</v>
      </c>
      <c r="I51" s="27">
        <f>INTMARB_IN!I51+INTMARB_EX!I51</f>
        <v>0</v>
      </c>
      <c r="J51" s="27">
        <f>INTMARB_IN!J51+INTMARB_EX!J51</f>
        <v>0</v>
      </c>
      <c r="K51" s="27">
        <f>INTMARB_IN!K51+INTMARB_EX!K51</f>
        <v>0</v>
      </c>
      <c r="L51" s="27">
        <f>INTMARB_IN!L51+INTMARB_EX!L51</f>
        <v>0</v>
      </c>
      <c r="M51" s="27">
        <f>INTMARB_IN!M51+INTMARB_EX!M51</f>
        <v>0</v>
      </c>
      <c r="N51" s="27">
        <f>INTMARB_IN!N51+INTMARB_EX!N51</f>
        <v>0</v>
      </c>
      <c r="O51" s="27">
        <f>INTMARB_IN!O51+INTMARB_EX!O51</f>
        <v>0</v>
      </c>
      <c r="P51" s="27">
        <f>INTMARB_IN!P51+INTMARB_EX!P51</f>
        <v>0</v>
      </c>
      <c r="Q51" s="27">
        <f>INTMARB_IN!Q51+INTMARB_EX!Q51</f>
        <v>0</v>
      </c>
      <c r="R51" s="27">
        <f>INTMARB_IN!R51+INTMARB_EX!R51</f>
        <v>0</v>
      </c>
      <c r="S51" s="27">
        <f>INTMARB_IN!S51+INTMARB_EX!S51</f>
        <v>0</v>
      </c>
      <c r="T51" s="27">
        <f>INTMARB_IN!T51+INTMARB_EX!T51</f>
        <v>0</v>
      </c>
      <c r="U51" s="27">
        <f>INTMARB_IN!U51+INTMARB_EX!U51</f>
        <v>0</v>
      </c>
      <c r="V51" s="27">
        <f>INTMARB_IN!V51+INTMARB_EX!V51</f>
        <v>0</v>
      </c>
      <c r="W51" s="27">
        <f>INTMARB_IN!W51+INTMARB_EX!W51</f>
        <v>0</v>
      </c>
      <c r="X51" s="27">
        <f>INTMARB_IN!X51+INTMARB_EX!X51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INTMARB_IN!C53+INTMARB_EX!C53</f>
        <v>0</v>
      </c>
      <c r="D53" s="8">
        <f>INTMARB_IN!D53+INTMARB_EX!D53</f>
        <v>0</v>
      </c>
      <c r="E53" s="8">
        <f>INTMARB_IN!E53+INTMARB_EX!E53</f>
        <v>0</v>
      </c>
      <c r="F53" s="8">
        <f>INTMARB_IN!F53+INTMARB_EX!F53</f>
        <v>0</v>
      </c>
      <c r="G53" s="8">
        <f>INTMARB_IN!G53+INTMARB_EX!G53</f>
        <v>0</v>
      </c>
      <c r="H53" s="8">
        <f>INTMARB_IN!H53+INTMARB_EX!H53</f>
        <v>0</v>
      </c>
      <c r="I53" s="8">
        <f>INTMARB_IN!I53+INTMARB_EX!I53</f>
        <v>0</v>
      </c>
      <c r="J53" s="8">
        <f>INTMARB_IN!J53+INTMARB_EX!J53</f>
        <v>0</v>
      </c>
      <c r="K53" s="8">
        <f>INTMARB_IN!K53+INTMARB_EX!K53</f>
        <v>0</v>
      </c>
      <c r="L53" s="8">
        <f>INTMARB_IN!L53+INTMARB_EX!L53</f>
        <v>0</v>
      </c>
      <c r="M53" s="8">
        <f>INTMARB_IN!M53+INTMARB_EX!M53</f>
        <v>0</v>
      </c>
      <c r="N53" s="8">
        <f>INTMARB_IN!N53+INTMARB_EX!N53</f>
        <v>0</v>
      </c>
      <c r="O53" s="8">
        <f>INTMARB_IN!O53+INTMARB_EX!O53</f>
        <v>0</v>
      </c>
      <c r="P53" s="8">
        <f>INTMARB_IN!P53+INTMARB_EX!P53</f>
        <v>0</v>
      </c>
      <c r="Q53" s="8">
        <f>INTMARB_IN!Q53+INTMARB_EX!Q53</f>
        <v>0</v>
      </c>
      <c r="R53" s="8">
        <f>INTMARB_IN!R53+INTMARB_EX!R53</f>
        <v>0</v>
      </c>
      <c r="S53" s="8">
        <f>INTMARB_IN!S53+INTMARB_EX!S53</f>
        <v>0</v>
      </c>
      <c r="T53" s="8">
        <f>INTMARB_IN!T53+INTMARB_EX!T53</f>
        <v>0</v>
      </c>
      <c r="U53" s="8">
        <f>INTMARB_IN!U53+INTMARB_EX!U53</f>
        <v>0</v>
      </c>
      <c r="V53" s="8">
        <f>INTMARB_IN!V53+INTMARB_EX!V53</f>
        <v>0</v>
      </c>
      <c r="W53" s="8">
        <f>INTMARB_IN!W53+INTMARB_EX!W53</f>
        <v>0</v>
      </c>
      <c r="X53" s="8">
        <f>INTMARB_IN!X53+INTMARB_EX!X53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INTMARB_IN!C54+INTMARB_EX!C54</f>
        <v>0</v>
      </c>
      <c r="D54" s="45">
        <f>INTMARB_IN!D54+INTMARB_EX!D54</f>
        <v>0</v>
      </c>
      <c r="E54" s="45">
        <f>INTMARB_IN!E54+INTMARB_EX!E54</f>
        <v>0</v>
      </c>
      <c r="F54" s="45">
        <f>INTMARB_IN!F54+INTMARB_EX!F54</f>
        <v>0</v>
      </c>
      <c r="G54" s="45">
        <f>INTMARB_IN!G54+INTMARB_EX!G54</f>
        <v>0</v>
      </c>
      <c r="H54" s="45">
        <f>INTMARB_IN!H54+INTMARB_EX!H54</f>
        <v>0</v>
      </c>
      <c r="I54" s="45">
        <f>INTMARB_IN!I54+INTMARB_EX!I54</f>
        <v>0</v>
      </c>
      <c r="J54" s="45">
        <f>INTMARB_IN!J54+INTMARB_EX!J54</f>
        <v>0</v>
      </c>
      <c r="K54" s="45">
        <f>INTMARB_IN!K54+INTMARB_EX!K54</f>
        <v>0</v>
      </c>
      <c r="L54" s="45">
        <f>INTMARB_IN!L54+INTMARB_EX!L54</f>
        <v>0</v>
      </c>
      <c r="M54" s="45">
        <f>INTMARB_IN!M54+INTMARB_EX!M54</f>
        <v>0</v>
      </c>
      <c r="N54" s="45">
        <f>INTMARB_IN!N54+INTMARB_EX!N54</f>
        <v>0</v>
      </c>
      <c r="O54" s="45">
        <f>INTMARB_IN!O54+INTMARB_EX!O54</f>
        <v>0</v>
      </c>
      <c r="P54" s="45">
        <f>INTMARB_IN!P54+INTMARB_EX!P54</f>
        <v>0</v>
      </c>
      <c r="Q54" s="45">
        <f>INTMARB_IN!Q54+INTMARB_EX!Q54</f>
        <v>0</v>
      </c>
      <c r="R54" s="45">
        <f>INTMARB_IN!R54+INTMARB_EX!R54</f>
        <v>0</v>
      </c>
      <c r="S54" s="45">
        <f>INTMARB_IN!S54+INTMARB_EX!S54</f>
        <v>0</v>
      </c>
      <c r="T54" s="45">
        <f>INTMARB_IN!T54+INTMARB_EX!T54</f>
        <v>0</v>
      </c>
      <c r="U54" s="45">
        <f>INTMARB_IN!U54+INTMARB_EX!U54</f>
        <v>0</v>
      </c>
      <c r="V54" s="45">
        <f>INTMARB_IN!V54+INTMARB_EX!V54</f>
        <v>0</v>
      </c>
      <c r="W54" s="45">
        <f>INTMARB_IN!W54+INTMARB_EX!W54</f>
        <v>0</v>
      </c>
      <c r="X54" s="45">
        <f>INTMARB_IN!X54+INTMARB_EX!X54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INTMARB_IN!C62+INTMARB_EX!C62</f>
        <v>0</v>
      </c>
      <c r="D62" s="52">
        <f>INTMARB_IN!D62+INTMARB_EX!D62</f>
        <v>0</v>
      </c>
      <c r="E62" s="52">
        <f>INTMARB_IN!E62+INTMARB_EX!E62</f>
        <v>0</v>
      </c>
      <c r="F62" s="52">
        <f>INTMARB_IN!F62+INTMARB_EX!F62</f>
        <v>0</v>
      </c>
      <c r="G62" s="52">
        <f>INTMARB_IN!G62+INTMARB_EX!G62</f>
        <v>0</v>
      </c>
      <c r="H62" s="52">
        <f>INTMARB_IN!H62+INTMARB_EX!H62</f>
        <v>0</v>
      </c>
      <c r="I62" s="52">
        <f>INTMARB_IN!I62+INTMARB_EX!I62</f>
        <v>0</v>
      </c>
      <c r="J62" s="52">
        <f>INTMARB_IN!J62+INTMARB_EX!J62</f>
        <v>0</v>
      </c>
      <c r="K62" s="52">
        <f>INTMARB_IN!K62+INTMARB_EX!K62</f>
        <v>0</v>
      </c>
      <c r="L62" s="52">
        <f>INTMARB_IN!L62+INTMARB_EX!L62</f>
        <v>0</v>
      </c>
      <c r="M62" s="52">
        <f>INTMARB_IN!M62+INTMARB_EX!M62</f>
        <v>0</v>
      </c>
      <c r="N62" s="52">
        <f>INTMARB_IN!N62+INTMARB_EX!N62</f>
        <v>0</v>
      </c>
      <c r="O62" s="52">
        <f>INTMARB_IN!O62+INTMARB_EX!O62</f>
        <v>0</v>
      </c>
      <c r="P62" s="52">
        <f>INTMARB_IN!P62+INTMARB_EX!P62</f>
        <v>0</v>
      </c>
      <c r="Q62" s="52">
        <f>INTMARB_IN!Q62+INTMARB_EX!Q62</f>
        <v>0</v>
      </c>
      <c r="R62" s="52">
        <f>INTMARB_IN!R62+INTMARB_EX!R62</f>
        <v>0</v>
      </c>
      <c r="S62" s="52">
        <f>INTMARB_IN!S62+INTMARB_EX!S62</f>
        <v>0</v>
      </c>
      <c r="T62" s="52">
        <f>INTMARB_IN!T62+INTMARB_EX!T62</f>
        <v>0</v>
      </c>
      <c r="U62" s="52">
        <f>INTMARB_IN!U62+INTMARB_EX!U62</f>
        <v>0</v>
      </c>
      <c r="V62" s="52">
        <f>INTMARB_IN!V62+INTMARB_EX!V62</f>
        <v>0</v>
      </c>
      <c r="W62" s="52">
        <f>INTMARB_IN!W62+INTMARB_EX!W62</f>
        <v>0</v>
      </c>
      <c r="X62" s="52">
        <f>INTMARB_IN!X62+INTMARB_EX!X62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INTMARB_IN!C63+INTMARB_EX!C63</f>
        <v>0</v>
      </c>
      <c r="D63" s="52">
        <f>INTMARB_IN!D63+INTMARB_EX!D63</f>
        <v>0</v>
      </c>
      <c r="E63" s="52">
        <f>INTMARB_IN!E63+INTMARB_EX!E63</f>
        <v>0</v>
      </c>
      <c r="F63" s="52">
        <f>INTMARB_IN!F63+INTMARB_EX!F63</f>
        <v>0</v>
      </c>
      <c r="G63" s="52">
        <f>INTMARB_IN!G63+INTMARB_EX!G63</f>
        <v>0</v>
      </c>
      <c r="H63" s="52">
        <f>INTMARB_IN!H63+INTMARB_EX!H63</f>
        <v>0</v>
      </c>
      <c r="I63" s="52">
        <f>INTMARB_IN!I63+INTMARB_EX!I63</f>
        <v>0</v>
      </c>
      <c r="J63" s="52">
        <f>INTMARB_IN!J63+INTMARB_EX!J63</f>
        <v>0</v>
      </c>
      <c r="K63" s="52">
        <f>INTMARB_IN!K63+INTMARB_EX!K63</f>
        <v>0</v>
      </c>
      <c r="L63" s="52">
        <f>INTMARB_IN!L63+INTMARB_EX!L63</f>
        <v>0</v>
      </c>
      <c r="M63" s="52">
        <f>INTMARB_IN!M63+INTMARB_EX!M63</f>
        <v>0</v>
      </c>
      <c r="N63" s="52">
        <f>INTMARB_IN!N63+INTMARB_EX!N63</f>
        <v>0</v>
      </c>
      <c r="O63" s="52">
        <f>INTMARB_IN!O63+INTMARB_EX!O63</f>
        <v>0</v>
      </c>
      <c r="P63" s="52">
        <f>INTMARB_IN!P63+INTMARB_EX!P63</f>
        <v>0</v>
      </c>
      <c r="Q63" s="52">
        <f>INTMARB_IN!Q63+INTMARB_EX!Q63</f>
        <v>0</v>
      </c>
      <c r="R63" s="52">
        <f>INTMARB_IN!R63+INTMARB_EX!R63</f>
        <v>0</v>
      </c>
      <c r="S63" s="52">
        <f>INTMARB_IN!S63+INTMARB_EX!S63</f>
        <v>0</v>
      </c>
      <c r="T63" s="52">
        <f>INTMARB_IN!T63+INTMARB_EX!T63</f>
        <v>0</v>
      </c>
      <c r="U63" s="52">
        <f>INTMARB_IN!U63+INTMARB_EX!U63</f>
        <v>0</v>
      </c>
      <c r="V63" s="52">
        <f>INTMARB_IN!V63+INTMARB_EX!V63</f>
        <v>0</v>
      </c>
      <c r="W63" s="52">
        <f>INTMARB_IN!W63+INTMARB_EX!W63</f>
        <v>0</v>
      </c>
      <c r="X63" s="52">
        <f>INTMARB_IN!X63+INTMARB_EX!X63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INTMARB_IN!C64+INTMARB_EX!C64</f>
        <v>0</v>
      </c>
      <c r="D64" s="52">
        <f>INTMARB_IN!D64+INTMARB_EX!D64</f>
        <v>0</v>
      </c>
      <c r="E64" s="52">
        <f>INTMARB_IN!E64+INTMARB_EX!E64</f>
        <v>0</v>
      </c>
      <c r="F64" s="52">
        <f>INTMARB_IN!F64+INTMARB_EX!F64</f>
        <v>0</v>
      </c>
      <c r="G64" s="52">
        <f>INTMARB_IN!G64+INTMARB_EX!G64</f>
        <v>0</v>
      </c>
      <c r="H64" s="52">
        <f>INTMARB_IN!H64+INTMARB_EX!H64</f>
        <v>0</v>
      </c>
      <c r="I64" s="52">
        <f>INTMARB_IN!I64+INTMARB_EX!I64</f>
        <v>0</v>
      </c>
      <c r="J64" s="52">
        <f>INTMARB_IN!J64+INTMARB_EX!J64</f>
        <v>0</v>
      </c>
      <c r="K64" s="52">
        <f>INTMARB_IN!K64+INTMARB_EX!K64</f>
        <v>0</v>
      </c>
      <c r="L64" s="52">
        <f>INTMARB_IN!L64+INTMARB_EX!L64</f>
        <v>0</v>
      </c>
      <c r="M64" s="52">
        <f>INTMARB_IN!M64+INTMARB_EX!M64</f>
        <v>0</v>
      </c>
      <c r="N64" s="52">
        <f>INTMARB_IN!N64+INTMARB_EX!N64</f>
        <v>0</v>
      </c>
      <c r="O64" s="52">
        <f>INTMARB_IN!O64+INTMARB_EX!O64</f>
        <v>0</v>
      </c>
      <c r="P64" s="52">
        <f>INTMARB_IN!P64+INTMARB_EX!P64</f>
        <v>0</v>
      </c>
      <c r="Q64" s="52">
        <f>INTMARB_IN!Q64+INTMARB_EX!Q64</f>
        <v>0</v>
      </c>
      <c r="R64" s="52">
        <f>INTMARB_IN!R64+INTMARB_EX!R64</f>
        <v>0</v>
      </c>
      <c r="S64" s="52">
        <f>INTMARB_IN!S64+INTMARB_EX!S64</f>
        <v>0</v>
      </c>
      <c r="T64" s="52">
        <f>INTMARB_IN!T64+INTMARB_EX!T64</f>
        <v>0</v>
      </c>
      <c r="U64" s="52">
        <f>INTMARB_IN!U64+INTMARB_EX!U64</f>
        <v>0</v>
      </c>
      <c r="V64" s="52">
        <f>INTMARB_IN!V64+INTMARB_EX!V64</f>
        <v>0</v>
      </c>
      <c r="W64" s="52">
        <f>INTMARB_IN!W64+INTMARB_EX!W64</f>
        <v>0</v>
      </c>
      <c r="X64" s="52">
        <f>INTMARB_IN!X64+INTMARB_EX!X64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INTMARB_IN!C65+INTMARB_EX!C65</f>
        <v>0</v>
      </c>
      <c r="D65" s="52">
        <f>INTMARB_IN!D65+INTMARB_EX!D65</f>
        <v>0</v>
      </c>
      <c r="E65" s="52">
        <f>INTMARB_IN!E65+INTMARB_EX!E65</f>
        <v>0</v>
      </c>
      <c r="F65" s="52">
        <f>INTMARB_IN!F65+INTMARB_EX!F65</f>
        <v>0</v>
      </c>
      <c r="G65" s="52">
        <f>INTMARB_IN!G65+INTMARB_EX!G65</f>
        <v>0</v>
      </c>
      <c r="H65" s="52">
        <f>INTMARB_IN!H65+INTMARB_EX!H65</f>
        <v>0</v>
      </c>
      <c r="I65" s="52">
        <f>INTMARB_IN!I65+INTMARB_EX!I65</f>
        <v>0</v>
      </c>
      <c r="J65" s="52">
        <f>INTMARB_IN!J65+INTMARB_EX!J65</f>
        <v>0</v>
      </c>
      <c r="K65" s="52">
        <f>INTMARB_IN!K65+INTMARB_EX!K65</f>
        <v>0</v>
      </c>
      <c r="L65" s="52">
        <f>INTMARB_IN!L65+INTMARB_EX!L65</f>
        <v>0</v>
      </c>
      <c r="M65" s="52">
        <f>INTMARB_IN!M65+INTMARB_EX!M65</f>
        <v>0</v>
      </c>
      <c r="N65" s="52">
        <f>INTMARB_IN!N65+INTMARB_EX!N65</f>
        <v>0</v>
      </c>
      <c r="O65" s="52">
        <f>INTMARB_IN!O65+INTMARB_EX!O65</f>
        <v>0</v>
      </c>
      <c r="P65" s="52">
        <f>INTMARB_IN!P65+INTMARB_EX!P65</f>
        <v>0</v>
      </c>
      <c r="Q65" s="52">
        <f>INTMARB_IN!Q65+INTMARB_EX!Q65</f>
        <v>0</v>
      </c>
      <c r="R65" s="52">
        <f>INTMARB_IN!R65+INTMARB_EX!R65</f>
        <v>0</v>
      </c>
      <c r="S65" s="52">
        <f>INTMARB_IN!S65+INTMARB_EX!S65</f>
        <v>0</v>
      </c>
      <c r="T65" s="52">
        <f>INTMARB_IN!T65+INTMARB_EX!T65</f>
        <v>0</v>
      </c>
      <c r="U65" s="52">
        <f>INTMARB_IN!U65+INTMARB_EX!U65</f>
        <v>0</v>
      </c>
      <c r="V65" s="52">
        <f>INTMARB_IN!V65+INTMARB_EX!V65</f>
        <v>0</v>
      </c>
      <c r="W65" s="52">
        <f>INTMARB_IN!W65+INTMARB_EX!W65</f>
        <v>0</v>
      </c>
      <c r="X65" s="52">
        <f>INTMARB_IN!X65+INTMARB_EX!X65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INTMARB_IN!C66+INTMARB_EX!C66</f>
        <v>0</v>
      </c>
      <c r="D66" s="52">
        <f>INTMARB_IN!D66+INTMARB_EX!D66</f>
        <v>0</v>
      </c>
      <c r="E66" s="52">
        <f>INTMARB_IN!E66+INTMARB_EX!E66</f>
        <v>0</v>
      </c>
      <c r="F66" s="52">
        <f>INTMARB_IN!F66+INTMARB_EX!F66</f>
        <v>0</v>
      </c>
      <c r="G66" s="52">
        <f>INTMARB_IN!G66+INTMARB_EX!G66</f>
        <v>0</v>
      </c>
      <c r="H66" s="52">
        <f>INTMARB_IN!H66+INTMARB_EX!H66</f>
        <v>0</v>
      </c>
      <c r="I66" s="52">
        <f>INTMARB_IN!I66+INTMARB_EX!I66</f>
        <v>0</v>
      </c>
      <c r="J66" s="52">
        <f>INTMARB_IN!J66+INTMARB_EX!J66</f>
        <v>0</v>
      </c>
      <c r="K66" s="52">
        <f>INTMARB_IN!K66+INTMARB_EX!K66</f>
        <v>0</v>
      </c>
      <c r="L66" s="52">
        <f>INTMARB_IN!L66+INTMARB_EX!L66</f>
        <v>0</v>
      </c>
      <c r="M66" s="52">
        <f>INTMARB_IN!M66+INTMARB_EX!M66</f>
        <v>0</v>
      </c>
      <c r="N66" s="52">
        <f>INTMARB_IN!N66+INTMARB_EX!N66</f>
        <v>0</v>
      </c>
      <c r="O66" s="52">
        <f>INTMARB_IN!O66+INTMARB_EX!O66</f>
        <v>0</v>
      </c>
      <c r="P66" s="52">
        <f>INTMARB_IN!P66+INTMARB_EX!P66</f>
        <v>0</v>
      </c>
      <c r="Q66" s="52">
        <f>INTMARB_IN!Q66+INTMARB_EX!Q66</f>
        <v>0</v>
      </c>
      <c r="R66" s="52">
        <f>INTMARB_IN!R66+INTMARB_EX!R66</f>
        <v>0</v>
      </c>
      <c r="S66" s="52">
        <f>INTMARB_IN!S66+INTMARB_EX!S66</f>
        <v>0</v>
      </c>
      <c r="T66" s="52">
        <f>INTMARB_IN!T66+INTMARB_EX!T66</f>
        <v>0</v>
      </c>
      <c r="U66" s="52">
        <f>INTMARB_IN!U66+INTMARB_EX!U66</f>
        <v>0</v>
      </c>
      <c r="V66" s="52">
        <f>INTMARB_IN!V66+INTMARB_EX!V66</f>
        <v>0</v>
      </c>
      <c r="W66" s="52">
        <f>INTMARB_IN!W66+INTMARB_EX!W66</f>
        <v>0</v>
      </c>
      <c r="X66" s="52">
        <f>INTMARB_IN!X66+INTMARB_EX!X66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INTMARB_IN!C67+INTMARB_EX!C67</f>
        <v>0</v>
      </c>
      <c r="D67" s="52">
        <f>INTMARB_IN!D67+INTMARB_EX!D67</f>
        <v>0</v>
      </c>
      <c r="E67" s="52">
        <f>INTMARB_IN!E67+INTMARB_EX!E67</f>
        <v>0</v>
      </c>
      <c r="F67" s="52">
        <f>INTMARB_IN!F67+INTMARB_EX!F67</f>
        <v>0</v>
      </c>
      <c r="G67" s="52">
        <f>INTMARB_IN!G67+INTMARB_EX!G67</f>
        <v>0</v>
      </c>
      <c r="H67" s="52">
        <f>INTMARB_IN!H67+INTMARB_EX!H67</f>
        <v>0</v>
      </c>
      <c r="I67" s="52">
        <f>INTMARB_IN!I67+INTMARB_EX!I67</f>
        <v>0</v>
      </c>
      <c r="J67" s="52">
        <f>INTMARB_IN!J67+INTMARB_EX!J67</f>
        <v>0</v>
      </c>
      <c r="K67" s="52">
        <f>INTMARB_IN!K67+INTMARB_EX!K67</f>
        <v>0</v>
      </c>
      <c r="L67" s="52">
        <f>INTMARB_IN!L67+INTMARB_EX!L67</f>
        <v>0</v>
      </c>
      <c r="M67" s="52">
        <f>INTMARB_IN!M67+INTMARB_EX!M67</f>
        <v>0</v>
      </c>
      <c r="N67" s="52">
        <f>INTMARB_IN!N67+INTMARB_EX!N67</f>
        <v>0</v>
      </c>
      <c r="O67" s="52">
        <f>INTMARB_IN!O67+INTMARB_EX!O67</f>
        <v>0</v>
      </c>
      <c r="P67" s="52">
        <f>INTMARB_IN!P67+INTMARB_EX!P67</f>
        <v>0</v>
      </c>
      <c r="Q67" s="52">
        <f>INTMARB_IN!Q67+INTMARB_EX!Q67</f>
        <v>0</v>
      </c>
      <c r="R67" s="52">
        <f>INTMARB_IN!R67+INTMARB_EX!R67</f>
        <v>0</v>
      </c>
      <c r="S67" s="52">
        <f>INTMARB_IN!S67+INTMARB_EX!S67</f>
        <v>0</v>
      </c>
      <c r="T67" s="52">
        <f>INTMARB_IN!T67+INTMARB_EX!T67</f>
        <v>0</v>
      </c>
      <c r="U67" s="52">
        <f>INTMARB_IN!U67+INTMARB_EX!U67</f>
        <v>0</v>
      </c>
      <c r="V67" s="52">
        <f>INTMARB_IN!V67+INTMARB_EX!V67</f>
        <v>0</v>
      </c>
      <c r="W67" s="52">
        <f>INTMARB_IN!W67+INTMARB_EX!W67</f>
        <v>0</v>
      </c>
      <c r="X67" s="52">
        <f>INTMARB_IN!X67+INTMARB_EX!X67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INTMARB_IN!C68+INTMARB_EX!C68</f>
        <v>0</v>
      </c>
      <c r="D68" s="52">
        <f>INTMARB_IN!D68+INTMARB_EX!D68</f>
        <v>0</v>
      </c>
      <c r="E68" s="52">
        <f>INTMARB_IN!E68+INTMARB_EX!E68</f>
        <v>0</v>
      </c>
      <c r="F68" s="52">
        <f>INTMARB_IN!F68+INTMARB_EX!F68</f>
        <v>0</v>
      </c>
      <c r="G68" s="52">
        <f>INTMARB_IN!G68+INTMARB_EX!G68</f>
        <v>0</v>
      </c>
      <c r="H68" s="52">
        <f>INTMARB_IN!H68+INTMARB_EX!H68</f>
        <v>0</v>
      </c>
      <c r="I68" s="52">
        <f>INTMARB_IN!I68+INTMARB_EX!I68</f>
        <v>0</v>
      </c>
      <c r="J68" s="52">
        <f>INTMARB_IN!J68+INTMARB_EX!J68</f>
        <v>0</v>
      </c>
      <c r="K68" s="52">
        <f>INTMARB_IN!K68+INTMARB_EX!K68</f>
        <v>0</v>
      </c>
      <c r="L68" s="52">
        <f>INTMARB_IN!L68+INTMARB_EX!L68</f>
        <v>0</v>
      </c>
      <c r="M68" s="52">
        <f>INTMARB_IN!M68+INTMARB_EX!M68</f>
        <v>0</v>
      </c>
      <c r="N68" s="52">
        <f>INTMARB_IN!N68+INTMARB_EX!N68</f>
        <v>0</v>
      </c>
      <c r="O68" s="52">
        <f>INTMARB_IN!O68+INTMARB_EX!O68</f>
        <v>0</v>
      </c>
      <c r="P68" s="52">
        <f>INTMARB_IN!P68+INTMARB_EX!P68</f>
        <v>0</v>
      </c>
      <c r="Q68" s="52">
        <f>INTMARB_IN!Q68+INTMARB_EX!Q68</f>
        <v>0</v>
      </c>
      <c r="R68" s="52">
        <f>INTMARB_IN!R68+INTMARB_EX!R68</f>
        <v>0</v>
      </c>
      <c r="S68" s="52">
        <f>INTMARB_IN!S68+INTMARB_EX!S68</f>
        <v>0</v>
      </c>
      <c r="T68" s="52">
        <f>INTMARB_IN!T68+INTMARB_EX!T68</f>
        <v>0</v>
      </c>
      <c r="U68" s="52">
        <f>INTMARB_IN!U68+INTMARB_EX!U68</f>
        <v>0</v>
      </c>
      <c r="V68" s="52">
        <f>INTMARB_IN!V68+INTMARB_EX!V68</f>
        <v>0</v>
      </c>
      <c r="W68" s="52">
        <f>INTMARB_IN!W68+INTMARB_EX!W68</f>
        <v>0</v>
      </c>
      <c r="X68" s="52">
        <f>INTMARB_IN!X68+INTMARB_EX!X68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INTMARB_IN!C69+INTMARB_EX!C69</f>
        <v>0</v>
      </c>
      <c r="D69" s="52">
        <f>INTMARB_IN!D69+INTMARB_EX!D69</f>
        <v>0</v>
      </c>
      <c r="E69" s="52">
        <f>INTMARB_IN!E69+INTMARB_EX!E69</f>
        <v>0</v>
      </c>
      <c r="F69" s="52">
        <f>INTMARB_IN!F69+INTMARB_EX!F69</f>
        <v>0</v>
      </c>
      <c r="G69" s="52">
        <f>INTMARB_IN!G69+INTMARB_EX!G69</f>
        <v>0</v>
      </c>
      <c r="H69" s="52">
        <f>INTMARB_IN!H69+INTMARB_EX!H69</f>
        <v>0</v>
      </c>
      <c r="I69" s="52">
        <f>INTMARB_IN!I69+INTMARB_EX!I69</f>
        <v>0</v>
      </c>
      <c r="J69" s="52">
        <f>INTMARB_IN!J69+INTMARB_EX!J69</f>
        <v>0</v>
      </c>
      <c r="K69" s="52">
        <f>INTMARB_IN!K69+INTMARB_EX!K69</f>
        <v>0</v>
      </c>
      <c r="L69" s="52">
        <f>INTMARB_IN!L69+INTMARB_EX!L69</f>
        <v>0</v>
      </c>
      <c r="M69" s="52">
        <f>INTMARB_IN!M69+INTMARB_EX!M69</f>
        <v>0</v>
      </c>
      <c r="N69" s="52">
        <f>INTMARB_IN!N69+INTMARB_EX!N69</f>
        <v>0</v>
      </c>
      <c r="O69" s="52">
        <f>INTMARB_IN!O69+INTMARB_EX!O69</f>
        <v>0</v>
      </c>
      <c r="P69" s="52">
        <f>INTMARB_IN!P69+INTMARB_EX!P69</f>
        <v>0</v>
      </c>
      <c r="Q69" s="52">
        <f>INTMARB_IN!Q69+INTMARB_EX!Q69</f>
        <v>0</v>
      </c>
      <c r="R69" s="52">
        <f>INTMARB_IN!R69+INTMARB_EX!R69</f>
        <v>0</v>
      </c>
      <c r="S69" s="52">
        <f>INTMARB_IN!S69+INTMARB_EX!S69</f>
        <v>0</v>
      </c>
      <c r="T69" s="52">
        <f>INTMARB_IN!T69+INTMARB_EX!T69</f>
        <v>0</v>
      </c>
      <c r="U69" s="52">
        <f>INTMARB_IN!U69+INTMARB_EX!U69</f>
        <v>0</v>
      </c>
      <c r="V69" s="52">
        <f>INTMARB_IN!V69+INTMARB_EX!V69</f>
        <v>0</v>
      </c>
      <c r="W69" s="52">
        <f>INTMARB_IN!W69+INTMARB_EX!W69</f>
        <v>0</v>
      </c>
      <c r="X69" s="52">
        <f>INTMARB_IN!X69+INTMARB_EX!X69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INTMARB_IN!C70+INTMARB_EX!C70</f>
        <v>0</v>
      </c>
      <c r="D70" s="52">
        <f>INTMARB_IN!D70+INTMARB_EX!D70</f>
        <v>0</v>
      </c>
      <c r="E70" s="52">
        <f>INTMARB_IN!E70+INTMARB_EX!E70</f>
        <v>0</v>
      </c>
      <c r="F70" s="52">
        <f>INTMARB_IN!F70+INTMARB_EX!F70</f>
        <v>0</v>
      </c>
      <c r="G70" s="52">
        <f>INTMARB_IN!G70+INTMARB_EX!G70</f>
        <v>0</v>
      </c>
      <c r="H70" s="52">
        <f>INTMARB_IN!H70+INTMARB_EX!H70</f>
        <v>0</v>
      </c>
      <c r="I70" s="52">
        <f>INTMARB_IN!I70+INTMARB_EX!I70</f>
        <v>0</v>
      </c>
      <c r="J70" s="52">
        <f>INTMARB_IN!J70+INTMARB_EX!J70</f>
        <v>0</v>
      </c>
      <c r="K70" s="52">
        <f>INTMARB_IN!K70+INTMARB_EX!K70</f>
        <v>0</v>
      </c>
      <c r="L70" s="52">
        <f>INTMARB_IN!L70+INTMARB_EX!L70</f>
        <v>0</v>
      </c>
      <c r="M70" s="52">
        <f>INTMARB_IN!M70+INTMARB_EX!M70</f>
        <v>0</v>
      </c>
      <c r="N70" s="52">
        <f>INTMARB_IN!N70+INTMARB_EX!N70</f>
        <v>0</v>
      </c>
      <c r="O70" s="52">
        <f>INTMARB_IN!O70+INTMARB_EX!O70</f>
        <v>0</v>
      </c>
      <c r="P70" s="52">
        <f>INTMARB_IN!P70+INTMARB_EX!P70</f>
        <v>0</v>
      </c>
      <c r="Q70" s="52">
        <f>INTMARB_IN!Q70+INTMARB_EX!Q70</f>
        <v>0</v>
      </c>
      <c r="R70" s="52">
        <f>INTMARB_IN!R70+INTMARB_EX!R70</f>
        <v>0</v>
      </c>
      <c r="S70" s="52">
        <f>INTMARB_IN!S70+INTMARB_EX!S70</f>
        <v>0</v>
      </c>
      <c r="T70" s="52">
        <f>INTMARB_IN!T70+INTMARB_EX!T70</f>
        <v>0</v>
      </c>
      <c r="U70" s="52">
        <f>INTMARB_IN!U70+INTMARB_EX!U70</f>
        <v>0</v>
      </c>
      <c r="V70" s="52">
        <f>INTMARB_IN!V70+INTMARB_EX!V70</f>
        <v>0</v>
      </c>
      <c r="W70" s="52">
        <f>INTMARB_IN!W70+INTMARB_EX!W70</f>
        <v>0</v>
      </c>
      <c r="X70" s="52">
        <f>INTMARB_IN!X70+INTMARB_EX!X70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INTMARB_IN!C71+INTMARB_EX!C71</f>
        <v>0</v>
      </c>
      <c r="D71" s="52">
        <f>INTMARB_IN!D71+INTMARB_EX!D71</f>
        <v>0</v>
      </c>
      <c r="E71" s="52">
        <f>INTMARB_IN!E71+INTMARB_EX!E71</f>
        <v>0</v>
      </c>
      <c r="F71" s="52">
        <f>INTMARB_IN!F71+INTMARB_EX!F71</f>
        <v>0</v>
      </c>
      <c r="G71" s="52">
        <f>INTMARB_IN!G71+INTMARB_EX!G71</f>
        <v>0</v>
      </c>
      <c r="H71" s="52">
        <f>INTMARB_IN!H71+INTMARB_EX!H71</f>
        <v>0</v>
      </c>
      <c r="I71" s="52">
        <f>INTMARB_IN!I71+INTMARB_EX!I71</f>
        <v>0</v>
      </c>
      <c r="J71" s="52">
        <f>INTMARB_IN!J71+INTMARB_EX!J71</f>
        <v>0</v>
      </c>
      <c r="K71" s="52">
        <f>INTMARB_IN!K71+INTMARB_EX!K71</f>
        <v>0</v>
      </c>
      <c r="L71" s="52">
        <f>INTMARB_IN!L71+INTMARB_EX!L71</f>
        <v>0</v>
      </c>
      <c r="M71" s="52">
        <f>INTMARB_IN!M71+INTMARB_EX!M71</f>
        <v>0</v>
      </c>
      <c r="N71" s="52">
        <f>INTMARB_IN!N71+INTMARB_EX!N71</f>
        <v>0</v>
      </c>
      <c r="O71" s="52">
        <f>INTMARB_IN!O71+INTMARB_EX!O71</f>
        <v>0</v>
      </c>
      <c r="P71" s="52">
        <f>INTMARB_IN!P71+INTMARB_EX!P71</f>
        <v>0</v>
      </c>
      <c r="Q71" s="52">
        <f>INTMARB_IN!Q71+INTMARB_EX!Q71</f>
        <v>0</v>
      </c>
      <c r="R71" s="52">
        <f>INTMARB_IN!R71+INTMARB_EX!R71</f>
        <v>0</v>
      </c>
      <c r="S71" s="52">
        <f>INTMARB_IN!S71+INTMARB_EX!S71</f>
        <v>0</v>
      </c>
      <c r="T71" s="52">
        <f>INTMARB_IN!T71+INTMARB_EX!T71</f>
        <v>0</v>
      </c>
      <c r="U71" s="52">
        <f>INTMARB_IN!U71+INTMARB_EX!U71</f>
        <v>0</v>
      </c>
      <c r="V71" s="52">
        <f>INTMARB_IN!V71+INTMARB_EX!V71</f>
        <v>0</v>
      </c>
      <c r="W71" s="52">
        <f>INTMARB_IN!W71+INTMARB_EX!W71</f>
        <v>0</v>
      </c>
      <c r="X71" s="52">
        <f>INTMARB_IN!X71+INTMARB_EX!X71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INTMARB_IN!C72+INTMARB_EX!C72</f>
        <v>0</v>
      </c>
      <c r="D72" s="55">
        <f>INTMARB_IN!D72+INTMARB_EX!D72</f>
        <v>0</v>
      </c>
      <c r="E72" s="55">
        <f>INTMARB_IN!E72+INTMARB_EX!E72</f>
        <v>0</v>
      </c>
      <c r="F72" s="55">
        <f>INTMARB_IN!F72+INTMARB_EX!F72</f>
        <v>0</v>
      </c>
      <c r="G72" s="55">
        <f>INTMARB_IN!G72+INTMARB_EX!G72</f>
        <v>0</v>
      </c>
      <c r="H72" s="55">
        <f>INTMARB_IN!H72+INTMARB_EX!H72</f>
        <v>0</v>
      </c>
      <c r="I72" s="55">
        <f>INTMARB_IN!I72+INTMARB_EX!I72</f>
        <v>0</v>
      </c>
      <c r="J72" s="55">
        <f>INTMARB_IN!J72+INTMARB_EX!J72</f>
        <v>0</v>
      </c>
      <c r="K72" s="55">
        <f>INTMARB_IN!K72+INTMARB_EX!K72</f>
        <v>0</v>
      </c>
      <c r="L72" s="55">
        <f>INTMARB_IN!L72+INTMARB_EX!L72</f>
        <v>0</v>
      </c>
      <c r="M72" s="55">
        <f>INTMARB_IN!M72+INTMARB_EX!M72</f>
        <v>0</v>
      </c>
      <c r="N72" s="55">
        <f>INTMARB_IN!N72+INTMARB_EX!N72</f>
        <v>0</v>
      </c>
      <c r="O72" s="55">
        <f>INTMARB_IN!O72+INTMARB_EX!O72</f>
        <v>0</v>
      </c>
      <c r="P72" s="55">
        <f>INTMARB_IN!P72+INTMARB_EX!P72</f>
        <v>0</v>
      </c>
      <c r="Q72" s="55">
        <f>INTMARB_IN!Q72+INTMARB_EX!Q72</f>
        <v>0</v>
      </c>
      <c r="R72" s="55">
        <f>INTMARB_IN!R72+INTMARB_EX!R72</f>
        <v>0</v>
      </c>
      <c r="S72" s="55">
        <f>INTMARB_IN!S72+INTMARB_EX!S72</f>
        <v>0</v>
      </c>
      <c r="T72" s="55">
        <f>INTMARB_IN!T72+INTMARB_EX!T72</f>
        <v>0</v>
      </c>
      <c r="U72" s="55">
        <f>INTMARB_IN!U72+INTMARB_EX!U72</f>
        <v>0</v>
      </c>
      <c r="V72" s="55">
        <f>INTMARB_IN!V72+INTMARB_EX!V72</f>
        <v>0</v>
      </c>
      <c r="W72" s="55">
        <f>INTMARB_IN!W72+INTMARB_EX!W72</f>
        <v>0</v>
      </c>
      <c r="X72" s="55">
        <f>INTMARB_IN!X72+INTMARB_EX!X72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309</v>
      </c>
      <c r="B1" s="4" t="s">
        <v>312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726.85206753730995</v>
      </c>
      <c r="D2" s="21">
        <f t="shared" ref="D2:X2" si="0">SUM(D3,D17,D22,D25,D26,D51,D52)</f>
        <v>517.80925210341957</v>
      </c>
      <c r="E2" s="21">
        <f t="shared" si="0"/>
        <v>517.11007803522602</v>
      </c>
      <c r="F2" s="21">
        <f t="shared" si="0"/>
        <v>587.66407684742853</v>
      </c>
      <c r="G2" s="21">
        <f t="shared" si="0"/>
        <v>707.46198251203305</v>
      </c>
      <c r="H2" s="21">
        <f t="shared" si="0"/>
        <v>630.56167998418164</v>
      </c>
      <c r="I2" s="21">
        <f t="shared" si="0"/>
        <v>657.76459978439379</v>
      </c>
      <c r="J2" s="21">
        <f t="shared" si="0"/>
        <v>503.67318124006067</v>
      </c>
      <c r="K2" s="21">
        <f t="shared" si="0"/>
        <v>529.07654589157733</v>
      </c>
      <c r="L2" s="21">
        <f t="shared" si="0"/>
        <v>507.42713278377744</v>
      </c>
      <c r="M2" s="21">
        <f t="shared" si="0"/>
        <v>481.34991917127644</v>
      </c>
      <c r="N2" s="21">
        <f t="shared" si="0"/>
        <v>559.68976389849865</v>
      </c>
      <c r="O2" s="21">
        <f t="shared" si="0"/>
        <v>598.94901901443075</v>
      </c>
      <c r="P2" s="21">
        <f t="shared" si="0"/>
        <v>632.64693031962133</v>
      </c>
      <c r="Q2" s="21">
        <f t="shared" si="0"/>
        <v>604.91518239283482</v>
      </c>
      <c r="R2" s="21">
        <f t="shared" si="0"/>
        <v>613.7750096159906</v>
      </c>
      <c r="S2" s="21">
        <f t="shared" si="0"/>
        <v>725.69904087108841</v>
      </c>
      <c r="T2" s="21">
        <f t="shared" si="0"/>
        <v>743.58928520479492</v>
      </c>
      <c r="U2" s="21">
        <f t="shared" si="0"/>
        <v>819.67309620746983</v>
      </c>
      <c r="V2" s="21">
        <f t="shared" si="0"/>
        <v>1053.878578651229</v>
      </c>
      <c r="W2" s="21">
        <f t="shared" si="0"/>
        <v>667.85771346147419</v>
      </c>
      <c r="X2" s="21">
        <f t="shared" si="0"/>
        <v>638.81183170433303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726.85206753730995</v>
      </c>
      <c r="D26" s="27">
        <f t="shared" ref="D26:X26" si="14">SUM(D27,D33)</f>
        <v>517.80925210341957</v>
      </c>
      <c r="E26" s="27">
        <f t="shared" si="14"/>
        <v>517.11007803522602</v>
      </c>
      <c r="F26" s="27">
        <f t="shared" si="14"/>
        <v>587.66407684742853</v>
      </c>
      <c r="G26" s="27">
        <f t="shared" si="14"/>
        <v>707.46198251203305</v>
      </c>
      <c r="H26" s="27">
        <f t="shared" si="14"/>
        <v>630.56167998418164</v>
      </c>
      <c r="I26" s="27">
        <f t="shared" si="14"/>
        <v>657.76459978439379</v>
      </c>
      <c r="J26" s="27">
        <f t="shared" si="14"/>
        <v>503.67318124006067</v>
      </c>
      <c r="K26" s="27">
        <f t="shared" si="14"/>
        <v>529.07654589157733</v>
      </c>
      <c r="L26" s="27">
        <f t="shared" si="14"/>
        <v>507.42713278377744</v>
      </c>
      <c r="M26" s="27">
        <f t="shared" si="14"/>
        <v>481.34991917127644</v>
      </c>
      <c r="N26" s="27">
        <f t="shared" si="14"/>
        <v>559.68976389849865</v>
      </c>
      <c r="O26" s="27">
        <f t="shared" si="14"/>
        <v>598.94901901443075</v>
      </c>
      <c r="P26" s="27">
        <f t="shared" si="14"/>
        <v>632.64693031962133</v>
      </c>
      <c r="Q26" s="27">
        <f t="shared" si="14"/>
        <v>604.91518239283482</v>
      </c>
      <c r="R26" s="27">
        <f t="shared" si="14"/>
        <v>613.7750096159906</v>
      </c>
      <c r="S26" s="27">
        <f t="shared" si="14"/>
        <v>725.69904087108841</v>
      </c>
      <c r="T26" s="27">
        <f t="shared" si="14"/>
        <v>743.58928520479492</v>
      </c>
      <c r="U26" s="27">
        <f t="shared" si="14"/>
        <v>819.67309620746983</v>
      </c>
      <c r="V26" s="27">
        <f t="shared" si="14"/>
        <v>1053.878578651229</v>
      </c>
      <c r="W26" s="27">
        <f t="shared" si="14"/>
        <v>667.85771346147419</v>
      </c>
      <c r="X26" s="27">
        <f t="shared" si="14"/>
        <v>638.81183170433303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726.85206753730995</v>
      </c>
      <c r="D33" s="19">
        <f t="shared" ref="D33:X33" si="18">SUM(D34:D50)</f>
        <v>517.80925210341957</v>
      </c>
      <c r="E33" s="19">
        <f t="shared" si="18"/>
        <v>517.11007803522602</v>
      </c>
      <c r="F33" s="19">
        <f t="shared" si="18"/>
        <v>587.66407684742853</v>
      </c>
      <c r="G33" s="19">
        <f t="shared" si="18"/>
        <v>707.46198251203305</v>
      </c>
      <c r="H33" s="19">
        <f t="shared" si="18"/>
        <v>630.56167998418164</v>
      </c>
      <c r="I33" s="19">
        <f t="shared" si="18"/>
        <v>657.76459978439379</v>
      </c>
      <c r="J33" s="19">
        <f t="shared" si="18"/>
        <v>503.67318124006067</v>
      </c>
      <c r="K33" s="19">
        <f t="shared" si="18"/>
        <v>529.07654589157733</v>
      </c>
      <c r="L33" s="19">
        <f t="shared" si="18"/>
        <v>507.42713278377744</v>
      </c>
      <c r="M33" s="19">
        <f t="shared" si="18"/>
        <v>481.34991917127644</v>
      </c>
      <c r="N33" s="19">
        <f t="shared" si="18"/>
        <v>559.68976389849865</v>
      </c>
      <c r="O33" s="19">
        <f t="shared" si="18"/>
        <v>598.94901901443075</v>
      </c>
      <c r="P33" s="19">
        <f t="shared" si="18"/>
        <v>632.64693031962133</v>
      </c>
      <c r="Q33" s="19">
        <f t="shared" si="18"/>
        <v>604.91518239283482</v>
      </c>
      <c r="R33" s="19">
        <f t="shared" si="18"/>
        <v>613.7750096159906</v>
      </c>
      <c r="S33" s="19">
        <f t="shared" si="18"/>
        <v>725.69904087108841</v>
      </c>
      <c r="T33" s="19">
        <f t="shared" si="18"/>
        <v>743.58928520479492</v>
      </c>
      <c r="U33" s="19">
        <f t="shared" si="18"/>
        <v>819.67309620746983</v>
      </c>
      <c r="V33" s="19">
        <f t="shared" si="18"/>
        <v>1053.878578651229</v>
      </c>
      <c r="W33" s="19">
        <f t="shared" si="18"/>
        <v>667.85771346147419</v>
      </c>
      <c r="X33" s="19">
        <f t="shared" si="18"/>
        <v>638.81183170433303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483.99214736097548</v>
      </c>
      <c r="D43" s="8">
        <v>362.19035173502579</v>
      </c>
      <c r="E43" s="8">
        <v>296.60261209018216</v>
      </c>
      <c r="F43" s="8">
        <v>340.7967738791761</v>
      </c>
      <c r="G43" s="8">
        <v>341.03960396625939</v>
      </c>
      <c r="H43" s="8">
        <v>320.05452610361891</v>
      </c>
      <c r="I43" s="8">
        <v>308.68718759662715</v>
      </c>
      <c r="J43" s="8">
        <v>113.21588755259354</v>
      </c>
      <c r="K43" s="8">
        <v>124.50989411342609</v>
      </c>
      <c r="L43" s="8">
        <v>97.993113186251861</v>
      </c>
      <c r="M43" s="8">
        <v>115.03396798932262</v>
      </c>
      <c r="N43" s="8">
        <v>118.8279251515352</v>
      </c>
      <c r="O43" s="8">
        <v>108.53724489585274</v>
      </c>
      <c r="P43" s="8">
        <v>130.42686399736536</v>
      </c>
      <c r="Q43" s="8">
        <v>128.91625115460809</v>
      </c>
      <c r="R43" s="8">
        <v>238.81411686400159</v>
      </c>
      <c r="S43" s="8">
        <v>277.8274226895042</v>
      </c>
      <c r="T43" s="8">
        <v>284.98767428940744</v>
      </c>
      <c r="U43" s="8">
        <v>306.79106232028488</v>
      </c>
      <c r="V43" s="8">
        <v>357.52190331499276</v>
      </c>
      <c r="W43" s="8">
        <v>308.86407200804422</v>
      </c>
      <c r="X43" s="8">
        <v>310.23841404081963</v>
      </c>
    </row>
    <row r="44" spans="1:24" ht="11.25" customHeight="1" x14ac:dyDescent="0.2">
      <c r="A44" s="28" t="s">
        <v>74</v>
      </c>
      <c r="B44" s="7" t="s">
        <v>75</v>
      </c>
      <c r="C44" s="8">
        <v>242.85992017633447</v>
      </c>
      <c r="D44" s="8">
        <v>155.61890036839372</v>
      </c>
      <c r="E44" s="8">
        <v>220.50746594504392</v>
      </c>
      <c r="F44" s="8">
        <v>246.86730296825246</v>
      </c>
      <c r="G44" s="8">
        <v>366.42237854577365</v>
      </c>
      <c r="H44" s="8">
        <v>310.50715388056278</v>
      </c>
      <c r="I44" s="8">
        <v>349.07741218776658</v>
      </c>
      <c r="J44" s="8">
        <v>390.45729368746714</v>
      </c>
      <c r="K44" s="8">
        <v>404.5666517781512</v>
      </c>
      <c r="L44" s="8">
        <v>408.53124882732141</v>
      </c>
      <c r="M44" s="8">
        <v>365.46085164042438</v>
      </c>
      <c r="N44" s="8">
        <v>440.03153332695098</v>
      </c>
      <c r="O44" s="8">
        <v>490.41177411857802</v>
      </c>
      <c r="P44" s="8">
        <v>501.40135102115539</v>
      </c>
      <c r="Q44" s="8">
        <v>475.9989312382267</v>
      </c>
      <c r="R44" s="8">
        <v>374.28784582457371</v>
      </c>
      <c r="S44" s="8">
        <v>447.19885228504347</v>
      </c>
      <c r="T44" s="8">
        <v>458.03174788887947</v>
      </c>
      <c r="U44" s="8">
        <v>512.42554124934736</v>
      </c>
      <c r="V44" s="8">
        <v>695.97213938207369</v>
      </c>
      <c r="W44" s="8">
        <v>358.59548499280504</v>
      </c>
      <c r="X44" s="8">
        <v>328.21605777488753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0.90277077020416163</v>
      </c>
      <c r="M46" s="8">
        <v>0.85509954152947576</v>
      </c>
      <c r="N46" s="8">
        <v>0.83030542001247809</v>
      </c>
      <c r="O46" s="8">
        <v>0</v>
      </c>
      <c r="P46" s="8">
        <v>0.81871530110057111</v>
      </c>
      <c r="Q46" s="8">
        <v>0</v>
      </c>
      <c r="R46" s="8">
        <v>0.67304692741528604</v>
      </c>
      <c r="S46" s="8">
        <v>0.67276589654070729</v>
      </c>
      <c r="T46" s="8">
        <v>0.56986302650790432</v>
      </c>
      <c r="U46" s="8">
        <v>0.4564926378375197</v>
      </c>
      <c r="V46" s="8">
        <v>0.38453595416250957</v>
      </c>
      <c r="W46" s="8">
        <v>0.39815646062495202</v>
      </c>
      <c r="X46" s="8">
        <v>0.35735988862587414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310</v>
      </c>
      <c r="B1" s="4" t="s">
        <v>311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1404.1506096226904</v>
      </c>
      <c r="D2" s="21">
        <f t="shared" ref="D2:X2" si="0">SUM(D3,D17,D22,D25,D26,D51,D52)</f>
        <v>1005.3326640165803</v>
      </c>
      <c r="E2" s="21">
        <f t="shared" si="0"/>
        <v>1031.9958923647739</v>
      </c>
      <c r="F2" s="21">
        <f t="shared" si="0"/>
        <v>1272.8544967925714</v>
      </c>
      <c r="G2" s="21">
        <f t="shared" si="0"/>
        <v>1397.4391110079669</v>
      </c>
      <c r="H2" s="21">
        <f t="shared" si="0"/>
        <v>1221.471804535819</v>
      </c>
      <c r="I2" s="21">
        <f t="shared" si="0"/>
        <v>1371.2888151756063</v>
      </c>
      <c r="J2" s="21">
        <f t="shared" si="0"/>
        <v>1089.0896356399396</v>
      </c>
      <c r="K2" s="21">
        <f t="shared" si="0"/>
        <v>1169.4019284284229</v>
      </c>
      <c r="L2" s="21">
        <f t="shared" si="0"/>
        <v>1022.6762440962228</v>
      </c>
      <c r="M2" s="21">
        <f t="shared" si="0"/>
        <v>996.84364758872334</v>
      </c>
      <c r="N2" s="21">
        <f t="shared" si="0"/>
        <v>1243.8550664615013</v>
      </c>
      <c r="O2" s="21">
        <f t="shared" si="0"/>
        <v>1349.7636473855691</v>
      </c>
      <c r="P2" s="21">
        <f t="shared" si="0"/>
        <v>1443.8874912403787</v>
      </c>
      <c r="Q2" s="21">
        <f t="shared" si="0"/>
        <v>1347.7061530471653</v>
      </c>
      <c r="R2" s="21">
        <f t="shared" si="0"/>
        <v>1448.6981359440097</v>
      </c>
      <c r="S2" s="21">
        <f t="shared" si="0"/>
        <v>1728.4955046889122</v>
      </c>
      <c r="T2" s="21">
        <f t="shared" si="0"/>
        <v>1755.1448930752051</v>
      </c>
      <c r="U2" s="21">
        <f t="shared" si="0"/>
        <v>1780.5580139925307</v>
      </c>
      <c r="V2" s="21">
        <f t="shared" si="0"/>
        <v>2010.2980214687718</v>
      </c>
      <c r="W2" s="21">
        <f t="shared" si="0"/>
        <v>1537.1622200985259</v>
      </c>
      <c r="X2" s="21">
        <f t="shared" si="0"/>
        <v>1477.7882847756675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1404.1506096226904</v>
      </c>
      <c r="D26" s="27">
        <f t="shared" si="7"/>
        <v>1005.3326640165803</v>
      </c>
      <c r="E26" s="27">
        <f t="shared" si="7"/>
        <v>1031.9958923647739</v>
      </c>
      <c r="F26" s="27">
        <f t="shared" si="7"/>
        <v>1272.8544967925714</v>
      </c>
      <c r="G26" s="27">
        <f t="shared" si="7"/>
        <v>1397.4391110079669</v>
      </c>
      <c r="H26" s="27">
        <f t="shared" si="7"/>
        <v>1221.471804535819</v>
      </c>
      <c r="I26" s="27">
        <f t="shared" si="7"/>
        <v>1371.2888151756063</v>
      </c>
      <c r="J26" s="27">
        <f t="shared" si="7"/>
        <v>1089.0896356399396</v>
      </c>
      <c r="K26" s="27">
        <f t="shared" si="7"/>
        <v>1169.4019284284229</v>
      </c>
      <c r="L26" s="27">
        <f t="shared" si="7"/>
        <v>1022.6762440962228</v>
      </c>
      <c r="M26" s="27">
        <f t="shared" si="7"/>
        <v>996.84364758872334</v>
      </c>
      <c r="N26" s="27">
        <f t="shared" si="7"/>
        <v>1243.8550664615013</v>
      </c>
      <c r="O26" s="27">
        <f t="shared" si="7"/>
        <v>1349.7636473855691</v>
      </c>
      <c r="P26" s="27">
        <f t="shared" si="7"/>
        <v>1443.8874912403787</v>
      </c>
      <c r="Q26" s="27">
        <f t="shared" si="7"/>
        <v>1347.7061530471653</v>
      </c>
      <c r="R26" s="27">
        <f t="shared" si="7"/>
        <v>1448.6981359440097</v>
      </c>
      <c r="S26" s="27">
        <f t="shared" si="7"/>
        <v>1728.4955046889122</v>
      </c>
      <c r="T26" s="27">
        <f t="shared" si="7"/>
        <v>1755.1448930752051</v>
      </c>
      <c r="U26" s="27">
        <f t="shared" si="7"/>
        <v>1780.5580139925307</v>
      </c>
      <c r="V26" s="27">
        <f t="shared" si="7"/>
        <v>2010.2980214687718</v>
      </c>
      <c r="W26" s="27">
        <f t="shared" si="7"/>
        <v>1537.1622200985259</v>
      </c>
      <c r="X26" s="27">
        <f t="shared" si="7"/>
        <v>1477.7882847756675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1404.1506096226904</v>
      </c>
      <c r="D33" s="19">
        <f t="shared" si="9"/>
        <v>1005.3326640165803</v>
      </c>
      <c r="E33" s="19">
        <f t="shared" si="9"/>
        <v>1031.9958923647739</v>
      </c>
      <c r="F33" s="19">
        <f t="shared" si="9"/>
        <v>1272.8544967925714</v>
      </c>
      <c r="G33" s="19">
        <f t="shared" si="9"/>
        <v>1397.4391110079669</v>
      </c>
      <c r="H33" s="19">
        <f t="shared" si="9"/>
        <v>1221.471804535819</v>
      </c>
      <c r="I33" s="19">
        <f t="shared" si="9"/>
        <v>1371.2888151756063</v>
      </c>
      <c r="J33" s="19">
        <f t="shared" si="9"/>
        <v>1089.0896356399396</v>
      </c>
      <c r="K33" s="19">
        <f t="shared" si="9"/>
        <v>1169.4019284284229</v>
      </c>
      <c r="L33" s="19">
        <f t="shared" si="9"/>
        <v>1022.6762440962228</v>
      </c>
      <c r="M33" s="19">
        <f t="shared" si="9"/>
        <v>996.84364758872334</v>
      </c>
      <c r="N33" s="19">
        <f t="shared" si="9"/>
        <v>1243.8550664615013</v>
      </c>
      <c r="O33" s="19">
        <f t="shared" si="9"/>
        <v>1349.7636473855691</v>
      </c>
      <c r="P33" s="19">
        <f t="shared" si="9"/>
        <v>1443.8874912403787</v>
      </c>
      <c r="Q33" s="19">
        <f t="shared" si="9"/>
        <v>1347.7061530471653</v>
      </c>
      <c r="R33" s="19">
        <f t="shared" si="9"/>
        <v>1448.6981359440097</v>
      </c>
      <c r="S33" s="19">
        <f t="shared" si="9"/>
        <v>1728.4955046889122</v>
      </c>
      <c r="T33" s="19">
        <f t="shared" si="9"/>
        <v>1755.1448930752051</v>
      </c>
      <c r="U33" s="19">
        <f t="shared" si="9"/>
        <v>1780.5580139925307</v>
      </c>
      <c r="V33" s="19">
        <f t="shared" si="9"/>
        <v>2010.2980214687718</v>
      </c>
      <c r="W33" s="19">
        <f t="shared" si="9"/>
        <v>1537.1622200985259</v>
      </c>
      <c r="X33" s="19">
        <f t="shared" si="9"/>
        <v>1477.7882847756675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174.21227691902448</v>
      </c>
      <c r="D43" s="8">
        <v>129.05485726497426</v>
      </c>
      <c r="E43" s="8">
        <v>111.16298926981787</v>
      </c>
      <c r="F43" s="8">
        <v>137.60554168082388</v>
      </c>
      <c r="G43" s="8">
        <v>124.5195513937406</v>
      </c>
      <c r="H43" s="8">
        <v>116.60785225638124</v>
      </c>
      <c r="I43" s="8">
        <v>121.4633124033729</v>
      </c>
      <c r="J43" s="8">
        <v>46.099053167406439</v>
      </c>
      <c r="K43" s="8">
        <v>50.736487326573915</v>
      </c>
      <c r="L43" s="8">
        <v>35.831575733748146</v>
      </c>
      <c r="M43" s="8">
        <v>44.280972730677362</v>
      </c>
      <c r="N43" s="8">
        <v>50.046093408464834</v>
      </c>
      <c r="O43" s="8">
        <v>47.59151438414726</v>
      </c>
      <c r="P43" s="8">
        <v>57.56477672263464</v>
      </c>
      <c r="Q43" s="8">
        <v>55.889208125391903</v>
      </c>
      <c r="R43" s="8">
        <v>108.4924645759985</v>
      </c>
      <c r="S43" s="8">
        <v>126.83255875049589</v>
      </c>
      <c r="T43" s="8">
        <v>130.07568039059251</v>
      </c>
      <c r="U43" s="8">
        <v>128.27262335971528</v>
      </c>
      <c r="V43" s="8">
        <v>130.98581456500727</v>
      </c>
      <c r="W43" s="8">
        <v>136.22712207195585</v>
      </c>
      <c r="X43" s="8">
        <v>139.0521159591803</v>
      </c>
    </row>
    <row r="44" spans="1:24" ht="11.25" customHeight="1" x14ac:dyDescent="0.2">
      <c r="A44" s="28" t="s">
        <v>74</v>
      </c>
      <c r="B44" s="7" t="s">
        <v>75</v>
      </c>
      <c r="C44" s="8">
        <v>1229.938332703666</v>
      </c>
      <c r="D44" s="8">
        <v>876.27780675160614</v>
      </c>
      <c r="E44" s="8">
        <v>920.83290309495601</v>
      </c>
      <c r="F44" s="8">
        <v>1135.2489551117474</v>
      </c>
      <c r="G44" s="8">
        <v>1272.9195596142263</v>
      </c>
      <c r="H44" s="8">
        <v>1104.8639522794379</v>
      </c>
      <c r="I44" s="8">
        <v>1249.8255027722334</v>
      </c>
      <c r="J44" s="8">
        <v>1042.9905824725331</v>
      </c>
      <c r="K44" s="8">
        <v>1118.665441101849</v>
      </c>
      <c r="L44" s="8">
        <v>984.66875117267875</v>
      </c>
      <c r="M44" s="8">
        <v>950.33908643957545</v>
      </c>
      <c r="N44" s="8">
        <v>1191.560590513049</v>
      </c>
      <c r="O44" s="8">
        <v>1302.1721330014218</v>
      </c>
      <c r="P44" s="8">
        <v>1384.0627418588447</v>
      </c>
      <c r="Q44" s="8">
        <v>1291.8169449217735</v>
      </c>
      <c r="R44" s="8">
        <v>1337.8000303354265</v>
      </c>
      <c r="S44" s="8">
        <v>1599.257023874957</v>
      </c>
      <c r="T44" s="8">
        <v>1623.0498851511206</v>
      </c>
      <c r="U44" s="8">
        <v>1650.814767630653</v>
      </c>
      <c r="V44" s="8">
        <v>1878.2744296579269</v>
      </c>
      <c r="W44" s="8">
        <v>1399.381334127195</v>
      </c>
      <c r="X44" s="8">
        <v>1337.2801453451129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2.1759171897958378</v>
      </c>
      <c r="M46" s="8">
        <v>2.2235884184705235</v>
      </c>
      <c r="N46" s="8">
        <v>2.2483825399875212</v>
      </c>
      <c r="O46" s="8">
        <v>0</v>
      </c>
      <c r="P46" s="8">
        <v>2.2599726588994278</v>
      </c>
      <c r="Q46" s="8">
        <v>0</v>
      </c>
      <c r="R46" s="8">
        <v>2.4056410325847133</v>
      </c>
      <c r="S46" s="8">
        <v>2.4059220634592915</v>
      </c>
      <c r="T46" s="8">
        <v>2.0193275334920955</v>
      </c>
      <c r="U46" s="8">
        <v>1.4706230021624802</v>
      </c>
      <c r="V46" s="8">
        <v>1.0377772458374903</v>
      </c>
      <c r="W46" s="8">
        <v>1.553763899375048</v>
      </c>
      <c r="X46" s="8">
        <v>1.456023471374126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122</v>
      </c>
      <c r="B1" s="4" t="s">
        <v>209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60728.751189167997</v>
      </c>
      <c r="D2" s="21">
        <f t="shared" ref="D2:X2" si="0">SUM(D3,D17,D22,D25,D26,D51,D52)</f>
        <v>60677.785936920001</v>
      </c>
      <c r="E2" s="21">
        <f t="shared" si="0"/>
        <v>64679.091355800003</v>
      </c>
      <c r="F2" s="21">
        <f t="shared" si="0"/>
        <v>59952.771358248006</v>
      </c>
      <c r="G2" s="21">
        <f t="shared" si="0"/>
        <v>61463.719997255997</v>
      </c>
      <c r="H2" s="21">
        <f t="shared" si="0"/>
        <v>64740.134376144</v>
      </c>
      <c r="I2" s="21">
        <f t="shared" si="0"/>
        <v>59845.273397591998</v>
      </c>
      <c r="J2" s="21">
        <f t="shared" si="0"/>
        <v>57430.103921208</v>
      </c>
      <c r="K2" s="21">
        <f t="shared" si="0"/>
        <v>55737.816243624002</v>
      </c>
      <c r="L2" s="21">
        <f t="shared" si="0"/>
        <v>55816.492404336001</v>
      </c>
      <c r="M2" s="21">
        <f t="shared" si="0"/>
        <v>50458.419291383994</v>
      </c>
      <c r="N2" s="21">
        <f t="shared" si="0"/>
        <v>49944.745415040015</v>
      </c>
      <c r="O2" s="21">
        <f t="shared" si="0"/>
        <v>48648.926303112006</v>
      </c>
      <c r="P2" s="21">
        <f t="shared" si="0"/>
        <v>46785.004658472004</v>
      </c>
      <c r="Q2" s="21">
        <f t="shared" si="0"/>
        <v>45982.029239568001</v>
      </c>
      <c r="R2" s="21">
        <f t="shared" si="0"/>
        <v>50348.621175119988</v>
      </c>
      <c r="S2" s="21">
        <f t="shared" si="0"/>
        <v>50148.603944568</v>
      </c>
      <c r="T2" s="21">
        <f t="shared" si="0"/>
        <v>54879.257105831995</v>
      </c>
      <c r="U2" s="21">
        <f t="shared" si="0"/>
        <v>51627.400028184013</v>
      </c>
      <c r="V2" s="21">
        <f t="shared" si="0"/>
        <v>47020.399716263993</v>
      </c>
      <c r="W2" s="21">
        <f t="shared" si="0"/>
        <v>38363.189501087996</v>
      </c>
      <c r="X2" s="21">
        <f t="shared" si="0"/>
        <v>37206.163696800002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14256.468299040002</v>
      </c>
      <c r="D3" s="24">
        <f t="shared" ref="D3:X3" si="2">SUM(D4,D8,D11)</f>
        <v>12473.848342559997</v>
      </c>
      <c r="E3" s="24">
        <f t="shared" si="2"/>
        <v>13772.106968400001</v>
      </c>
      <c r="F3" s="24">
        <f t="shared" si="2"/>
        <v>12977.304265200002</v>
      </c>
      <c r="G3" s="24">
        <f t="shared" si="2"/>
        <v>13126.811643479999</v>
      </c>
      <c r="H3" s="24">
        <f t="shared" si="2"/>
        <v>13215.13254072</v>
      </c>
      <c r="I3" s="24">
        <f t="shared" si="2"/>
        <v>13085.645378280002</v>
      </c>
      <c r="J3" s="24">
        <f t="shared" si="2"/>
        <v>11390.869767599999</v>
      </c>
      <c r="K3" s="24">
        <f t="shared" si="2"/>
        <v>9968.7045546000027</v>
      </c>
      <c r="L3" s="24">
        <f t="shared" si="2"/>
        <v>11317.1703702</v>
      </c>
      <c r="M3" s="24">
        <f t="shared" si="2"/>
        <v>6528.4265005199986</v>
      </c>
      <c r="N3" s="24">
        <f t="shared" si="2"/>
        <v>8799.3239924400004</v>
      </c>
      <c r="O3" s="24">
        <f t="shared" si="2"/>
        <v>11604.556581240004</v>
      </c>
      <c r="P3" s="24">
        <f t="shared" si="2"/>
        <v>10473.502189440002</v>
      </c>
      <c r="Q3" s="24">
        <f t="shared" si="2"/>
        <v>10620.67153716</v>
      </c>
      <c r="R3" s="24">
        <f t="shared" si="2"/>
        <v>12911.543308079998</v>
      </c>
      <c r="S3" s="24">
        <f t="shared" si="2"/>
        <v>11274.449954399997</v>
      </c>
      <c r="T3" s="24">
        <f t="shared" si="2"/>
        <v>12867.336371640002</v>
      </c>
      <c r="U3" s="24">
        <f t="shared" si="2"/>
        <v>10676.788352040001</v>
      </c>
      <c r="V3" s="24">
        <f t="shared" si="2"/>
        <v>4950.2005979999994</v>
      </c>
      <c r="W3" s="24">
        <f t="shared" si="2"/>
        <v>2244.5331073200005</v>
      </c>
      <c r="X3" s="24">
        <f t="shared" si="2"/>
        <v>778.45597104000001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13815.105194880001</v>
      </c>
      <c r="D4" s="19">
        <f t="shared" ref="D4:X4" si="4">SUM(D5:D7)</f>
        <v>12356.751670559997</v>
      </c>
      <c r="E4" s="19">
        <f t="shared" si="4"/>
        <v>13709.055151440001</v>
      </c>
      <c r="F4" s="19">
        <f t="shared" si="4"/>
        <v>12947.279645520002</v>
      </c>
      <c r="G4" s="19">
        <f t="shared" si="4"/>
        <v>13102.79179356</v>
      </c>
      <c r="H4" s="19">
        <f t="shared" si="4"/>
        <v>13200.120038160001</v>
      </c>
      <c r="I4" s="19">
        <f t="shared" si="4"/>
        <v>13073.635453320001</v>
      </c>
      <c r="J4" s="19">
        <f t="shared" si="4"/>
        <v>11378.856759119999</v>
      </c>
      <c r="K4" s="19">
        <f t="shared" si="4"/>
        <v>9956.0093173200021</v>
      </c>
      <c r="L4" s="19">
        <f t="shared" si="4"/>
        <v>11307.781822679999</v>
      </c>
      <c r="M4" s="19">
        <f t="shared" si="4"/>
        <v>6518.9839913999986</v>
      </c>
      <c r="N4" s="19">
        <f t="shared" si="4"/>
        <v>8789.8302198000001</v>
      </c>
      <c r="O4" s="19">
        <f t="shared" si="4"/>
        <v>11601.390962520003</v>
      </c>
      <c r="P4" s="19">
        <f t="shared" si="4"/>
        <v>10470.336570720001</v>
      </c>
      <c r="Q4" s="19">
        <f t="shared" si="4"/>
        <v>10593.277160040001</v>
      </c>
      <c r="R4" s="19">
        <f t="shared" si="4"/>
        <v>12886.241870159998</v>
      </c>
      <c r="S4" s="19">
        <f t="shared" si="4"/>
        <v>11235.357087839997</v>
      </c>
      <c r="T4" s="19">
        <f t="shared" si="4"/>
        <v>12828.489030360002</v>
      </c>
      <c r="U4" s="19">
        <f t="shared" si="4"/>
        <v>10645.688354760001</v>
      </c>
      <c r="V4" s="19">
        <f t="shared" si="4"/>
        <v>4917.0704882399996</v>
      </c>
      <c r="W4" s="19">
        <f t="shared" si="4"/>
        <v>2218.4361212400004</v>
      </c>
      <c r="X4" s="19">
        <f t="shared" si="4"/>
        <v>743.82804143999999</v>
      </c>
    </row>
    <row r="5" spans="1:24" ht="11.25" customHeight="1" x14ac:dyDescent="0.2">
      <c r="A5" s="28" t="s">
        <v>4</v>
      </c>
      <c r="B5" s="7" t="s">
        <v>5</v>
      </c>
      <c r="C5" s="8">
        <f>INTAVI!C5+NRGSUP!C5</f>
        <v>0</v>
      </c>
      <c r="D5" s="8">
        <f>INTAVI!D5+NRGSUP!D5</f>
        <v>0</v>
      </c>
      <c r="E5" s="8">
        <f>INTAVI!E5+NRGSUP!E5</f>
        <v>0</v>
      </c>
      <c r="F5" s="8">
        <f>INTAVI!F5+NRGSUP!F5</f>
        <v>0</v>
      </c>
      <c r="G5" s="8">
        <f>INTAVI!G5+NRGSUP!G5</f>
        <v>37.445104439999994</v>
      </c>
      <c r="H5" s="8">
        <f>INTAVI!H5+NRGSUP!H5</f>
        <v>50.137718400000026</v>
      </c>
      <c r="I5" s="8">
        <f>INTAVI!I5+NRGSUP!I5</f>
        <v>68.950333080000007</v>
      </c>
      <c r="J5" s="8">
        <f>INTAVI!J5+NRGSUP!J5</f>
        <v>78.833139840000001</v>
      </c>
      <c r="K5" s="8">
        <f>INTAVI!K5+NRGSUP!K5</f>
        <v>77.647287959999986</v>
      </c>
      <c r="L5" s="8">
        <f>INTAVI!L5+NRGSUP!L5</f>
        <v>59.125208759999978</v>
      </c>
      <c r="M5" s="8">
        <f>INTAVI!M5+NRGSUP!M5</f>
        <v>58.950392040000011</v>
      </c>
      <c r="N5" s="8">
        <f>INTAVI!N5+NRGSUP!N5</f>
        <v>59.673722760000004</v>
      </c>
      <c r="O5" s="8">
        <f>INTAVI!O5+NRGSUP!O5</f>
        <v>72.012102839999997</v>
      </c>
      <c r="P5" s="8">
        <f>INTAVI!P5+NRGSUP!P5</f>
        <v>73.103114879999993</v>
      </c>
      <c r="Q5" s="8">
        <f>INTAVI!Q5+NRGSUP!Q5</f>
        <v>32.074621559999997</v>
      </c>
      <c r="R5" s="8">
        <f>INTAVI!R5+NRGSUP!R5</f>
        <v>30.141375119999999</v>
      </c>
      <c r="S5" s="8">
        <f>INTAVI!S5+NRGSUP!S5</f>
        <v>16.440557039999998</v>
      </c>
      <c r="T5" s="8">
        <f>INTAVI!T5+NRGSUP!T5</f>
        <v>8.7886097999999944</v>
      </c>
      <c r="U5" s="8">
        <f>INTAVI!U5+NRGSUP!U5</f>
        <v>12.667842359999998</v>
      </c>
      <c r="V5" s="8">
        <f>INTAVI!V5+NRGSUP!V5</f>
        <v>13.313673359999999</v>
      </c>
      <c r="W5" s="8">
        <f>INTAVI!W5+NRGSUP!W5</f>
        <v>15.318403559999997</v>
      </c>
      <c r="X5" s="8">
        <f>INTAVI!X5+NRGSUP!X5</f>
        <v>8.6962471199999989</v>
      </c>
    </row>
    <row r="6" spans="1:24" ht="11.25" customHeight="1" x14ac:dyDescent="0.2">
      <c r="A6" s="28" t="s">
        <v>6</v>
      </c>
      <c r="B6" s="7" t="s">
        <v>7</v>
      </c>
      <c r="C6" s="8">
        <f>INTAVI!C6+NRGSUP!C6</f>
        <v>0</v>
      </c>
      <c r="D6" s="8">
        <f>INTAVI!D6+NRGSUP!D6</f>
        <v>0</v>
      </c>
      <c r="E6" s="8">
        <f>INTAVI!E6+NRGSUP!E6</f>
        <v>0</v>
      </c>
      <c r="F6" s="8">
        <f>INTAVI!F6+NRGSUP!F6</f>
        <v>0</v>
      </c>
      <c r="G6" s="8">
        <f>INTAVI!G6+NRGSUP!G6</f>
        <v>0</v>
      </c>
      <c r="H6" s="8">
        <f>INTAVI!H6+NRGSUP!H6</f>
        <v>0</v>
      </c>
      <c r="I6" s="8">
        <f>INTAVI!I6+NRGSUP!I6</f>
        <v>0</v>
      </c>
      <c r="J6" s="8">
        <f>INTAVI!J6+NRGSUP!J6</f>
        <v>0</v>
      </c>
      <c r="K6" s="8">
        <f>INTAVI!K6+NRGSUP!K6</f>
        <v>0</v>
      </c>
      <c r="L6" s="8">
        <f>INTAVI!L6+NRGSUP!L6</f>
        <v>0</v>
      </c>
      <c r="M6" s="8">
        <f>INTAVI!M6+NRGSUP!M6</f>
        <v>0</v>
      </c>
      <c r="N6" s="8">
        <f>INTAVI!N6+NRGSUP!N6</f>
        <v>0</v>
      </c>
      <c r="O6" s="8">
        <f>INTAVI!O6+NRGSUP!O6</f>
        <v>0</v>
      </c>
      <c r="P6" s="8">
        <f>INTAVI!P6+NRGSUP!P6</f>
        <v>0</v>
      </c>
      <c r="Q6" s="8">
        <f>INTAVI!Q6+NRGSUP!Q6</f>
        <v>0</v>
      </c>
      <c r="R6" s="8">
        <f>INTAVI!R6+NRGSUP!R6</f>
        <v>0</v>
      </c>
      <c r="S6" s="8">
        <f>INTAVI!S6+NRGSUP!S6</f>
        <v>0</v>
      </c>
      <c r="T6" s="8">
        <f>INTAVI!T6+NRGSUP!T6</f>
        <v>0</v>
      </c>
      <c r="U6" s="8">
        <f>INTAVI!U6+NRGSUP!U6</f>
        <v>0</v>
      </c>
      <c r="V6" s="8">
        <f>INTAVI!V6+NRGSUP!V6</f>
        <v>0</v>
      </c>
      <c r="W6" s="8">
        <f>INTAVI!W6+NRGSUP!W6</f>
        <v>0</v>
      </c>
      <c r="X6" s="8">
        <f>INTAVI!X6+NRGSUP!X6</f>
        <v>0</v>
      </c>
    </row>
    <row r="7" spans="1:24" ht="11.25" customHeight="1" x14ac:dyDescent="0.2">
      <c r="A7" s="28" t="s">
        <v>8</v>
      </c>
      <c r="B7" s="7" t="s">
        <v>9</v>
      </c>
      <c r="C7" s="8">
        <f>INTAVI!C7+NRGSUP!C7</f>
        <v>13815.105194880001</v>
      </c>
      <c r="D7" s="8">
        <f>INTAVI!D7+NRGSUP!D7</f>
        <v>12356.751670559997</v>
      </c>
      <c r="E7" s="8">
        <f>INTAVI!E7+NRGSUP!E7</f>
        <v>13709.055151440001</v>
      </c>
      <c r="F7" s="8">
        <f>INTAVI!F7+NRGSUP!F7</f>
        <v>12947.279645520002</v>
      </c>
      <c r="G7" s="8">
        <f>INTAVI!G7+NRGSUP!G7</f>
        <v>13065.346689120001</v>
      </c>
      <c r="H7" s="8">
        <f>INTAVI!H7+NRGSUP!H7</f>
        <v>13149.982319760002</v>
      </c>
      <c r="I7" s="8">
        <f>INTAVI!I7+NRGSUP!I7</f>
        <v>13004.685120240001</v>
      </c>
      <c r="J7" s="8">
        <f>INTAVI!J7+NRGSUP!J7</f>
        <v>11300.023619279998</v>
      </c>
      <c r="K7" s="8">
        <f>INTAVI!K7+NRGSUP!K7</f>
        <v>9878.3620293600015</v>
      </c>
      <c r="L7" s="8">
        <f>INTAVI!L7+NRGSUP!L7</f>
        <v>11248.656613919999</v>
      </c>
      <c r="M7" s="8">
        <f>INTAVI!M7+NRGSUP!M7</f>
        <v>6460.0335993599983</v>
      </c>
      <c r="N7" s="8">
        <f>INTAVI!N7+NRGSUP!N7</f>
        <v>8730.1564970399995</v>
      </c>
      <c r="O7" s="8">
        <f>INTAVI!O7+NRGSUP!O7</f>
        <v>11529.378859680002</v>
      </c>
      <c r="P7" s="8">
        <f>INTAVI!P7+NRGSUP!P7</f>
        <v>10397.233455840002</v>
      </c>
      <c r="Q7" s="8">
        <f>INTAVI!Q7+NRGSUP!Q7</f>
        <v>10561.202538480002</v>
      </c>
      <c r="R7" s="8">
        <f>INTAVI!R7+NRGSUP!R7</f>
        <v>12856.100495039998</v>
      </c>
      <c r="S7" s="8">
        <f>INTAVI!S7+NRGSUP!S7</f>
        <v>11218.916530799997</v>
      </c>
      <c r="T7" s="8">
        <f>INTAVI!T7+NRGSUP!T7</f>
        <v>12819.700420560002</v>
      </c>
      <c r="U7" s="8">
        <f>INTAVI!U7+NRGSUP!U7</f>
        <v>10633.0205124</v>
      </c>
      <c r="V7" s="8">
        <f>INTAVI!V7+NRGSUP!V7</f>
        <v>4903.7568148799992</v>
      </c>
      <c r="W7" s="8">
        <f>INTAVI!W7+NRGSUP!W7</f>
        <v>2203.1177176800002</v>
      </c>
      <c r="X7" s="8">
        <f>INTAVI!X7+NRGSUP!X7</f>
        <v>735.13179432000004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INTAVI!C9+NRGSUP!C9</f>
        <v>0</v>
      </c>
      <c r="D9" s="8">
        <f>INTAVI!D9+NRGSUP!D9</f>
        <v>0</v>
      </c>
      <c r="E9" s="8">
        <f>INTAVI!E9+NRGSUP!E9</f>
        <v>0</v>
      </c>
      <c r="F9" s="8">
        <f>INTAVI!F9+NRGSUP!F9</f>
        <v>0</v>
      </c>
      <c r="G9" s="8">
        <f>INTAVI!G9+NRGSUP!G9</f>
        <v>0</v>
      </c>
      <c r="H9" s="8">
        <f>INTAVI!H9+NRGSUP!H9</f>
        <v>0</v>
      </c>
      <c r="I9" s="8">
        <f>INTAVI!I9+NRGSUP!I9</f>
        <v>0</v>
      </c>
      <c r="J9" s="8">
        <f>INTAVI!J9+NRGSUP!J9</f>
        <v>0</v>
      </c>
      <c r="K9" s="8">
        <f>INTAVI!K9+NRGSUP!K9</f>
        <v>0</v>
      </c>
      <c r="L9" s="8">
        <f>INTAVI!L9+NRGSUP!L9</f>
        <v>0</v>
      </c>
      <c r="M9" s="8">
        <f>INTAVI!M9+NRGSUP!M9</f>
        <v>0</v>
      </c>
      <c r="N9" s="8">
        <f>INTAVI!N9+NRGSUP!N9</f>
        <v>0</v>
      </c>
      <c r="O9" s="8">
        <f>INTAVI!O9+NRGSUP!O9</f>
        <v>0</v>
      </c>
      <c r="P9" s="8">
        <f>INTAVI!P9+NRGSUP!P9</f>
        <v>0</v>
      </c>
      <c r="Q9" s="8">
        <f>INTAVI!Q9+NRGSUP!Q9</f>
        <v>0</v>
      </c>
      <c r="R9" s="8">
        <f>INTAVI!R9+NRGSUP!R9</f>
        <v>0</v>
      </c>
      <c r="S9" s="8">
        <f>INTAVI!S9+NRGSUP!S9</f>
        <v>0</v>
      </c>
      <c r="T9" s="8">
        <f>INTAVI!T9+NRGSUP!T9</f>
        <v>0</v>
      </c>
      <c r="U9" s="8">
        <f>INTAVI!U9+NRGSUP!U9</f>
        <v>0</v>
      </c>
      <c r="V9" s="8">
        <f>INTAVI!V9+NRGSUP!V9</f>
        <v>0</v>
      </c>
      <c r="W9" s="8">
        <f>INTAVI!W9+NRGSUP!W9</f>
        <v>0</v>
      </c>
      <c r="X9" s="8">
        <f>INTAVI!X9+NRGSUP!X9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INTAVI!C10+NRGSUP!C10</f>
        <v>0</v>
      </c>
      <c r="D10" s="8">
        <f>INTAVI!D10+NRGSUP!D10</f>
        <v>0</v>
      </c>
      <c r="E10" s="8">
        <f>INTAVI!E10+NRGSUP!E10</f>
        <v>0</v>
      </c>
      <c r="F10" s="8">
        <f>INTAVI!F10+NRGSUP!F10</f>
        <v>0</v>
      </c>
      <c r="G10" s="8">
        <f>INTAVI!G10+NRGSUP!G10</f>
        <v>0</v>
      </c>
      <c r="H10" s="8">
        <f>INTAVI!H10+NRGSUP!H10</f>
        <v>0</v>
      </c>
      <c r="I10" s="8">
        <f>INTAVI!I10+NRGSUP!I10</f>
        <v>0</v>
      </c>
      <c r="J10" s="8">
        <f>INTAVI!J10+NRGSUP!J10</f>
        <v>0</v>
      </c>
      <c r="K10" s="8">
        <f>INTAVI!K10+NRGSUP!K10</f>
        <v>0</v>
      </c>
      <c r="L10" s="8">
        <f>INTAVI!L10+NRGSUP!L10</f>
        <v>0</v>
      </c>
      <c r="M10" s="8">
        <f>INTAVI!M10+NRGSUP!M10</f>
        <v>0</v>
      </c>
      <c r="N10" s="8">
        <f>INTAVI!N10+NRGSUP!N10</f>
        <v>0</v>
      </c>
      <c r="O10" s="8">
        <f>INTAVI!O10+NRGSUP!O10</f>
        <v>0</v>
      </c>
      <c r="P10" s="8">
        <f>INTAVI!P10+NRGSUP!P10</f>
        <v>0</v>
      </c>
      <c r="Q10" s="8">
        <f>INTAVI!Q10+NRGSUP!Q10</f>
        <v>0</v>
      </c>
      <c r="R10" s="8">
        <f>INTAVI!R10+NRGSUP!R10</f>
        <v>0</v>
      </c>
      <c r="S10" s="8">
        <f>INTAVI!S10+NRGSUP!S10</f>
        <v>0</v>
      </c>
      <c r="T10" s="8">
        <f>INTAVI!T10+NRGSUP!T10</f>
        <v>0</v>
      </c>
      <c r="U10" s="8">
        <f>INTAVI!U10+NRGSUP!U10</f>
        <v>0</v>
      </c>
      <c r="V10" s="8">
        <f>INTAVI!V10+NRGSUP!V10</f>
        <v>0</v>
      </c>
      <c r="W10" s="8">
        <f>INTAVI!W10+NRGSUP!W10</f>
        <v>0</v>
      </c>
      <c r="X10" s="8">
        <f>INTAVI!X10+NRGSUP!X10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441.36310415999992</v>
      </c>
      <c r="D11" s="19">
        <f t="shared" ref="D11:X11" si="8">SUM(D12:D16)</f>
        <v>117.09667199999997</v>
      </c>
      <c r="E11" s="19">
        <f t="shared" si="8"/>
        <v>63.051816960000011</v>
      </c>
      <c r="F11" s="19">
        <f t="shared" si="8"/>
        <v>30.024619680000004</v>
      </c>
      <c r="G11" s="19">
        <f t="shared" si="8"/>
        <v>24.019849919999995</v>
      </c>
      <c r="H11" s="19">
        <f t="shared" si="8"/>
        <v>15.012502559999996</v>
      </c>
      <c r="I11" s="19">
        <f t="shared" si="8"/>
        <v>12.009924959999998</v>
      </c>
      <c r="J11" s="19">
        <f t="shared" si="8"/>
        <v>12.01300848</v>
      </c>
      <c r="K11" s="19">
        <f t="shared" si="8"/>
        <v>12.695237280000001</v>
      </c>
      <c r="L11" s="19">
        <f t="shared" si="8"/>
        <v>9.3885475199999959</v>
      </c>
      <c r="M11" s="19">
        <f t="shared" si="8"/>
        <v>9.4425091199999986</v>
      </c>
      <c r="N11" s="19">
        <f t="shared" si="8"/>
        <v>9.4937726399999995</v>
      </c>
      <c r="O11" s="19">
        <f t="shared" si="8"/>
        <v>3.1656187200000003</v>
      </c>
      <c r="P11" s="19">
        <f t="shared" si="8"/>
        <v>3.1656187199999994</v>
      </c>
      <c r="Q11" s="19">
        <f t="shared" si="8"/>
        <v>27.394377119999994</v>
      </c>
      <c r="R11" s="19">
        <f t="shared" si="8"/>
        <v>25.301437920000001</v>
      </c>
      <c r="S11" s="19">
        <f t="shared" si="8"/>
        <v>39.09286655999999</v>
      </c>
      <c r="T11" s="19">
        <f t="shared" si="8"/>
        <v>38.847341279999995</v>
      </c>
      <c r="U11" s="19">
        <f t="shared" si="8"/>
        <v>31.099997279999993</v>
      </c>
      <c r="V11" s="19">
        <f t="shared" si="8"/>
        <v>33.130109759999996</v>
      </c>
      <c r="W11" s="19">
        <f t="shared" si="8"/>
        <v>26.096986079999997</v>
      </c>
      <c r="X11" s="19">
        <f t="shared" si="8"/>
        <v>34.627929599999995</v>
      </c>
    </row>
    <row r="12" spans="1:24" ht="11.25" customHeight="1" x14ac:dyDescent="0.2">
      <c r="A12" s="28" t="s">
        <v>14</v>
      </c>
      <c r="B12" s="7" t="s">
        <v>15</v>
      </c>
      <c r="C12" s="8">
        <f>INTAVI!C12+NRGSUP!C12</f>
        <v>0</v>
      </c>
      <c r="D12" s="8">
        <f>INTAVI!D12+NRGSUP!D12</f>
        <v>0</v>
      </c>
      <c r="E12" s="8">
        <f>INTAVI!E12+NRGSUP!E12</f>
        <v>0</v>
      </c>
      <c r="F12" s="8">
        <f>INTAVI!F12+NRGSUP!F12</f>
        <v>0</v>
      </c>
      <c r="G12" s="8">
        <f>INTAVI!G12+NRGSUP!G12</f>
        <v>0</v>
      </c>
      <c r="H12" s="8">
        <f>INTAVI!H12+NRGSUP!H12</f>
        <v>0</v>
      </c>
      <c r="I12" s="8">
        <f>INTAVI!I12+NRGSUP!I12</f>
        <v>0</v>
      </c>
      <c r="J12" s="8">
        <f>INTAVI!J12+NRGSUP!J12</f>
        <v>0</v>
      </c>
      <c r="K12" s="8">
        <f>INTAVI!K12+NRGSUP!K12</f>
        <v>0</v>
      </c>
      <c r="L12" s="8">
        <f>INTAVI!L12+NRGSUP!L12</f>
        <v>0</v>
      </c>
      <c r="M12" s="8">
        <f>INTAVI!M12+NRGSUP!M12</f>
        <v>0</v>
      </c>
      <c r="N12" s="8">
        <f>INTAVI!N12+NRGSUP!N12</f>
        <v>0</v>
      </c>
      <c r="O12" s="8">
        <f>INTAVI!O12+NRGSUP!O12</f>
        <v>0</v>
      </c>
      <c r="P12" s="8">
        <f>INTAVI!P12+NRGSUP!P12</f>
        <v>0</v>
      </c>
      <c r="Q12" s="8">
        <f>INTAVI!Q12+NRGSUP!Q12</f>
        <v>0</v>
      </c>
      <c r="R12" s="8">
        <f>INTAVI!R12+NRGSUP!R12</f>
        <v>0</v>
      </c>
      <c r="S12" s="8">
        <f>INTAVI!S12+NRGSUP!S12</f>
        <v>0</v>
      </c>
      <c r="T12" s="8">
        <f>INTAVI!T12+NRGSUP!T12</f>
        <v>0</v>
      </c>
      <c r="U12" s="8">
        <f>INTAVI!U12+NRGSUP!U12</f>
        <v>0</v>
      </c>
      <c r="V12" s="8">
        <f>INTAVI!V12+NRGSUP!V12</f>
        <v>0</v>
      </c>
      <c r="W12" s="8">
        <f>INTAVI!W12+NRGSUP!W12</f>
        <v>0</v>
      </c>
      <c r="X12" s="8">
        <f>INTAVI!X12+NRGSUP!X12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INTAVI!C13+NRGSUP!C13</f>
        <v>441.36310415999992</v>
      </c>
      <c r="D13" s="8">
        <f>INTAVI!D13+NRGSUP!D13</f>
        <v>117.09667199999997</v>
      </c>
      <c r="E13" s="8">
        <f>INTAVI!E13+NRGSUP!E13</f>
        <v>63.051816960000011</v>
      </c>
      <c r="F13" s="8">
        <f>INTAVI!F13+NRGSUP!F13</f>
        <v>30.024619680000004</v>
      </c>
      <c r="G13" s="8">
        <f>INTAVI!G13+NRGSUP!G13</f>
        <v>24.019849919999995</v>
      </c>
      <c r="H13" s="8">
        <f>INTAVI!H13+NRGSUP!H13</f>
        <v>15.012502559999996</v>
      </c>
      <c r="I13" s="8">
        <f>INTAVI!I13+NRGSUP!I13</f>
        <v>12.009924959999998</v>
      </c>
      <c r="J13" s="8">
        <f>INTAVI!J13+NRGSUP!J13</f>
        <v>12.01300848</v>
      </c>
      <c r="K13" s="8">
        <f>INTAVI!K13+NRGSUP!K13</f>
        <v>12.695237280000001</v>
      </c>
      <c r="L13" s="8">
        <f>INTAVI!L13+NRGSUP!L13</f>
        <v>9.3885475199999959</v>
      </c>
      <c r="M13" s="8">
        <f>INTAVI!M13+NRGSUP!M13</f>
        <v>9.4425091199999986</v>
      </c>
      <c r="N13" s="8">
        <f>INTAVI!N13+NRGSUP!N13</f>
        <v>9.4937726399999995</v>
      </c>
      <c r="O13" s="8">
        <f>INTAVI!O13+NRGSUP!O13</f>
        <v>3.1656187200000003</v>
      </c>
      <c r="P13" s="8">
        <f>INTAVI!P13+NRGSUP!P13</f>
        <v>3.1656187199999994</v>
      </c>
      <c r="Q13" s="8">
        <f>INTAVI!Q13+NRGSUP!Q13</f>
        <v>27.394377119999994</v>
      </c>
      <c r="R13" s="8">
        <f>INTAVI!R13+NRGSUP!R13</f>
        <v>25.301437920000001</v>
      </c>
      <c r="S13" s="8">
        <f>INTAVI!S13+NRGSUP!S13</f>
        <v>39.09286655999999</v>
      </c>
      <c r="T13" s="8">
        <f>INTAVI!T13+NRGSUP!T13</f>
        <v>38.847341279999995</v>
      </c>
      <c r="U13" s="8">
        <f>INTAVI!U13+NRGSUP!U13</f>
        <v>31.099997279999993</v>
      </c>
      <c r="V13" s="8">
        <f>INTAVI!V13+NRGSUP!V13</f>
        <v>33.130109759999996</v>
      </c>
      <c r="W13" s="8">
        <f>INTAVI!W13+NRGSUP!W13</f>
        <v>26.096986079999997</v>
      </c>
      <c r="X13" s="8">
        <f>INTAVI!X13+NRGSUP!X13</f>
        <v>34.627929599999995</v>
      </c>
    </row>
    <row r="14" spans="1:24" ht="11.25" customHeight="1" x14ac:dyDescent="0.2">
      <c r="A14" s="28" t="s">
        <v>18</v>
      </c>
      <c r="B14" s="7" t="s">
        <v>19</v>
      </c>
      <c r="C14" s="8">
        <f>INTAVI!C14+NRGSUP!C14</f>
        <v>0</v>
      </c>
      <c r="D14" s="8">
        <f>INTAVI!D14+NRGSUP!D14</f>
        <v>0</v>
      </c>
      <c r="E14" s="8">
        <f>INTAVI!E14+NRGSUP!E14</f>
        <v>0</v>
      </c>
      <c r="F14" s="8">
        <f>INTAVI!F14+NRGSUP!F14</f>
        <v>0</v>
      </c>
      <c r="G14" s="8">
        <f>INTAVI!G14+NRGSUP!G14</f>
        <v>0</v>
      </c>
      <c r="H14" s="8">
        <f>INTAVI!H14+NRGSUP!H14</f>
        <v>0</v>
      </c>
      <c r="I14" s="8">
        <f>INTAVI!I14+NRGSUP!I14</f>
        <v>0</v>
      </c>
      <c r="J14" s="8">
        <f>INTAVI!J14+NRGSUP!J14</f>
        <v>0</v>
      </c>
      <c r="K14" s="8">
        <f>INTAVI!K14+NRGSUP!K14</f>
        <v>0</v>
      </c>
      <c r="L14" s="8">
        <f>INTAVI!L14+NRGSUP!L14</f>
        <v>0</v>
      </c>
      <c r="M14" s="8">
        <f>INTAVI!M14+NRGSUP!M14</f>
        <v>0</v>
      </c>
      <c r="N14" s="8">
        <f>INTAVI!N14+NRGSUP!N14</f>
        <v>0</v>
      </c>
      <c r="O14" s="8">
        <f>INTAVI!O14+NRGSUP!O14</f>
        <v>0</v>
      </c>
      <c r="P14" s="8">
        <f>INTAVI!P14+NRGSUP!P14</f>
        <v>0</v>
      </c>
      <c r="Q14" s="8">
        <f>INTAVI!Q14+NRGSUP!Q14</f>
        <v>0</v>
      </c>
      <c r="R14" s="8">
        <f>INTAVI!R14+NRGSUP!R14</f>
        <v>0</v>
      </c>
      <c r="S14" s="8">
        <f>INTAVI!S14+NRGSUP!S14</f>
        <v>0</v>
      </c>
      <c r="T14" s="8">
        <f>INTAVI!T14+NRGSUP!T14</f>
        <v>0</v>
      </c>
      <c r="U14" s="8">
        <f>INTAVI!U14+NRGSUP!U14</f>
        <v>0</v>
      </c>
      <c r="V14" s="8">
        <f>INTAVI!V14+NRGSUP!V14</f>
        <v>0</v>
      </c>
      <c r="W14" s="8">
        <f>INTAVI!W14+NRGSUP!W14</f>
        <v>0</v>
      </c>
      <c r="X14" s="8">
        <f>INTAVI!X14+NRGSUP!X14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INTAVI!C15+NRGSUP!C15</f>
        <v>0</v>
      </c>
      <c r="D15" s="8">
        <f>INTAVI!D15+NRGSUP!D15</f>
        <v>0</v>
      </c>
      <c r="E15" s="8">
        <f>INTAVI!E15+NRGSUP!E15</f>
        <v>0</v>
      </c>
      <c r="F15" s="8">
        <f>INTAVI!F15+NRGSUP!F15</f>
        <v>0</v>
      </c>
      <c r="G15" s="8">
        <f>INTAVI!G15+NRGSUP!G15</f>
        <v>0</v>
      </c>
      <c r="H15" s="8">
        <f>INTAVI!H15+NRGSUP!H15</f>
        <v>0</v>
      </c>
      <c r="I15" s="8">
        <f>INTAVI!I15+NRGSUP!I15</f>
        <v>0</v>
      </c>
      <c r="J15" s="8">
        <f>INTAVI!J15+NRGSUP!J15</f>
        <v>0</v>
      </c>
      <c r="K15" s="8">
        <f>INTAVI!K15+NRGSUP!K15</f>
        <v>0</v>
      </c>
      <c r="L15" s="8">
        <f>INTAVI!L15+NRGSUP!L15</f>
        <v>0</v>
      </c>
      <c r="M15" s="8">
        <f>INTAVI!M15+NRGSUP!M15</f>
        <v>0</v>
      </c>
      <c r="N15" s="8">
        <f>INTAVI!N15+NRGSUP!N15</f>
        <v>0</v>
      </c>
      <c r="O15" s="8">
        <f>INTAVI!O15+NRGSUP!O15</f>
        <v>0</v>
      </c>
      <c r="P15" s="8">
        <f>INTAVI!P15+NRGSUP!P15</f>
        <v>0</v>
      </c>
      <c r="Q15" s="8">
        <f>INTAVI!Q15+NRGSUP!Q15</f>
        <v>0</v>
      </c>
      <c r="R15" s="8">
        <f>INTAVI!R15+NRGSUP!R15</f>
        <v>0</v>
      </c>
      <c r="S15" s="8">
        <f>INTAVI!S15+NRGSUP!S15</f>
        <v>0</v>
      </c>
      <c r="T15" s="8">
        <f>INTAVI!T15+NRGSUP!T15</f>
        <v>0</v>
      </c>
      <c r="U15" s="8">
        <f>INTAVI!U15+NRGSUP!U15</f>
        <v>0</v>
      </c>
      <c r="V15" s="8">
        <f>INTAVI!V15+NRGSUP!V15</f>
        <v>0</v>
      </c>
      <c r="W15" s="8">
        <f>INTAVI!W15+NRGSUP!W15</f>
        <v>0</v>
      </c>
      <c r="X15" s="8">
        <f>INTAVI!X15+NRGSUP!X15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INTAVI!C16+NRGSUP!C16</f>
        <v>0</v>
      </c>
      <c r="D16" s="8">
        <f>INTAVI!D16+NRGSUP!D16</f>
        <v>0</v>
      </c>
      <c r="E16" s="8">
        <f>INTAVI!E16+NRGSUP!E16</f>
        <v>0</v>
      </c>
      <c r="F16" s="8">
        <f>INTAVI!F16+NRGSUP!F16</f>
        <v>0</v>
      </c>
      <c r="G16" s="8">
        <f>INTAVI!G16+NRGSUP!G16</f>
        <v>0</v>
      </c>
      <c r="H16" s="8">
        <f>INTAVI!H16+NRGSUP!H16</f>
        <v>0</v>
      </c>
      <c r="I16" s="8">
        <f>INTAVI!I16+NRGSUP!I16</f>
        <v>0</v>
      </c>
      <c r="J16" s="8">
        <f>INTAVI!J16+NRGSUP!J16</f>
        <v>0</v>
      </c>
      <c r="K16" s="8">
        <f>INTAVI!K16+NRGSUP!K16</f>
        <v>0</v>
      </c>
      <c r="L16" s="8">
        <f>INTAVI!L16+NRGSUP!L16</f>
        <v>0</v>
      </c>
      <c r="M16" s="8">
        <f>INTAVI!M16+NRGSUP!M16</f>
        <v>0</v>
      </c>
      <c r="N16" s="8">
        <f>INTAVI!N16+NRGSUP!N16</f>
        <v>0</v>
      </c>
      <c r="O16" s="8">
        <f>INTAVI!O16+NRGSUP!O16</f>
        <v>0</v>
      </c>
      <c r="P16" s="8">
        <f>INTAVI!P16+NRGSUP!P16</f>
        <v>0</v>
      </c>
      <c r="Q16" s="8">
        <f>INTAVI!Q16+NRGSUP!Q16</f>
        <v>0</v>
      </c>
      <c r="R16" s="8">
        <f>INTAVI!R16+NRGSUP!R16</f>
        <v>0</v>
      </c>
      <c r="S16" s="8">
        <f>INTAVI!S16+NRGSUP!S16</f>
        <v>0</v>
      </c>
      <c r="T16" s="8">
        <f>INTAVI!T16+NRGSUP!T16</f>
        <v>0</v>
      </c>
      <c r="U16" s="8">
        <f>INTAVI!U16+NRGSUP!U16</f>
        <v>0</v>
      </c>
      <c r="V16" s="8">
        <f>INTAVI!V16+NRGSUP!V16</f>
        <v>0</v>
      </c>
      <c r="W16" s="8">
        <f>INTAVI!W16+NRGSUP!W16</f>
        <v>0</v>
      </c>
      <c r="X16" s="8">
        <f>INTAVI!X16+NRGSUP!X16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685.96336799999995</v>
      </c>
      <c r="D17" s="27">
        <f t="shared" ref="D17:X17" si="10">SUM(D18:D21)</f>
        <v>136.67515199999997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INTAVI!C18+NRGSUP!C18</f>
        <v>79.520399999999995</v>
      </c>
      <c r="D18" s="8">
        <f>INTAVI!D18+NRGSUP!D18</f>
        <v>8.4315599999999975</v>
      </c>
      <c r="E18" s="8">
        <f>INTAVI!E18+NRGSUP!E18</f>
        <v>0</v>
      </c>
      <c r="F18" s="8">
        <f>INTAVI!F18+NRGSUP!F18</f>
        <v>0</v>
      </c>
      <c r="G18" s="8">
        <f>INTAVI!G18+NRGSUP!G18</f>
        <v>0</v>
      </c>
      <c r="H18" s="8">
        <f>INTAVI!H18+NRGSUP!H18</f>
        <v>0</v>
      </c>
      <c r="I18" s="8">
        <f>INTAVI!I18+NRGSUP!I18</f>
        <v>0</v>
      </c>
      <c r="J18" s="8">
        <f>INTAVI!J18+NRGSUP!J18</f>
        <v>0</v>
      </c>
      <c r="K18" s="8">
        <f>INTAVI!K18+NRGSUP!K18</f>
        <v>0</v>
      </c>
      <c r="L18" s="8">
        <f>INTAVI!L18+NRGSUP!L18</f>
        <v>0</v>
      </c>
      <c r="M18" s="8">
        <f>INTAVI!M18+NRGSUP!M18</f>
        <v>0</v>
      </c>
      <c r="N18" s="8">
        <f>INTAVI!N18+NRGSUP!N18</f>
        <v>0</v>
      </c>
      <c r="O18" s="8">
        <f>INTAVI!O18+NRGSUP!O18</f>
        <v>0</v>
      </c>
      <c r="P18" s="8">
        <f>INTAVI!P18+NRGSUP!P18</f>
        <v>0</v>
      </c>
      <c r="Q18" s="8">
        <f>INTAVI!Q18+NRGSUP!Q18</f>
        <v>0</v>
      </c>
      <c r="R18" s="8">
        <f>INTAVI!R18+NRGSUP!R18</f>
        <v>0</v>
      </c>
      <c r="S18" s="8">
        <f>INTAVI!S18+NRGSUP!S18</f>
        <v>0</v>
      </c>
      <c r="T18" s="8">
        <f>INTAVI!T18+NRGSUP!T18</f>
        <v>0</v>
      </c>
      <c r="U18" s="8">
        <f>INTAVI!U18+NRGSUP!U18</f>
        <v>0</v>
      </c>
      <c r="V18" s="8">
        <f>INTAVI!V18+NRGSUP!V18</f>
        <v>0</v>
      </c>
      <c r="W18" s="8">
        <f>INTAVI!W18+NRGSUP!W18</f>
        <v>0</v>
      </c>
      <c r="X18" s="8">
        <f>INTAVI!X18+NRGSUP!X18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INTAVI!C19+NRGSUP!C19</f>
        <v>116.60327999999998</v>
      </c>
      <c r="D19" s="8">
        <f>INTAVI!D19+NRGSUP!D19</f>
        <v>16.183799999999998</v>
      </c>
      <c r="E19" s="8">
        <f>INTAVI!E19+NRGSUP!E19</f>
        <v>0</v>
      </c>
      <c r="F19" s="8">
        <f>INTAVI!F19+NRGSUP!F19</f>
        <v>0</v>
      </c>
      <c r="G19" s="8">
        <f>INTAVI!G19+NRGSUP!G19</f>
        <v>0</v>
      </c>
      <c r="H19" s="8">
        <f>INTAVI!H19+NRGSUP!H19</f>
        <v>0</v>
      </c>
      <c r="I19" s="8">
        <f>INTAVI!I19+NRGSUP!I19</f>
        <v>0</v>
      </c>
      <c r="J19" s="8">
        <f>INTAVI!J19+NRGSUP!J19</f>
        <v>0</v>
      </c>
      <c r="K19" s="8">
        <f>INTAVI!K19+NRGSUP!K19</f>
        <v>0</v>
      </c>
      <c r="L19" s="8">
        <f>INTAVI!L19+NRGSUP!L19</f>
        <v>0</v>
      </c>
      <c r="M19" s="8">
        <f>INTAVI!M19+NRGSUP!M19</f>
        <v>0</v>
      </c>
      <c r="N19" s="8">
        <f>INTAVI!N19+NRGSUP!N19</f>
        <v>0</v>
      </c>
      <c r="O19" s="8">
        <f>INTAVI!O19+NRGSUP!O19</f>
        <v>0</v>
      </c>
      <c r="P19" s="8">
        <f>INTAVI!P19+NRGSUP!P19</f>
        <v>0</v>
      </c>
      <c r="Q19" s="8">
        <f>INTAVI!Q19+NRGSUP!Q19</f>
        <v>0</v>
      </c>
      <c r="R19" s="8">
        <f>INTAVI!R19+NRGSUP!R19</f>
        <v>0</v>
      </c>
      <c r="S19" s="8">
        <f>INTAVI!S19+NRGSUP!S19</f>
        <v>0</v>
      </c>
      <c r="T19" s="8">
        <f>INTAVI!T19+NRGSUP!T19</f>
        <v>0</v>
      </c>
      <c r="U19" s="8">
        <f>INTAVI!U19+NRGSUP!U19</f>
        <v>0</v>
      </c>
      <c r="V19" s="8">
        <f>INTAVI!V19+NRGSUP!V19</f>
        <v>0</v>
      </c>
      <c r="W19" s="8">
        <f>INTAVI!W19+NRGSUP!W19</f>
        <v>0</v>
      </c>
      <c r="X19" s="8">
        <f>INTAVI!X19+NRGSUP!X19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INTAVI!C20+NRGSUP!C20</f>
        <v>489.83968800000002</v>
      </c>
      <c r="D20" s="8">
        <f>INTAVI!D20+NRGSUP!D20</f>
        <v>112.05979199999999</v>
      </c>
      <c r="E20" s="8">
        <f>INTAVI!E20+NRGSUP!E20</f>
        <v>0</v>
      </c>
      <c r="F20" s="8">
        <f>INTAVI!F20+NRGSUP!F20</f>
        <v>0</v>
      </c>
      <c r="G20" s="8">
        <f>INTAVI!G20+NRGSUP!G20</f>
        <v>0</v>
      </c>
      <c r="H20" s="8">
        <f>INTAVI!H20+NRGSUP!H20</f>
        <v>0</v>
      </c>
      <c r="I20" s="8">
        <f>INTAVI!I20+NRGSUP!I20</f>
        <v>0</v>
      </c>
      <c r="J20" s="8">
        <f>INTAVI!J20+NRGSUP!J20</f>
        <v>0</v>
      </c>
      <c r="K20" s="8">
        <f>INTAVI!K20+NRGSUP!K20</f>
        <v>0</v>
      </c>
      <c r="L20" s="8">
        <f>INTAVI!L20+NRGSUP!L20</f>
        <v>0</v>
      </c>
      <c r="M20" s="8">
        <f>INTAVI!M20+NRGSUP!M20</f>
        <v>0</v>
      </c>
      <c r="N20" s="8">
        <f>INTAVI!N20+NRGSUP!N20</f>
        <v>0</v>
      </c>
      <c r="O20" s="8">
        <f>INTAVI!O20+NRGSUP!O20</f>
        <v>0</v>
      </c>
      <c r="P20" s="8">
        <f>INTAVI!P20+NRGSUP!P20</f>
        <v>0</v>
      </c>
      <c r="Q20" s="8">
        <f>INTAVI!Q20+NRGSUP!Q20</f>
        <v>0</v>
      </c>
      <c r="R20" s="8">
        <f>INTAVI!R20+NRGSUP!R20</f>
        <v>0</v>
      </c>
      <c r="S20" s="8">
        <f>INTAVI!S20+NRGSUP!S20</f>
        <v>0</v>
      </c>
      <c r="T20" s="8">
        <f>INTAVI!T20+NRGSUP!T20</f>
        <v>0</v>
      </c>
      <c r="U20" s="8">
        <f>INTAVI!U20+NRGSUP!U20</f>
        <v>0</v>
      </c>
      <c r="V20" s="8">
        <f>INTAVI!V20+NRGSUP!V20</f>
        <v>0</v>
      </c>
      <c r="W20" s="8">
        <f>INTAVI!W20+NRGSUP!W20</f>
        <v>0</v>
      </c>
      <c r="X20" s="8">
        <f>INTAVI!X20+NRGSUP!X20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INTAVI!C21+NRGSUP!C21</f>
        <v>0</v>
      </c>
      <c r="D21" s="8">
        <f>INTAVI!D21+NRGSUP!D21</f>
        <v>0</v>
      </c>
      <c r="E21" s="8">
        <f>INTAVI!E21+NRGSUP!E21</f>
        <v>0</v>
      </c>
      <c r="F21" s="8">
        <f>INTAVI!F21+NRGSUP!F21</f>
        <v>0</v>
      </c>
      <c r="G21" s="8">
        <f>INTAVI!G21+NRGSUP!G21</f>
        <v>0</v>
      </c>
      <c r="H21" s="8">
        <f>INTAVI!H21+NRGSUP!H21</f>
        <v>0</v>
      </c>
      <c r="I21" s="8">
        <f>INTAVI!I21+NRGSUP!I21</f>
        <v>0</v>
      </c>
      <c r="J21" s="8">
        <f>INTAVI!J21+NRGSUP!J21</f>
        <v>0</v>
      </c>
      <c r="K21" s="8">
        <f>INTAVI!K21+NRGSUP!K21</f>
        <v>0</v>
      </c>
      <c r="L21" s="8">
        <f>INTAVI!L21+NRGSUP!L21</f>
        <v>0</v>
      </c>
      <c r="M21" s="8">
        <f>INTAVI!M21+NRGSUP!M21</f>
        <v>0</v>
      </c>
      <c r="N21" s="8">
        <f>INTAVI!N21+NRGSUP!N21</f>
        <v>0</v>
      </c>
      <c r="O21" s="8">
        <f>INTAVI!O21+NRGSUP!O21</f>
        <v>0</v>
      </c>
      <c r="P21" s="8">
        <f>INTAVI!P21+NRGSUP!P21</f>
        <v>0</v>
      </c>
      <c r="Q21" s="8">
        <f>INTAVI!Q21+NRGSUP!Q21</f>
        <v>0</v>
      </c>
      <c r="R21" s="8">
        <f>INTAVI!R21+NRGSUP!R21</f>
        <v>0</v>
      </c>
      <c r="S21" s="8">
        <f>INTAVI!S21+NRGSUP!S21</f>
        <v>0</v>
      </c>
      <c r="T21" s="8">
        <f>INTAVI!T21+NRGSUP!T21</f>
        <v>0</v>
      </c>
      <c r="U21" s="8">
        <f>INTAVI!U21+NRGSUP!U21</f>
        <v>0</v>
      </c>
      <c r="V21" s="8">
        <f>INTAVI!V21+NRGSUP!V21</f>
        <v>0</v>
      </c>
      <c r="W21" s="8">
        <f>INTAVI!W21+NRGSUP!W21</f>
        <v>0</v>
      </c>
      <c r="X21" s="8">
        <f>INTAVI!X21+NRGSUP!X21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INTAVI!C23+NRGSUP!C23</f>
        <v>0</v>
      </c>
      <c r="D23" s="8">
        <f>INTAVI!D23+NRGSUP!D23</f>
        <v>0</v>
      </c>
      <c r="E23" s="8">
        <f>INTAVI!E23+NRGSUP!E23</f>
        <v>0</v>
      </c>
      <c r="F23" s="8">
        <f>INTAVI!F23+NRGSUP!F23</f>
        <v>0</v>
      </c>
      <c r="G23" s="8">
        <f>INTAVI!G23+NRGSUP!G23</f>
        <v>0</v>
      </c>
      <c r="H23" s="8">
        <f>INTAVI!H23+NRGSUP!H23</f>
        <v>0</v>
      </c>
      <c r="I23" s="8">
        <f>INTAVI!I23+NRGSUP!I23</f>
        <v>0</v>
      </c>
      <c r="J23" s="8">
        <f>INTAVI!J23+NRGSUP!J23</f>
        <v>0</v>
      </c>
      <c r="K23" s="8">
        <f>INTAVI!K23+NRGSUP!K23</f>
        <v>0</v>
      </c>
      <c r="L23" s="8">
        <f>INTAVI!L23+NRGSUP!L23</f>
        <v>0</v>
      </c>
      <c r="M23" s="8">
        <f>INTAVI!M23+NRGSUP!M23</f>
        <v>0</v>
      </c>
      <c r="N23" s="8">
        <f>INTAVI!N23+NRGSUP!N23</f>
        <v>0</v>
      </c>
      <c r="O23" s="8">
        <f>INTAVI!O23+NRGSUP!O23</f>
        <v>0</v>
      </c>
      <c r="P23" s="8">
        <f>INTAVI!P23+NRGSUP!P23</f>
        <v>0</v>
      </c>
      <c r="Q23" s="8">
        <f>INTAVI!Q23+NRGSUP!Q23</f>
        <v>0</v>
      </c>
      <c r="R23" s="8">
        <f>INTAVI!R23+NRGSUP!R23</f>
        <v>0</v>
      </c>
      <c r="S23" s="8">
        <f>INTAVI!S23+NRGSUP!S23</f>
        <v>0</v>
      </c>
      <c r="T23" s="8">
        <f>INTAVI!T23+NRGSUP!T23</f>
        <v>0</v>
      </c>
      <c r="U23" s="8">
        <f>INTAVI!U23+NRGSUP!U23</f>
        <v>0</v>
      </c>
      <c r="V23" s="8">
        <f>INTAVI!V23+NRGSUP!V23</f>
        <v>0</v>
      </c>
      <c r="W23" s="8">
        <f>INTAVI!W23+NRGSUP!W23</f>
        <v>0</v>
      </c>
      <c r="X23" s="8">
        <f>INTAVI!X23+NRGSUP!X23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INTAVI!C24+NRGSUP!C24</f>
        <v>0</v>
      </c>
      <c r="D24" s="8">
        <f>INTAVI!D24+NRGSUP!D24</f>
        <v>0</v>
      </c>
      <c r="E24" s="8">
        <f>INTAVI!E24+NRGSUP!E24</f>
        <v>0</v>
      </c>
      <c r="F24" s="8">
        <f>INTAVI!F24+NRGSUP!F24</f>
        <v>0</v>
      </c>
      <c r="G24" s="8">
        <f>INTAVI!G24+NRGSUP!G24</f>
        <v>0</v>
      </c>
      <c r="H24" s="8">
        <f>INTAVI!H24+NRGSUP!H24</f>
        <v>0</v>
      </c>
      <c r="I24" s="8">
        <f>INTAVI!I24+NRGSUP!I24</f>
        <v>0</v>
      </c>
      <c r="J24" s="8">
        <f>INTAVI!J24+NRGSUP!J24</f>
        <v>0</v>
      </c>
      <c r="K24" s="8">
        <f>INTAVI!K24+NRGSUP!K24</f>
        <v>0</v>
      </c>
      <c r="L24" s="8">
        <f>INTAVI!L24+NRGSUP!L24</f>
        <v>0</v>
      </c>
      <c r="M24" s="8">
        <f>INTAVI!M24+NRGSUP!M24</f>
        <v>0</v>
      </c>
      <c r="N24" s="8">
        <f>INTAVI!N24+NRGSUP!N24</f>
        <v>0</v>
      </c>
      <c r="O24" s="8">
        <f>INTAVI!O24+NRGSUP!O24</f>
        <v>0</v>
      </c>
      <c r="P24" s="8">
        <f>INTAVI!P24+NRGSUP!P24</f>
        <v>0</v>
      </c>
      <c r="Q24" s="8">
        <f>INTAVI!Q24+NRGSUP!Q24</f>
        <v>0</v>
      </c>
      <c r="R24" s="8">
        <f>INTAVI!R24+NRGSUP!R24</f>
        <v>0</v>
      </c>
      <c r="S24" s="8">
        <f>INTAVI!S24+NRGSUP!S24</f>
        <v>0</v>
      </c>
      <c r="T24" s="8">
        <f>INTAVI!T24+NRGSUP!T24</f>
        <v>0</v>
      </c>
      <c r="U24" s="8">
        <f>INTAVI!U24+NRGSUP!U24</f>
        <v>0</v>
      </c>
      <c r="V24" s="8">
        <f>INTAVI!V24+NRGSUP!V24</f>
        <v>0</v>
      </c>
      <c r="W24" s="8">
        <f>INTAVI!W24+NRGSUP!W24</f>
        <v>0</v>
      </c>
      <c r="X24" s="8">
        <f>INTAVI!X24+NRGSUP!X24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INTAVI!C25+NRGSUP!C25</f>
        <v>0</v>
      </c>
      <c r="D25" s="27">
        <f>INTAVI!D25+NRGSUP!D25</f>
        <v>0</v>
      </c>
      <c r="E25" s="27">
        <f>INTAVI!E25+NRGSUP!E25</f>
        <v>0</v>
      </c>
      <c r="F25" s="27">
        <f>INTAVI!F25+NRGSUP!F25</f>
        <v>0</v>
      </c>
      <c r="G25" s="27">
        <f>INTAVI!G25+NRGSUP!G25</f>
        <v>0</v>
      </c>
      <c r="H25" s="27">
        <f>INTAVI!H25+NRGSUP!H25</f>
        <v>0</v>
      </c>
      <c r="I25" s="27">
        <f>INTAVI!I25+NRGSUP!I25</f>
        <v>0</v>
      </c>
      <c r="J25" s="27">
        <f>INTAVI!J25+NRGSUP!J25</f>
        <v>0</v>
      </c>
      <c r="K25" s="27">
        <f>INTAVI!K25+NRGSUP!K25</f>
        <v>0</v>
      </c>
      <c r="L25" s="27">
        <f>INTAVI!L25+NRGSUP!L25</f>
        <v>0</v>
      </c>
      <c r="M25" s="27">
        <f>INTAVI!M25+NRGSUP!M25</f>
        <v>0</v>
      </c>
      <c r="N25" s="27">
        <f>INTAVI!N25+NRGSUP!N25</f>
        <v>0</v>
      </c>
      <c r="O25" s="27">
        <f>INTAVI!O25+NRGSUP!O25</f>
        <v>0</v>
      </c>
      <c r="P25" s="27">
        <f>INTAVI!P25+NRGSUP!P25</f>
        <v>0</v>
      </c>
      <c r="Q25" s="27">
        <f>INTAVI!Q25+NRGSUP!Q25</f>
        <v>0</v>
      </c>
      <c r="R25" s="27">
        <f>INTAVI!R25+NRGSUP!R25</f>
        <v>0</v>
      </c>
      <c r="S25" s="27">
        <f>INTAVI!S25+NRGSUP!S25</f>
        <v>0</v>
      </c>
      <c r="T25" s="27">
        <f>INTAVI!T25+NRGSUP!T25</f>
        <v>0</v>
      </c>
      <c r="U25" s="27">
        <f>INTAVI!U25+NRGSUP!U25</f>
        <v>0</v>
      </c>
      <c r="V25" s="27">
        <f>INTAVI!V25+NRGSUP!V25</f>
        <v>0</v>
      </c>
      <c r="W25" s="27">
        <f>INTAVI!W25+NRGSUP!W25</f>
        <v>0</v>
      </c>
      <c r="X25" s="27">
        <f>INTAVI!X25+NRGSUP!X25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40886.802683999995</v>
      </c>
      <c r="D26" s="27">
        <f t="shared" ref="D26:X26" si="14">SUM(D27,D33)</f>
        <v>42539.089572360004</v>
      </c>
      <c r="E26" s="27">
        <f t="shared" si="14"/>
        <v>44258.441387400002</v>
      </c>
      <c r="F26" s="27">
        <f t="shared" si="14"/>
        <v>40511.681826120002</v>
      </c>
      <c r="G26" s="27">
        <f t="shared" si="14"/>
        <v>40295.848256639998</v>
      </c>
      <c r="H26" s="27">
        <f t="shared" si="14"/>
        <v>42279.132287520006</v>
      </c>
      <c r="I26" s="27">
        <f t="shared" si="14"/>
        <v>37827.106298639999</v>
      </c>
      <c r="J26" s="27">
        <f t="shared" si="14"/>
        <v>36621.872432279997</v>
      </c>
      <c r="K26" s="27">
        <f t="shared" si="14"/>
        <v>35616.623243759997</v>
      </c>
      <c r="L26" s="27">
        <f t="shared" si="14"/>
        <v>34283.666483640001</v>
      </c>
      <c r="M26" s="27">
        <f t="shared" si="14"/>
        <v>32757.717542399998</v>
      </c>
      <c r="N26" s="27">
        <f t="shared" si="14"/>
        <v>29707.753026600003</v>
      </c>
      <c r="O26" s="27">
        <f t="shared" si="14"/>
        <v>27363.031919999998</v>
      </c>
      <c r="P26" s="27">
        <f t="shared" si="14"/>
        <v>27501.366211559998</v>
      </c>
      <c r="Q26" s="27">
        <f t="shared" si="14"/>
        <v>26930.547771479993</v>
      </c>
      <c r="R26" s="27">
        <f t="shared" si="14"/>
        <v>27763.838515439998</v>
      </c>
      <c r="S26" s="27">
        <f t="shared" si="14"/>
        <v>28331.513493120001</v>
      </c>
      <c r="T26" s="27">
        <f t="shared" si="14"/>
        <v>28927.917300239998</v>
      </c>
      <c r="U26" s="27">
        <f t="shared" si="14"/>
        <v>28878.282600480004</v>
      </c>
      <c r="V26" s="27">
        <f t="shared" si="14"/>
        <v>29338.117961039996</v>
      </c>
      <c r="W26" s="27">
        <f t="shared" si="14"/>
        <v>23562.131847839999</v>
      </c>
      <c r="X26" s="27">
        <f t="shared" si="14"/>
        <v>24347.019456000002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INTAVI!C28+NRGSUP!C28</f>
        <v>0</v>
      </c>
      <c r="D28" s="8">
        <f>INTAVI!D28+NRGSUP!D28</f>
        <v>0</v>
      </c>
      <c r="E28" s="8">
        <f>INTAVI!E28+NRGSUP!E28</f>
        <v>0</v>
      </c>
      <c r="F28" s="8">
        <f>INTAVI!F28+NRGSUP!F28</f>
        <v>0</v>
      </c>
      <c r="G28" s="8">
        <f>INTAVI!G28+NRGSUP!G28</f>
        <v>0</v>
      </c>
      <c r="H28" s="8">
        <f>INTAVI!H28+NRGSUP!H28</f>
        <v>0</v>
      </c>
      <c r="I28" s="8">
        <f>INTAVI!I28+NRGSUP!I28</f>
        <v>0</v>
      </c>
      <c r="J28" s="8">
        <f>INTAVI!J28+NRGSUP!J28</f>
        <v>0</v>
      </c>
      <c r="K28" s="8">
        <f>INTAVI!K28+NRGSUP!K28</f>
        <v>0</v>
      </c>
      <c r="L28" s="8">
        <f>INTAVI!L28+NRGSUP!L28</f>
        <v>0</v>
      </c>
      <c r="M28" s="8">
        <f>INTAVI!M28+NRGSUP!M28</f>
        <v>0</v>
      </c>
      <c r="N28" s="8">
        <f>INTAVI!N28+NRGSUP!N28</f>
        <v>0</v>
      </c>
      <c r="O28" s="8">
        <f>INTAVI!O28+NRGSUP!O28</f>
        <v>0</v>
      </c>
      <c r="P28" s="8">
        <f>INTAVI!P28+NRGSUP!P28</f>
        <v>0</v>
      </c>
      <c r="Q28" s="8">
        <f>INTAVI!Q28+NRGSUP!Q28</f>
        <v>0</v>
      </c>
      <c r="R28" s="8">
        <f>INTAVI!R28+NRGSUP!R28</f>
        <v>0</v>
      </c>
      <c r="S28" s="8">
        <f>INTAVI!S28+NRGSUP!S28</f>
        <v>0</v>
      </c>
      <c r="T28" s="8">
        <f>INTAVI!T28+NRGSUP!T28</f>
        <v>0</v>
      </c>
      <c r="U28" s="8">
        <f>INTAVI!U28+NRGSUP!U28</f>
        <v>0</v>
      </c>
      <c r="V28" s="8">
        <f>INTAVI!V28+NRGSUP!V28</f>
        <v>0</v>
      </c>
      <c r="W28" s="8">
        <f>INTAVI!W28+NRGSUP!W28</f>
        <v>0</v>
      </c>
      <c r="X28" s="8">
        <f>INTAVI!X28+NRGSUP!X28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INTAVI!C29+NRGSUP!C29</f>
        <v>0</v>
      </c>
      <c r="D29" s="8">
        <f>INTAVI!D29+NRGSUP!D29</f>
        <v>0</v>
      </c>
      <c r="E29" s="8">
        <f>INTAVI!E29+NRGSUP!E29</f>
        <v>0</v>
      </c>
      <c r="F29" s="8">
        <f>INTAVI!F29+NRGSUP!F29</f>
        <v>0</v>
      </c>
      <c r="G29" s="8">
        <f>INTAVI!G29+NRGSUP!G29</f>
        <v>0</v>
      </c>
      <c r="H29" s="8">
        <f>INTAVI!H29+NRGSUP!H29</f>
        <v>0</v>
      </c>
      <c r="I29" s="8">
        <f>INTAVI!I29+NRGSUP!I29</f>
        <v>0</v>
      </c>
      <c r="J29" s="8">
        <f>INTAVI!J29+NRGSUP!J29</f>
        <v>0</v>
      </c>
      <c r="K29" s="8">
        <f>INTAVI!K29+NRGSUP!K29</f>
        <v>0</v>
      </c>
      <c r="L29" s="8">
        <f>INTAVI!L29+NRGSUP!L29</f>
        <v>0</v>
      </c>
      <c r="M29" s="8">
        <f>INTAVI!M29+NRGSUP!M29</f>
        <v>0</v>
      </c>
      <c r="N29" s="8">
        <f>INTAVI!N29+NRGSUP!N29</f>
        <v>0</v>
      </c>
      <c r="O29" s="8">
        <f>INTAVI!O29+NRGSUP!O29</f>
        <v>0</v>
      </c>
      <c r="P29" s="8">
        <f>INTAVI!P29+NRGSUP!P29</f>
        <v>0</v>
      </c>
      <c r="Q29" s="8">
        <f>INTAVI!Q29+NRGSUP!Q29</f>
        <v>0</v>
      </c>
      <c r="R29" s="8">
        <f>INTAVI!R29+NRGSUP!R29</f>
        <v>0</v>
      </c>
      <c r="S29" s="8">
        <f>INTAVI!S29+NRGSUP!S29</f>
        <v>0</v>
      </c>
      <c r="T29" s="8">
        <f>INTAVI!T29+NRGSUP!T29</f>
        <v>0</v>
      </c>
      <c r="U29" s="8">
        <f>INTAVI!U29+NRGSUP!U29</f>
        <v>0</v>
      </c>
      <c r="V29" s="8">
        <f>INTAVI!V29+NRGSUP!V29</f>
        <v>0</v>
      </c>
      <c r="W29" s="8">
        <f>INTAVI!W29+NRGSUP!W29</f>
        <v>0</v>
      </c>
      <c r="X29" s="8">
        <f>INTAVI!X29+NRGSUP!X29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INTAVI!C30+NRGSUP!C30</f>
        <v>0</v>
      </c>
      <c r="D30" s="8">
        <f>INTAVI!D30+NRGSUP!D30</f>
        <v>0</v>
      </c>
      <c r="E30" s="8">
        <f>INTAVI!E30+NRGSUP!E30</f>
        <v>0</v>
      </c>
      <c r="F30" s="8">
        <f>INTAVI!F30+NRGSUP!F30</f>
        <v>0</v>
      </c>
      <c r="G30" s="8">
        <f>INTAVI!G30+NRGSUP!G30</f>
        <v>0</v>
      </c>
      <c r="H30" s="8">
        <f>INTAVI!H30+NRGSUP!H30</f>
        <v>0</v>
      </c>
      <c r="I30" s="8">
        <f>INTAVI!I30+NRGSUP!I30</f>
        <v>0</v>
      </c>
      <c r="J30" s="8">
        <f>INTAVI!J30+NRGSUP!J30</f>
        <v>0</v>
      </c>
      <c r="K30" s="8">
        <f>INTAVI!K30+NRGSUP!K30</f>
        <v>0</v>
      </c>
      <c r="L30" s="8">
        <f>INTAVI!L30+NRGSUP!L30</f>
        <v>0</v>
      </c>
      <c r="M30" s="8">
        <f>INTAVI!M30+NRGSUP!M30</f>
        <v>0</v>
      </c>
      <c r="N30" s="8">
        <f>INTAVI!N30+NRGSUP!N30</f>
        <v>0</v>
      </c>
      <c r="O30" s="8">
        <f>INTAVI!O30+NRGSUP!O30</f>
        <v>0</v>
      </c>
      <c r="P30" s="8">
        <f>INTAVI!P30+NRGSUP!P30</f>
        <v>0</v>
      </c>
      <c r="Q30" s="8">
        <f>INTAVI!Q30+NRGSUP!Q30</f>
        <v>0</v>
      </c>
      <c r="R30" s="8">
        <f>INTAVI!R30+NRGSUP!R30</f>
        <v>0</v>
      </c>
      <c r="S30" s="8">
        <f>INTAVI!S30+NRGSUP!S30</f>
        <v>0</v>
      </c>
      <c r="T30" s="8">
        <f>INTAVI!T30+NRGSUP!T30</f>
        <v>0</v>
      </c>
      <c r="U30" s="8">
        <f>INTAVI!U30+NRGSUP!U30</f>
        <v>0</v>
      </c>
      <c r="V30" s="8">
        <f>INTAVI!V30+NRGSUP!V30</f>
        <v>0</v>
      </c>
      <c r="W30" s="8">
        <f>INTAVI!W30+NRGSUP!W30</f>
        <v>0</v>
      </c>
      <c r="X30" s="8">
        <f>INTAVI!X30+NRGSUP!X30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INTAVI!C31+NRGSUP!C31</f>
        <v>0</v>
      </c>
      <c r="D31" s="8">
        <f>INTAVI!D31+NRGSUP!D31</f>
        <v>0</v>
      </c>
      <c r="E31" s="8">
        <f>INTAVI!E31+NRGSUP!E31</f>
        <v>0</v>
      </c>
      <c r="F31" s="8">
        <f>INTAVI!F31+NRGSUP!F31</f>
        <v>0</v>
      </c>
      <c r="G31" s="8">
        <f>INTAVI!G31+NRGSUP!G31</f>
        <v>0</v>
      </c>
      <c r="H31" s="8">
        <f>INTAVI!H31+NRGSUP!H31</f>
        <v>0</v>
      </c>
      <c r="I31" s="8">
        <f>INTAVI!I31+NRGSUP!I31</f>
        <v>0</v>
      </c>
      <c r="J31" s="8">
        <f>INTAVI!J31+NRGSUP!J31</f>
        <v>0</v>
      </c>
      <c r="K31" s="8">
        <f>INTAVI!K31+NRGSUP!K31</f>
        <v>0</v>
      </c>
      <c r="L31" s="8">
        <f>INTAVI!L31+NRGSUP!L31</f>
        <v>0</v>
      </c>
      <c r="M31" s="8">
        <f>INTAVI!M31+NRGSUP!M31</f>
        <v>0</v>
      </c>
      <c r="N31" s="8">
        <f>INTAVI!N31+NRGSUP!N31</f>
        <v>0</v>
      </c>
      <c r="O31" s="8">
        <f>INTAVI!O31+NRGSUP!O31</f>
        <v>0</v>
      </c>
      <c r="P31" s="8">
        <f>INTAVI!P31+NRGSUP!P31</f>
        <v>0</v>
      </c>
      <c r="Q31" s="8">
        <f>INTAVI!Q31+NRGSUP!Q31</f>
        <v>0</v>
      </c>
      <c r="R31" s="8">
        <f>INTAVI!R31+NRGSUP!R31</f>
        <v>0</v>
      </c>
      <c r="S31" s="8">
        <f>INTAVI!S31+NRGSUP!S31</f>
        <v>0</v>
      </c>
      <c r="T31" s="8">
        <f>INTAVI!T31+NRGSUP!T31</f>
        <v>0</v>
      </c>
      <c r="U31" s="8">
        <f>INTAVI!U31+NRGSUP!U31</f>
        <v>0</v>
      </c>
      <c r="V31" s="8">
        <f>INTAVI!V31+NRGSUP!V31</f>
        <v>0</v>
      </c>
      <c r="W31" s="8">
        <f>INTAVI!W31+NRGSUP!W31</f>
        <v>0</v>
      </c>
      <c r="X31" s="8">
        <f>INTAVI!X31+NRGSUP!X31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INTAVI!C32+NRGSUP!C32</f>
        <v>0</v>
      </c>
      <c r="D32" s="8">
        <f>INTAVI!D32+NRGSUP!D32</f>
        <v>0</v>
      </c>
      <c r="E32" s="8">
        <f>INTAVI!E32+NRGSUP!E32</f>
        <v>0</v>
      </c>
      <c r="F32" s="8">
        <f>INTAVI!F32+NRGSUP!F32</f>
        <v>0</v>
      </c>
      <c r="G32" s="8">
        <f>INTAVI!G32+NRGSUP!G32</f>
        <v>0</v>
      </c>
      <c r="H32" s="8">
        <f>INTAVI!H32+NRGSUP!H32</f>
        <v>0</v>
      </c>
      <c r="I32" s="8">
        <f>INTAVI!I32+NRGSUP!I32</f>
        <v>0</v>
      </c>
      <c r="J32" s="8">
        <f>INTAVI!J32+NRGSUP!J32</f>
        <v>0</v>
      </c>
      <c r="K32" s="8">
        <f>INTAVI!K32+NRGSUP!K32</f>
        <v>0</v>
      </c>
      <c r="L32" s="8">
        <f>INTAVI!L32+NRGSUP!L32</f>
        <v>0</v>
      </c>
      <c r="M32" s="8">
        <f>INTAVI!M32+NRGSUP!M32</f>
        <v>0</v>
      </c>
      <c r="N32" s="8">
        <f>INTAVI!N32+NRGSUP!N32</f>
        <v>0</v>
      </c>
      <c r="O32" s="8">
        <f>INTAVI!O32+NRGSUP!O32</f>
        <v>0</v>
      </c>
      <c r="P32" s="8">
        <f>INTAVI!P32+NRGSUP!P32</f>
        <v>0</v>
      </c>
      <c r="Q32" s="8">
        <f>INTAVI!Q32+NRGSUP!Q32</f>
        <v>0</v>
      </c>
      <c r="R32" s="8">
        <f>INTAVI!R32+NRGSUP!R32</f>
        <v>0</v>
      </c>
      <c r="S32" s="8">
        <f>INTAVI!S32+NRGSUP!S32</f>
        <v>0</v>
      </c>
      <c r="T32" s="8">
        <f>INTAVI!T32+NRGSUP!T32</f>
        <v>0</v>
      </c>
      <c r="U32" s="8">
        <f>INTAVI!U32+NRGSUP!U32</f>
        <v>0</v>
      </c>
      <c r="V32" s="8">
        <f>INTAVI!V32+NRGSUP!V32</f>
        <v>0</v>
      </c>
      <c r="W32" s="8">
        <f>INTAVI!W32+NRGSUP!W32</f>
        <v>0</v>
      </c>
      <c r="X32" s="8">
        <f>INTAVI!X32+NRGSUP!X32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40886.802683999995</v>
      </c>
      <c r="D33" s="19">
        <f t="shared" ref="D33:X33" si="18">SUM(D34:D50)</f>
        <v>42539.089572360004</v>
      </c>
      <c r="E33" s="19">
        <f t="shared" si="18"/>
        <v>44258.441387400002</v>
      </c>
      <c r="F33" s="19">
        <f t="shared" si="18"/>
        <v>40511.681826120002</v>
      </c>
      <c r="G33" s="19">
        <f t="shared" si="18"/>
        <v>40295.848256639998</v>
      </c>
      <c r="H33" s="19">
        <f t="shared" si="18"/>
        <v>42279.132287520006</v>
      </c>
      <c r="I33" s="19">
        <f t="shared" si="18"/>
        <v>37827.106298639999</v>
      </c>
      <c r="J33" s="19">
        <f t="shared" si="18"/>
        <v>36621.872432279997</v>
      </c>
      <c r="K33" s="19">
        <f t="shared" si="18"/>
        <v>35616.623243759997</v>
      </c>
      <c r="L33" s="19">
        <f t="shared" si="18"/>
        <v>34283.666483640001</v>
      </c>
      <c r="M33" s="19">
        <f t="shared" si="18"/>
        <v>32757.717542399998</v>
      </c>
      <c r="N33" s="19">
        <f t="shared" si="18"/>
        <v>29707.753026600003</v>
      </c>
      <c r="O33" s="19">
        <f t="shared" si="18"/>
        <v>27363.031919999998</v>
      </c>
      <c r="P33" s="19">
        <f t="shared" si="18"/>
        <v>27501.366211559998</v>
      </c>
      <c r="Q33" s="19">
        <f t="shared" si="18"/>
        <v>26930.547771479993</v>
      </c>
      <c r="R33" s="19">
        <f t="shared" si="18"/>
        <v>27763.838515439998</v>
      </c>
      <c r="S33" s="19">
        <f t="shared" si="18"/>
        <v>28331.513493120001</v>
      </c>
      <c r="T33" s="19">
        <f t="shared" si="18"/>
        <v>28927.917300239998</v>
      </c>
      <c r="U33" s="19">
        <f t="shared" si="18"/>
        <v>28878.282600480004</v>
      </c>
      <c r="V33" s="19">
        <f t="shared" si="18"/>
        <v>29338.117961039996</v>
      </c>
      <c r="W33" s="19">
        <f t="shared" si="18"/>
        <v>23562.131847839999</v>
      </c>
      <c r="X33" s="19">
        <f t="shared" si="18"/>
        <v>24347.019456000002</v>
      </c>
    </row>
    <row r="34" spans="1:24" ht="11.25" customHeight="1" x14ac:dyDescent="0.2">
      <c r="A34" s="28" t="s">
        <v>54</v>
      </c>
      <c r="B34" s="7" t="s">
        <v>55</v>
      </c>
      <c r="C34" s="8">
        <f>INTAVI!C34+NRGSUP!C34</f>
        <v>39.916800000000009</v>
      </c>
      <c r="D34" s="8">
        <f>INTAVI!D34+NRGSUP!D34</f>
        <v>34.214400000000005</v>
      </c>
      <c r="E34" s="8">
        <f>INTAVI!E34+NRGSUP!E34</f>
        <v>39.916800000000009</v>
      </c>
      <c r="F34" s="8">
        <f>INTAVI!F34+NRGSUP!F34</f>
        <v>48.470399999999998</v>
      </c>
      <c r="G34" s="8">
        <f>INTAVI!G34+NRGSUP!G34</f>
        <v>48.470399999999998</v>
      </c>
      <c r="H34" s="8">
        <f>INTAVI!H34+NRGSUP!H34</f>
        <v>68.42880000000001</v>
      </c>
      <c r="I34" s="8">
        <f>INTAVI!I34+NRGSUP!I34</f>
        <v>76.982399999999998</v>
      </c>
      <c r="J34" s="8">
        <f>INTAVI!J34+NRGSUP!J34</f>
        <v>59.8752</v>
      </c>
      <c r="K34" s="8">
        <f>INTAVI!K34+NRGSUP!K34</f>
        <v>68.268303360000004</v>
      </c>
      <c r="L34" s="8">
        <f>INTAVI!L34+NRGSUP!L34</f>
        <v>56.395491840000005</v>
      </c>
      <c r="M34" s="8">
        <f>INTAVI!M34+NRGSUP!M34</f>
        <v>89.045568000000017</v>
      </c>
      <c r="N34" s="8">
        <f>INTAVI!N34+NRGSUP!N34</f>
        <v>44.522887679999997</v>
      </c>
      <c r="O34" s="8">
        <f>INTAVI!O34+NRGSUP!O34</f>
        <v>56.395491840000005</v>
      </c>
      <c r="P34" s="8">
        <f>INTAVI!P34+NRGSUP!P34</f>
        <v>71.2364544</v>
      </c>
      <c r="Q34" s="8">
        <f>INTAVI!Q34+NRGSUP!Q34</f>
        <v>56.395491840000005</v>
      </c>
      <c r="R34" s="8">
        <f>INTAVI!R34+NRGSUP!R34</f>
        <v>38.586378240000002</v>
      </c>
      <c r="S34" s="8">
        <f>INTAVI!S34+NRGSUP!S34</f>
        <v>23.745415680000004</v>
      </c>
      <c r="T34" s="8">
        <f>INTAVI!T34+NRGSUP!T34</f>
        <v>28.147253759999998</v>
      </c>
      <c r="U34" s="8">
        <f>INTAVI!U34+NRGSUP!U34</f>
        <v>31.486579199999994</v>
      </c>
      <c r="V34" s="8">
        <f>INTAVI!V34+NRGSUP!V34</f>
        <v>37.627752959999995</v>
      </c>
      <c r="W34" s="8">
        <f>INTAVI!W34+NRGSUP!W34</f>
        <v>48.302853120000016</v>
      </c>
      <c r="X34" s="8">
        <f>INTAVI!X34+NRGSUP!X34</f>
        <v>106.54716672000001</v>
      </c>
    </row>
    <row r="35" spans="1:24" ht="11.25" customHeight="1" x14ac:dyDescent="0.2">
      <c r="A35" s="28" t="s">
        <v>56</v>
      </c>
      <c r="B35" s="7" t="s">
        <v>57</v>
      </c>
      <c r="C35" s="8">
        <f>INTAVI!C35+NRGSUP!C35</f>
        <v>0</v>
      </c>
      <c r="D35" s="8">
        <f>INTAVI!D35+NRGSUP!D35</f>
        <v>0</v>
      </c>
      <c r="E35" s="8">
        <f>INTAVI!E35+NRGSUP!E35</f>
        <v>0</v>
      </c>
      <c r="F35" s="8">
        <f>INTAVI!F35+NRGSUP!F35</f>
        <v>0</v>
      </c>
      <c r="G35" s="8">
        <f>INTAVI!G35+NRGSUP!G35</f>
        <v>0</v>
      </c>
      <c r="H35" s="8">
        <f>INTAVI!H35+NRGSUP!H35</f>
        <v>0</v>
      </c>
      <c r="I35" s="8">
        <f>INTAVI!I35+NRGSUP!I35</f>
        <v>0</v>
      </c>
      <c r="J35" s="8">
        <f>INTAVI!J35+NRGSUP!J35</f>
        <v>0</v>
      </c>
      <c r="K35" s="8">
        <f>INTAVI!K35+NRGSUP!K35</f>
        <v>0</v>
      </c>
      <c r="L35" s="8">
        <f>INTAVI!L35+NRGSUP!L35</f>
        <v>0</v>
      </c>
      <c r="M35" s="8">
        <f>INTAVI!M35+NRGSUP!M35</f>
        <v>0</v>
      </c>
      <c r="N35" s="8">
        <f>INTAVI!N35+NRGSUP!N35</f>
        <v>0</v>
      </c>
      <c r="O35" s="8">
        <f>INTAVI!O35+NRGSUP!O35</f>
        <v>0</v>
      </c>
      <c r="P35" s="8">
        <f>INTAVI!P35+NRGSUP!P35</f>
        <v>0</v>
      </c>
      <c r="Q35" s="8">
        <f>INTAVI!Q35+NRGSUP!Q35</f>
        <v>0</v>
      </c>
      <c r="R35" s="8">
        <f>INTAVI!R35+NRGSUP!R35</f>
        <v>0</v>
      </c>
      <c r="S35" s="8">
        <f>INTAVI!S35+NRGSUP!S35</f>
        <v>0</v>
      </c>
      <c r="T35" s="8">
        <f>INTAVI!T35+NRGSUP!T35</f>
        <v>0</v>
      </c>
      <c r="U35" s="8">
        <f>INTAVI!U35+NRGSUP!U35</f>
        <v>0</v>
      </c>
      <c r="V35" s="8">
        <f>INTAVI!V35+NRGSUP!V35</f>
        <v>0</v>
      </c>
      <c r="W35" s="8">
        <f>INTAVI!W35+NRGSUP!W35</f>
        <v>0</v>
      </c>
      <c r="X35" s="8">
        <f>INTAVI!X35+NRGSUP!X35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INTAVI!C36+NRGSUP!C36</f>
        <v>3029.39962668</v>
      </c>
      <c r="D36" s="8">
        <f>INTAVI!D36+NRGSUP!D36</f>
        <v>2972.6914042800004</v>
      </c>
      <c r="E36" s="8">
        <f>INTAVI!E36+NRGSUP!E36</f>
        <v>2945.8297342800001</v>
      </c>
      <c r="F36" s="8">
        <f>INTAVI!F36+NRGSUP!F36</f>
        <v>2754.8136162000001</v>
      </c>
      <c r="G36" s="8">
        <f>INTAVI!G36+NRGSUP!G36</f>
        <v>2674.7937802800006</v>
      </c>
      <c r="H36" s="8">
        <f>INTAVI!H36+NRGSUP!H36</f>
        <v>2570.3097209999996</v>
      </c>
      <c r="I36" s="8">
        <f>INTAVI!I36+NRGSUP!I36</f>
        <v>2373.2831764800003</v>
      </c>
      <c r="J36" s="8">
        <f>INTAVI!J36+NRGSUP!J36</f>
        <v>2272.7355728400003</v>
      </c>
      <c r="K36" s="8">
        <f>INTAVI!K36+NRGSUP!K36</f>
        <v>2150.8267514399995</v>
      </c>
      <c r="L36" s="8">
        <f>INTAVI!L36+NRGSUP!L36</f>
        <v>2034.7227766800002</v>
      </c>
      <c r="M36" s="8">
        <f>INTAVI!M36+NRGSUP!M36</f>
        <v>1982.4766581600004</v>
      </c>
      <c r="N36" s="8">
        <f>INTAVI!N36+NRGSUP!N36</f>
        <v>1796.7102076800002</v>
      </c>
      <c r="O36" s="8">
        <f>INTAVI!O36+NRGSUP!O36</f>
        <v>1666.0932076800002</v>
      </c>
      <c r="P36" s="8">
        <f>INTAVI!P36+NRGSUP!P36</f>
        <v>1608.0406523999998</v>
      </c>
      <c r="Q36" s="8">
        <f>INTAVI!Q36+NRGSUP!Q36</f>
        <v>1581.9174795599999</v>
      </c>
      <c r="R36" s="8">
        <f>INTAVI!R36+NRGSUP!R36</f>
        <v>1512.2552309999999</v>
      </c>
      <c r="S36" s="8">
        <f>INTAVI!S36+NRGSUP!S36</f>
        <v>1486.13205816</v>
      </c>
      <c r="T36" s="8">
        <f>INTAVI!T36+NRGSUP!T36</f>
        <v>1496.0696266800003</v>
      </c>
      <c r="U36" s="8">
        <f>INTAVI!U36+NRGSUP!U36</f>
        <v>1508.1477238800003</v>
      </c>
      <c r="V36" s="8">
        <f>INTAVI!V36+NRGSUP!V36</f>
        <v>1473.5830582799997</v>
      </c>
      <c r="W36" s="8">
        <f>INTAVI!W36+NRGSUP!W36</f>
        <v>1448.5218584400002</v>
      </c>
      <c r="X36" s="8">
        <f>INTAVI!X36+NRGSUP!X36</f>
        <v>1298.9946970799999</v>
      </c>
    </row>
    <row r="37" spans="1:24" ht="11.25" customHeight="1" x14ac:dyDescent="0.2">
      <c r="A37" s="28" t="s">
        <v>60</v>
      </c>
      <c r="B37" s="7" t="s">
        <v>61</v>
      </c>
      <c r="C37" s="8">
        <f>INTAVI!C37+NRGSUP!C37</f>
        <v>6591.1508308799994</v>
      </c>
      <c r="D37" s="8">
        <f>INTAVI!D37+NRGSUP!D37</f>
        <v>6193.7568831599992</v>
      </c>
      <c r="E37" s="8">
        <f>INTAVI!E37+NRGSUP!E37</f>
        <v>6417.2909631600023</v>
      </c>
      <c r="F37" s="8">
        <f>INTAVI!F37+NRGSUP!F37</f>
        <v>6224.8031722800024</v>
      </c>
      <c r="G37" s="8">
        <f>INTAVI!G37+NRGSUP!G37</f>
        <v>5982.6411691200001</v>
      </c>
      <c r="H37" s="8">
        <f>INTAVI!H37+NRGSUP!H37</f>
        <v>5613.1892308799988</v>
      </c>
      <c r="I37" s="8">
        <f>INTAVI!I37+NRGSUP!I37</f>
        <v>5190.9580522799997</v>
      </c>
      <c r="J37" s="8">
        <f>INTAVI!J37+NRGSUP!J37</f>
        <v>4839.0804831599999</v>
      </c>
      <c r="K37" s="8">
        <f>INTAVI!K37+NRGSUP!K37</f>
        <v>4537.2096831600002</v>
      </c>
      <c r="L37" s="8">
        <f>INTAVI!L37+NRGSUP!L37</f>
        <v>4457.9299287600006</v>
      </c>
      <c r="M37" s="8">
        <f>INTAVI!M37+NRGSUP!M37</f>
        <v>4232.2894891200003</v>
      </c>
      <c r="N37" s="8">
        <f>INTAVI!N37+NRGSUP!N37</f>
        <v>3805.4012673600005</v>
      </c>
      <c r="O37" s="8">
        <f>INTAVI!O37+NRGSUP!O37</f>
        <v>3430.3500000000008</v>
      </c>
      <c r="P37" s="8">
        <f>INTAVI!P37+NRGSUP!P37</f>
        <v>3344.9724554400009</v>
      </c>
      <c r="Q37" s="8">
        <f>INTAVI!Q37+NRGSUP!Q37</f>
        <v>3320.5787999999984</v>
      </c>
      <c r="R37" s="8">
        <f>INTAVI!R37+NRGSUP!R37</f>
        <v>3192.5122336800009</v>
      </c>
      <c r="S37" s="8">
        <f>INTAVI!S37+NRGSUP!S37</f>
        <v>3140.6760277199983</v>
      </c>
      <c r="T37" s="8">
        <f>INTAVI!T37+NRGSUP!T37</f>
        <v>3133.6474276799995</v>
      </c>
      <c r="U37" s="8">
        <f>INTAVI!U37+NRGSUP!U37</f>
        <v>3105.7869981600002</v>
      </c>
      <c r="V37" s="8">
        <f>INTAVI!V37+NRGSUP!V37</f>
        <v>3215.8021895999991</v>
      </c>
      <c r="W37" s="8">
        <f>INTAVI!W37+NRGSUP!W37</f>
        <v>2662.2684395999995</v>
      </c>
      <c r="X37" s="8">
        <f>INTAVI!X37+NRGSUP!X37</f>
        <v>2894.3771472000003</v>
      </c>
    </row>
    <row r="38" spans="1:24" ht="11.25" customHeight="1" x14ac:dyDescent="0.2">
      <c r="A38" s="28" t="s">
        <v>62</v>
      </c>
      <c r="B38" s="7" t="s">
        <v>63</v>
      </c>
      <c r="C38" s="8">
        <f>INTAVI!C38+NRGSUP!C38</f>
        <v>9.3030840000000001</v>
      </c>
      <c r="D38" s="8">
        <f>INTAVI!D38+NRGSUP!D38</f>
        <v>9.3030840000000001</v>
      </c>
      <c r="E38" s="8">
        <f>INTAVI!E38+NRGSUP!E38</f>
        <v>6.2019719999999996</v>
      </c>
      <c r="F38" s="8">
        <f>INTAVI!F38+NRGSUP!F38</f>
        <v>6.2019720000000005</v>
      </c>
      <c r="G38" s="8">
        <f>INTAVI!G38+NRGSUP!G38</f>
        <v>6.2720280000000015</v>
      </c>
      <c r="H38" s="8">
        <f>INTAVI!H38+NRGSUP!H38</f>
        <v>9.4079160000000002</v>
      </c>
      <c r="I38" s="8">
        <f>INTAVI!I38+NRGSUP!I38</f>
        <v>6.2720280000000033</v>
      </c>
      <c r="J38" s="8">
        <f>INTAVI!J38+NRGSUP!J38</f>
        <v>6.1598879999999978</v>
      </c>
      <c r="K38" s="8">
        <f>INTAVI!K38+NRGSUP!K38</f>
        <v>6.1598879999999978</v>
      </c>
      <c r="L38" s="8">
        <f>INTAVI!L38+NRGSUP!L38</f>
        <v>6.1598879999999978</v>
      </c>
      <c r="M38" s="8">
        <f>INTAVI!M38+NRGSUP!M38</f>
        <v>9.2400840000000013</v>
      </c>
      <c r="N38" s="8">
        <f>INTAVI!N38+NRGSUP!N38</f>
        <v>6.1598879999999978</v>
      </c>
      <c r="O38" s="8">
        <f>INTAVI!O38+NRGSUP!O38</f>
        <v>3.0799440000000002</v>
      </c>
      <c r="P38" s="8">
        <f>INTAVI!P38+NRGSUP!P38</f>
        <v>6.1598879999999978</v>
      </c>
      <c r="Q38" s="8">
        <f>INTAVI!Q38+NRGSUP!Q38</f>
        <v>3.0799440000000007</v>
      </c>
      <c r="R38" s="8">
        <f>INTAVI!R38+NRGSUP!R38</f>
        <v>3.0799440000000007</v>
      </c>
      <c r="S38" s="8">
        <f>INTAVI!S38+NRGSUP!S38</f>
        <v>3.0799440000000011</v>
      </c>
      <c r="T38" s="8">
        <f>INTAVI!T38+NRGSUP!T38</f>
        <v>3.7298520000000002</v>
      </c>
      <c r="U38" s="8">
        <f>INTAVI!U38+NRGSUP!U38</f>
        <v>3.0061079999999998</v>
      </c>
      <c r="V38" s="8">
        <f>INTAVI!V38+NRGSUP!V38</f>
        <v>3.8437560000000017</v>
      </c>
      <c r="W38" s="8">
        <f>INTAVI!W38+NRGSUP!W38</f>
        <v>3.846779999999999</v>
      </c>
      <c r="X38" s="8">
        <f>INTAVI!X38+NRGSUP!X38</f>
        <v>3.9977280000000004</v>
      </c>
    </row>
    <row r="39" spans="1:24" ht="11.25" customHeight="1" x14ac:dyDescent="0.2">
      <c r="A39" s="28" t="s">
        <v>64</v>
      </c>
      <c r="B39" s="7" t="s">
        <v>65</v>
      </c>
      <c r="C39" s="8">
        <f>INTAVI!C39+NRGSUP!C39</f>
        <v>0</v>
      </c>
      <c r="D39" s="8">
        <f>INTAVI!D39+NRGSUP!D39</f>
        <v>0</v>
      </c>
      <c r="E39" s="8">
        <f>INTAVI!E39+NRGSUP!E39</f>
        <v>0</v>
      </c>
      <c r="F39" s="8">
        <f>INTAVI!F39+NRGSUP!F39</f>
        <v>0</v>
      </c>
      <c r="G39" s="8">
        <f>INTAVI!G39+NRGSUP!G39</f>
        <v>0</v>
      </c>
      <c r="H39" s="8">
        <f>INTAVI!H39+NRGSUP!H39</f>
        <v>0</v>
      </c>
      <c r="I39" s="8">
        <f>INTAVI!I39+NRGSUP!I39</f>
        <v>0</v>
      </c>
      <c r="J39" s="8">
        <f>INTAVI!J39+NRGSUP!J39</f>
        <v>0</v>
      </c>
      <c r="K39" s="8">
        <f>INTAVI!K39+NRGSUP!K39</f>
        <v>0</v>
      </c>
      <c r="L39" s="8">
        <f>INTAVI!L39+NRGSUP!L39</f>
        <v>0</v>
      </c>
      <c r="M39" s="8">
        <f>INTAVI!M39+NRGSUP!M39</f>
        <v>0</v>
      </c>
      <c r="N39" s="8">
        <f>INTAVI!N39+NRGSUP!N39</f>
        <v>0</v>
      </c>
      <c r="O39" s="8">
        <f>INTAVI!O39+NRGSUP!O39</f>
        <v>0</v>
      </c>
      <c r="P39" s="8">
        <f>INTAVI!P39+NRGSUP!P39</f>
        <v>0</v>
      </c>
      <c r="Q39" s="8">
        <f>INTAVI!Q39+NRGSUP!Q39</f>
        <v>0</v>
      </c>
      <c r="R39" s="8">
        <f>INTAVI!R39+NRGSUP!R39</f>
        <v>0</v>
      </c>
      <c r="S39" s="8">
        <f>INTAVI!S39+NRGSUP!S39</f>
        <v>0</v>
      </c>
      <c r="T39" s="8">
        <f>INTAVI!T39+NRGSUP!T39</f>
        <v>0</v>
      </c>
      <c r="U39" s="8">
        <f>INTAVI!U39+NRGSUP!U39</f>
        <v>0</v>
      </c>
      <c r="V39" s="8">
        <f>INTAVI!V39+NRGSUP!V39</f>
        <v>0</v>
      </c>
      <c r="W39" s="8">
        <f>INTAVI!W39+NRGSUP!W39</f>
        <v>0</v>
      </c>
      <c r="X39" s="8">
        <f>INTAVI!X39+NRGSUP!X39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INTAVI!C40+NRGSUP!C40</f>
        <v>2465.4302927999997</v>
      </c>
      <c r="D40" s="8">
        <f>INTAVI!D40+NRGSUP!D40</f>
        <v>2359.63125468</v>
      </c>
      <c r="E40" s="8">
        <f>INTAVI!E40+NRGSUP!E40</f>
        <v>2305.1291277599998</v>
      </c>
      <c r="F40" s="8">
        <f>INTAVI!F40+NRGSUP!F40</f>
        <v>2433.3698527199999</v>
      </c>
      <c r="G40" s="8">
        <f>INTAVI!G40+NRGSUP!G40</f>
        <v>2622.5252067599999</v>
      </c>
      <c r="H40" s="8">
        <f>INTAVI!H40+NRGSUP!H40</f>
        <v>2750.7661905600007</v>
      </c>
      <c r="I40" s="8">
        <f>INTAVI!I40+NRGSUP!I40</f>
        <v>2882.2129077600002</v>
      </c>
      <c r="J40" s="8">
        <f>INTAVI!J40+NRGSUP!J40</f>
        <v>3011.315828759999</v>
      </c>
      <c r="K40" s="8">
        <f>INTAVI!K40+NRGSUP!K40</f>
        <v>3082.4246124000006</v>
      </c>
      <c r="L40" s="8">
        <f>INTAVI!L40+NRGSUP!L40</f>
        <v>2893.8312000000001</v>
      </c>
      <c r="M40" s="8">
        <f>INTAVI!M40+NRGSUP!M40</f>
        <v>3131.8920424800008</v>
      </c>
      <c r="N40" s="8">
        <f>INTAVI!N40+NRGSUP!N40</f>
        <v>3190.6344862800006</v>
      </c>
      <c r="O40" s="8">
        <f>INTAVI!O40+NRGSUP!O40</f>
        <v>3187.5429013200005</v>
      </c>
      <c r="P40" s="8">
        <f>INTAVI!P40+NRGSUP!P40</f>
        <v>3233.9179699200013</v>
      </c>
      <c r="Q40" s="8">
        <f>INTAVI!Q40+NRGSUP!Q40</f>
        <v>3332.8525712400001</v>
      </c>
      <c r="R40" s="8">
        <f>INTAVI!R40+NRGSUP!R40</f>
        <v>3601.830557520002</v>
      </c>
      <c r="S40" s="8">
        <f>INTAVI!S40+NRGSUP!S40</f>
        <v>3920.2754562000023</v>
      </c>
      <c r="T40" s="8">
        <f>INTAVI!T40+NRGSUP!T40</f>
        <v>4402.1017159199982</v>
      </c>
      <c r="U40" s="8">
        <f>INTAVI!U40+NRGSUP!U40</f>
        <v>4700.8341367200019</v>
      </c>
      <c r="V40" s="8">
        <f>INTAVI!V40+NRGSUP!V40</f>
        <v>4947.9225418799997</v>
      </c>
      <c r="W40" s="8">
        <f>INTAVI!W40+NRGSUP!W40</f>
        <v>1899.8278786800001</v>
      </c>
      <c r="X40" s="8">
        <f>INTAVI!X40+NRGSUP!X40</f>
        <v>2418.5875003200008</v>
      </c>
    </row>
    <row r="41" spans="1:24" ht="11.25" customHeight="1" x14ac:dyDescent="0.2">
      <c r="A41" s="28" t="s">
        <v>68</v>
      </c>
      <c r="B41" s="7" t="s">
        <v>69</v>
      </c>
      <c r="C41" s="8">
        <f>INTAVI!C41+NRGSUP!C41</f>
        <v>28.342979999999997</v>
      </c>
      <c r="D41" s="8">
        <f>INTAVI!D41+NRGSUP!D41</f>
        <v>22.044626280000006</v>
      </c>
      <c r="E41" s="8">
        <f>INTAVI!E41+NRGSUP!E41</f>
        <v>15.746013720000004</v>
      </c>
      <c r="F41" s="8">
        <f>INTAVI!F41+NRGSUP!F41</f>
        <v>12.596966280000004</v>
      </c>
      <c r="G41" s="8">
        <f>INTAVI!G41+NRGSUP!G41</f>
        <v>9.4367887200000009</v>
      </c>
      <c r="H41" s="8">
        <f>INTAVI!H41+NRGSUP!H41</f>
        <v>9.4367887200000045</v>
      </c>
      <c r="I41" s="8">
        <f>INTAVI!I41+NRGSUP!I41</f>
        <v>6.2913650400000023</v>
      </c>
      <c r="J41" s="8">
        <f>INTAVI!J41+NRGSUP!J41</f>
        <v>3.1456825199999994</v>
      </c>
      <c r="K41" s="8">
        <f>INTAVI!K41+NRGSUP!K41</f>
        <v>6.2913650400000014</v>
      </c>
      <c r="L41" s="8">
        <f>INTAVI!L41+NRGSUP!L41</f>
        <v>6.2913650400000005</v>
      </c>
      <c r="M41" s="8">
        <f>INTAVI!M41+NRGSUP!M41</f>
        <v>6.2913650399999987</v>
      </c>
      <c r="N41" s="8">
        <f>INTAVI!N41+NRGSUP!N41</f>
        <v>6.2913650400000014</v>
      </c>
      <c r="O41" s="8">
        <f>INTAVI!O41+NRGSUP!O41</f>
        <v>3.1456825200000007</v>
      </c>
      <c r="P41" s="8">
        <f>INTAVI!P41+NRGSUP!P41</f>
        <v>6.2913650399999996</v>
      </c>
      <c r="Q41" s="8">
        <f>INTAVI!Q41+NRGSUP!Q41</f>
        <v>3.1456825200000007</v>
      </c>
      <c r="R41" s="8">
        <f>INTAVI!R41+NRGSUP!R41</f>
        <v>3.1456825200000007</v>
      </c>
      <c r="S41" s="8">
        <f>INTAVI!S41+NRGSUP!S41</f>
        <v>3.1456825200000007</v>
      </c>
      <c r="T41" s="8">
        <f>INTAVI!T41+NRGSUP!T41</f>
        <v>2.2050579600000004</v>
      </c>
      <c r="U41" s="8">
        <f>INTAVI!U41+NRGSUP!U41</f>
        <v>1.35865116</v>
      </c>
      <c r="V41" s="8">
        <f>INTAVI!V41+NRGSUP!V41</f>
        <v>1.1352722400000002</v>
      </c>
      <c r="W41" s="8">
        <f>INTAVI!W41+NRGSUP!W41</f>
        <v>1.3589100000000003</v>
      </c>
      <c r="X41" s="8">
        <f>INTAVI!X41+NRGSUP!X41</f>
        <v>3.1674250800000006</v>
      </c>
    </row>
    <row r="42" spans="1:24" ht="11.25" customHeight="1" x14ac:dyDescent="0.2">
      <c r="A42" s="28" t="s">
        <v>70</v>
      </c>
      <c r="B42" s="7" t="s">
        <v>71</v>
      </c>
      <c r="C42" s="8">
        <f>INTAVI!C42+NRGSUP!C42</f>
        <v>35.880291360000015</v>
      </c>
      <c r="D42" s="8">
        <f>INTAVI!D42+NRGSUP!D42</f>
        <v>0</v>
      </c>
      <c r="E42" s="8">
        <f>INTAVI!E42+NRGSUP!E42</f>
        <v>0</v>
      </c>
      <c r="F42" s="8">
        <f>INTAVI!F42+NRGSUP!F42</f>
        <v>0</v>
      </c>
      <c r="G42" s="8">
        <f>INTAVI!G42+NRGSUP!G42</f>
        <v>0</v>
      </c>
      <c r="H42" s="8">
        <f>INTAVI!H42+NRGSUP!H42</f>
        <v>0</v>
      </c>
      <c r="I42" s="8">
        <f>INTAVI!I42+NRGSUP!I42</f>
        <v>0</v>
      </c>
      <c r="J42" s="8">
        <f>INTAVI!J42+NRGSUP!J42</f>
        <v>0</v>
      </c>
      <c r="K42" s="8">
        <f>INTAVI!K42+NRGSUP!K42</f>
        <v>0</v>
      </c>
      <c r="L42" s="8">
        <f>INTAVI!L42+NRGSUP!L42</f>
        <v>0</v>
      </c>
      <c r="M42" s="8">
        <f>INTAVI!M42+NRGSUP!M42</f>
        <v>0</v>
      </c>
      <c r="N42" s="8">
        <f>INTAVI!N42+NRGSUP!N42</f>
        <v>0</v>
      </c>
      <c r="O42" s="8">
        <f>INTAVI!O42+NRGSUP!O42</f>
        <v>0</v>
      </c>
      <c r="P42" s="8">
        <f>INTAVI!P42+NRGSUP!P42</f>
        <v>0</v>
      </c>
      <c r="Q42" s="8">
        <f>INTAVI!Q42+NRGSUP!Q42</f>
        <v>0</v>
      </c>
      <c r="R42" s="8">
        <f>INTAVI!R42+NRGSUP!R42</f>
        <v>0</v>
      </c>
      <c r="S42" s="8">
        <f>INTAVI!S42+NRGSUP!S42</f>
        <v>0</v>
      </c>
      <c r="T42" s="8">
        <f>INTAVI!T42+NRGSUP!T42</f>
        <v>0</v>
      </c>
      <c r="U42" s="8">
        <f>INTAVI!U42+NRGSUP!U42</f>
        <v>0</v>
      </c>
      <c r="V42" s="8">
        <f>INTAVI!V42+NRGSUP!V42</f>
        <v>0</v>
      </c>
      <c r="W42" s="8">
        <f>INTAVI!W42+NRGSUP!W42</f>
        <v>0</v>
      </c>
      <c r="X42" s="8">
        <f>INTAVI!X42+NRGSUP!X42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INTAVI!C43+NRGSUP!C43</f>
        <v>15283.184042880001</v>
      </c>
      <c r="D43" s="8">
        <f>INTAVI!D43+NRGSUP!D43</f>
        <v>16638.121838520005</v>
      </c>
      <c r="E43" s="8">
        <f>INTAVI!E43+NRGSUP!E43</f>
        <v>16962.407832239998</v>
      </c>
      <c r="F43" s="8">
        <f>INTAVI!F43+NRGSUP!F43</f>
        <v>17129.367047520002</v>
      </c>
      <c r="G43" s="8">
        <f>INTAVI!G43+NRGSUP!G43</f>
        <v>17781.150025079998</v>
      </c>
      <c r="H43" s="8">
        <f>INTAVI!H43+NRGSUP!H43</f>
        <v>17614.191343320006</v>
      </c>
      <c r="I43" s="8">
        <f>INTAVI!I43+NRGSUP!I43</f>
        <v>16689.839666759999</v>
      </c>
      <c r="J43" s="8">
        <f>INTAVI!J43+NRGSUP!J43</f>
        <v>16935.184440720001</v>
      </c>
      <c r="K43" s="8">
        <f>INTAVI!K43+NRGSUP!K43</f>
        <v>16626.112836839999</v>
      </c>
      <c r="L43" s="8">
        <f>INTAVI!L43+NRGSUP!L43</f>
        <v>16584.691411080003</v>
      </c>
      <c r="M43" s="8">
        <f>INTAVI!M43+NRGSUP!M43</f>
        <v>16380.767796119997</v>
      </c>
      <c r="N43" s="8">
        <f>INTAVI!N43+NRGSUP!N43</f>
        <v>15166.787051520001</v>
      </c>
      <c r="O43" s="8">
        <f>INTAVI!O43+NRGSUP!O43</f>
        <v>13777.560725759999</v>
      </c>
      <c r="P43" s="8">
        <f>INTAVI!P43+NRGSUP!P43</f>
        <v>13529.029236839997</v>
      </c>
      <c r="Q43" s="8">
        <f>INTAVI!Q43+NRGSUP!Q43</f>
        <v>13815.795970079998</v>
      </c>
      <c r="R43" s="8">
        <f>INTAVI!R43+NRGSUP!R43</f>
        <v>14115.308762879997</v>
      </c>
      <c r="S43" s="8">
        <f>INTAVI!S43+NRGSUP!S43</f>
        <v>14488.105862880002</v>
      </c>
      <c r="T43" s="8">
        <f>INTAVI!T43+NRGSUP!T43</f>
        <v>14784.769925639999</v>
      </c>
      <c r="U43" s="8">
        <f>INTAVI!U43+NRGSUP!U43</f>
        <v>14917.383790920001</v>
      </c>
      <c r="V43" s="8">
        <f>INTAVI!V43+NRGSUP!V43</f>
        <v>15253.583286239998</v>
      </c>
      <c r="W43" s="8">
        <f>INTAVI!W43+NRGSUP!W43</f>
        <v>13258.9083276</v>
      </c>
      <c r="X43" s="8">
        <f>INTAVI!X43+NRGSUP!X43</f>
        <v>14094.03411936</v>
      </c>
    </row>
    <row r="44" spans="1:24" ht="11.25" customHeight="1" x14ac:dyDescent="0.2">
      <c r="A44" s="28" t="s">
        <v>74</v>
      </c>
      <c r="B44" s="7" t="s">
        <v>75</v>
      </c>
      <c r="C44" s="8">
        <f>INTAVI!C44+NRGSUP!C44</f>
        <v>10053.176833439999</v>
      </c>
      <c r="D44" s="8">
        <f>INTAVI!D44+NRGSUP!D44</f>
        <v>10218.904939440001</v>
      </c>
      <c r="E44" s="8">
        <f>INTAVI!E44+NRGSUP!E44</f>
        <v>11269.564428240003</v>
      </c>
      <c r="F44" s="8">
        <f>INTAVI!F44+NRGSUP!F44</f>
        <v>7288.9429240800009</v>
      </c>
      <c r="G44" s="8">
        <f>INTAVI!G44+NRGSUP!G44</f>
        <v>7297.717019040002</v>
      </c>
      <c r="H44" s="8">
        <f>INTAVI!H44+NRGSUP!H44</f>
        <v>9092.5935760800021</v>
      </c>
      <c r="I44" s="8">
        <f>INTAVI!I44+NRGSUP!I44</f>
        <v>5378.4107049600007</v>
      </c>
      <c r="J44" s="8">
        <f>INTAVI!J44+NRGSUP!J44</f>
        <v>5544.9360000000006</v>
      </c>
      <c r="K44" s="8">
        <f>INTAVI!K44+NRGSUP!K44</f>
        <v>5018.6156903999999</v>
      </c>
      <c r="L44" s="8">
        <f>INTAVI!L44+NRGSUP!L44</f>
        <v>4476.8155356000007</v>
      </c>
      <c r="M44" s="8">
        <f>INTAVI!M44+NRGSUP!M44</f>
        <v>3467.5201548000005</v>
      </c>
      <c r="N44" s="8">
        <f>INTAVI!N44+NRGSUP!N44</f>
        <v>3402.5034117600003</v>
      </c>
      <c r="O44" s="8">
        <f>INTAVI!O44+NRGSUP!O44</f>
        <v>2888.5678142400002</v>
      </c>
      <c r="P44" s="8">
        <f>INTAVI!P44+NRGSUP!P44</f>
        <v>2164.1038142400002</v>
      </c>
      <c r="Q44" s="8">
        <f>INTAVI!Q44+NRGSUP!Q44</f>
        <v>1554.1917832800004</v>
      </c>
      <c r="R44" s="8">
        <f>INTAVI!R44+NRGSUP!R44</f>
        <v>1777.10350464</v>
      </c>
      <c r="S44" s="8">
        <f>INTAVI!S44+NRGSUP!S44</f>
        <v>1857.5992569600003</v>
      </c>
      <c r="T44" s="8">
        <f>INTAVI!T44+NRGSUP!T44</f>
        <v>1714.1996887199998</v>
      </c>
      <c r="U44" s="8">
        <f>INTAVI!U44+NRGSUP!U44</f>
        <v>1648.0168372800003</v>
      </c>
      <c r="V44" s="8">
        <f>INTAVI!V44+NRGSUP!V44</f>
        <v>1661.2516800000008</v>
      </c>
      <c r="W44" s="8">
        <f>INTAVI!W44+NRGSUP!W44</f>
        <v>1499.9564577600004</v>
      </c>
      <c r="X44" s="8">
        <f>INTAVI!X44+NRGSUP!X44</f>
        <v>1354.9859172000001</v>
      </c>
    </row>
    <row r="45" spans="1:24" ht="11.25" customHeight="1" x14ac:dyDescent="0.2">
      <c r="A45" s="28" t="s">
        <v>76</v>
      </c>
      <c r="B45" s="7" t="s">
        <v>77</v>
      </c>
      <c r="C45" s="8">
        <f>INTAVI!C45+NRGSUP!C45</f>
        <v>0</v>
      </c>
      <c r="D45" s="8">
        <f>INTAVI!D45+NRGSUP!D45</f>
        <v>0</v>
      </c>
      <c r="E45" s="8">
        <f>INTAVI!E45+NRGSUP!E45</f>
        <v>0</v>
      </c>
      <c r="F45" s="8">
        <f>INTAVI!F45+NRGSUP!F45</f>
        <v>0</v>
      </c>
      <c r="G45" s="8">
        <f>INTAVI!G45+NRGSUP!G45</f>
        <v>0</v>
      </c>
      <c r="H45" s="8">
        <f>INTAVI!H45+NRGSUP!H45</f>
        <v>0</v>
      </c>
      <c r="I45" s="8">
        <f>INTAVI!I45+NRGSUP!I45</f>
        <v>0</v>
      </c>
      <c r="J45" s="8">
        <f>INTAVI!J45+NRGSUP!J45</f>
        <v>0</v>
      </c>
      <c r="K45" s="8">
        <f>INTAVI!K45+NRGSUP!K45</f>
        <v>0</v>
      </c>
      <c r="L45" s="8">
        <f>INTAVI!L45+NRGSUP!L45</f>
        <v>0</v>
      </c>
      <c r="M45" s="8">
        <f>INTAVI!M45+NRGSUP!M45</f>
        <v>0</v>
      </c>
      <c r="N45" s="8">
        <f>INTAVI!N45+NRGSUP!N45</f>
        <v>0</v>
      </c>
      <c r="O45" s="8">
        <f>INTAVI!O45+NRGSUP!O45</f>
        <v>0</v>
      </c>
      <c r="P45" s="8">
        <f>INTAVI!P45+NRGSUP!P45</f>
        <v>0</v>
      </c>
      <c r="Q45" s="8">
        <f>INTAVI!Q45+NRGSUP!Q45</f>
        <v>0</v>
      </c>
      <c r="R45" s="8">
        <f>INTAVI!R45+NRGSUP!R45</f>
        <v>0</v>
      </c>
      <c r="S45" s="8">
        <f>INTAVI!S45+NRGSUP!S45</f>
        <v>0</v>
      </c>
      <c r="T45" s="8">
        <f>INTAVI!T45+NRGSUP!T45</f>
        <v>0</v>
      </c>
      <c r="U45" s="8">
        <f>INTAVI!U45+NRGSUP!U45</f>
        <v>0</v>
      </c>
      <c r="V45" s="8">
        <f>INTAVI!V45+NRGSUP!V45</f>
        <v>0</v>
      </c>
      <c r="W45" s="8">
        <f>INTAVI!W45+NRGSUP!W45</f>
        <v>0</v>
      </c>
      <c r="X45" s="8">
        <f>INTAVI!X45+NRGSUP!X45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INTAVI!C46+NRGSUP!C46</f>
        <v>0</v>
      </c>
      <c r="D46" s="8">
        <f>INTAVI!D46+NRGSUP!D46</f>
        <v>0</v>
      </c>
      <c r="E46" s="8">
        <f>INTAVI!E46+NRGSUP!E46</f>
        <v>0</v>
      </c>
      <c r="F46" s="8">
        <f>INTAVI!F46+NRGSUP!F46</f>
        <v>0</v>
      </c>
      <c r="G46" s="8">
        <f>INTAVI!G46+NRGSUP!G46</f>
        <v>0</v>
      </c>
      <c r="H46" s="8">
        <f>INTAVI!H46+NRGSUP!H46</f>
        <v>0</v>
      </c>
      <c r="I46" s="8">
        <f>INTAVI!I46+NRGSUP!I46</f>
        <v>0</v>
      </c>
      <c r="J46" s="8">
        <f>INTAVI!J46+NRGSUP!J46</f>
        <v>0</v>
      </c>
      <c r="K46" s="8">
        <f>INTAVI!K46+NRGSUP!K46</f>
        <v>0</v>
      </c>
      <c r="L46" s="8">
        <f>INTAVI!L46+NRGSUP!L46</f>
        <v>0</v>
      </c>
      <c r="M46" s="8">
        <f>INTAVI!M46+NRGSUP!M46</f>
        <v>0</v>
      </c>
      <c r="N46" s="8">
        <f>INTAVI!N46+NRGSUP!N46</f>
        <v>0</v>
      </c>
      <c r="O46" s="8">
        <f>INTAVI!O46+NRGSUP!O46</f>
        <v>0</v>
      </c>
      <c r="P46" s="8">
        <f>INTAVI!P46+NRGSUP!P46</f>
        <v>0</v>
      </c>
      <c r="Q46" s="8">
        <f>INTAVI!Q46+NRGSUP!Q46</f>
        <v>0</v>
      </c>
      <c r="R46" s="8">
        <f>INTAVI!R46+NRGSUP!R46</f>
        <v>0</v>
      </c>
      <c r="S46" s="8">
        <f>INTAVI!S46+NRGSUP!S46</f>
        <v>0</v>
      </c>
      <c r="T46" s="8">
        <f>INTAVI!T46+NRGSUP!T46</f>
        <v>0</v>
      </c>
      <c r="U46" s="8">
        <f>INTAVI!U46+NRGSUP!U46</f>
        <v>0</v>
      </c>
      <c r="V46" s="8">
        <f>INTAVI!V46+NRGSUP!V46</f>
        <v>0</v>
      </c>
      <c r="W46" s="8">
        <f>INTAVI!W46+NRGSUP!W46</f>
        <v>0</v>
      </c>
      <c r="X46" s="8">
        <f>INTAVI!X46+NRGSUP!X46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INTAVI!C47+NRGSUP!C47</f>
        <v>0</v>
      </c>
      <c r="D47" s="8">
        <f>INTAVI!D47+NRGSUP!D47</f>
        <v>0</v>
      </c>
      <c r="E47" s="8">
        <f>INTAVI!E47+NRGSUP!E47</f>
        <v>0</v>
      </c>
      <c r="F47" s="8">
        <f>INTAVI!F47+NRGSUP!F47</f>
        <v>0</v>
      </c>
      <c r="G47" s="8">
        <f>INTAVI!G47+NRGSUP!G47</f>
        <v>0</v>
      </c>
      <c r="H47" s="8">
        <f>INTAVI!H47+NRGSUP!H47</f>
        <v>0</v>
      </c>
      <c r="I47" s="8">
        <f>INTAVI!I47+NRGSUP!I47</f>
        <v>0</v>
      </c>
      <c r="J47" s="8">
        <f>INTAVI!J47+NRGSUP!J47</f>
        <v>0</v>
      </c>
      <c r="K47" s="8">
        <f>INTAVI!K47+NRGSUP!K47</f>
        <v>12.589103160000001</v>
      </c>
      <c r="L47" s="8">
        <f>INTAVI!L47+NRGSUP!L47</f>
        <v>0</v>
      </c>
      <c r="M47" s="8">
        <f>INTAVI!M47+NRGSUP!M47</f>
        <v>0</v>
      </c>
      <c r="N47" s="8">
        <f>INTAVI!N47+NRGSUP!N47</f>
        <v>0</v>
      </c>
      <c r="O47" s="8">
        <f>INTAVI!O47+NRGSUP!O47</f>
        <v>0</v>
      </c>
      <c r="P47" s="8">
        <f>INTAVI!P47+NRGSUP!P47</f>
        <v>0</v>
      </c>
      <c r="Q47" s="8">
        <f>INTAVI!Q47+NRGSUP!Q47</f>
        <v>0</v>
      </c>
      <c r="R47" s="8">
        <f>INTAVI!R47+NRGSUP!R47</f>
        <v>0</v>
      </c>
      <c r="S47" s="8">
        <f>INTAVI!S47+NRGSUP!S47</f>
        <v>0</v>
      </c>
      <c r="T47" s="8">
        <f>INTAVI!T47+NRGSUP!T47</f>
        <v>0</v>
      </c>
      <c r="U47" s="8">
        <f>INTAVI!U47+NRGSUP!U47</f>
        <v>0</v>
      </c>
      <c r="V47" s="8">
        <f>INTAVI!V47+NRGSUP!V47</f>
        <v>0</v>
      </c>
      <c r="W47" s="8">
        <f>INTAVI!W47+NRGSUP!W47</f>
        <v>0</v>
      </c>
      <c r="X47" s="8">
        <f>INTAVI!X47+NRGSUP!X47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INTAVI!C48+NRGSUP!C48</f>
        <v>1606.5950940000002</v>
      </c>
      <c r="D48" s="8">
        <f>INTAVI!D48+NRGSUP!D48</f>
        <v>2057.2257420000001</v>
      </c>
      <c r="E48" s="8">
        <f>INTAVI!E48+NRGSUP!E48</f>
        <v>2554.8784559999999</v>
      </c>
      <c r="F48" s="8">
        <f>INTAVI!F48+NRGSUP!F48</f>
        <v>2370.707703</v>
      </c>
      <c r="G48" s="8">
        <f>INTAVI!G48+NRGSUP!G48</f>
        <v>2801.7455310000005</v>
      </c>
      <c r="H48" s="8">
        <f>INTAVI!H48+NRGSUP!H48</f>
        <v>3232.7830080000003</v>
      </c>
      <c r="I48" s="8">
        <f>INTAVI!I48+NRGSUP!I48</f>
        <v>3119.1460559999996</v>
      </c>
      <c r="J48" s="8">
        <f>INTAVI!J48+NRGSUP!J48</f>
        <v>2009.2798440000001</v>
      </c>
      <c r="K48" s="8">
        <f>INTAVI!K48+NRGSUP!K48</f>
        <v>2183.9999219999991</v>
      </c>
      <c r="L48" s="8">
        <f>INTAVI!L48+NRGSUP!L48</f>
        <v>1887.6000779999999</v>
      </c>
      <c r="M48" s="8">
        <f>INTAVI!M48+NRGSUP!M48</f>
        <v>1800.2400389999998</v>
      </c>
      <c r="N48" s="8">
        <f>INTAVI!N48+NRGSUP!N48</f>
        <v>1531.919844</v>
      </c>
      <c r="O48" s="8">
        <f>INTAVI!O48+NRGSUP!O48</f>
        <v>1279.199844</v>
      </c>
      <c r="P48" s="8">
        <f>INTAVI!P48+NRGSUP!P48</f>
        <v>1366.5598830000001</v>
      </c>
      <c r="Q48" s="8">
        <f>INTAVI!Q48+NRGSUP!Q48</f>
        <v>1569.3599609999997</v>
      </c>
      <c r="R48" s="8">
        <f>INTAVI!R48+NRGSUP!R48</f>
        <v>1422.7198829999995</v>
      </c>
      <c r="S48" s="8">
        <f>INTAVI!S48+NRGSUP!S48</f>
        <v>1042.0800389999999</v>
      </c>
      <c r="T48" s="8">
        <f>INTAVI!T48+NRGSUP!T48</f>
        <v>1212.9654420000002</v>
      </c>
      <c r="U48" s="8">
        <f>INTAVI!U48+NRGSUP!U48</f>
        <v>1073.2551569999996</v>
      </c>
      <c r="V48" s="8">
        <f>INTAVI!V48+NRGSUP!V48</f>
        <v>1055.2309560000001</v>
      </c>
      <c r="W48" s="8">
        <f>INTAVI!W48+NRGSUP!W48</f>
        <v>1113.0911999999998</v>
      </c>
      <c r="X48" s="8">
        <f>INTAVI!X48+NRGSUP!X48</f>
        <v>947.84987700000011</v>
      </c>
    </row>
    <row r="49" spans="1:24" ht="11.25" customHeight="1" x14ac:dyDescent="0.2">
      <c r="A49" s="28" t="s">
        <v>84</v>
      </c>
      <c r="B49" s="7" t="s">
        <v>85</v>
      </c>
      <c r="C49" s="8">
        <f>INTAVI!C49+NRGSUP!C49</f>
        <v>0</v>
      </c>
      <c r="D49" s="8">
        <f>INTAVI!D49+NRGSUP!D49</f>
        <v>0</v>
      </c>
      <c r="E49" s="8">
        <f>INTAVI!E49+NRGSUP!E49</f>
        <v>0</v>
      </c>
      <c r="F49" s="8">
        <f>INTAVI!F49+NRGSUP!F49</f>
        <v>0</v>
      </c>
      <c r="G49" s="8">
        <f>INTAVI!G49+NRGSUP!G49</f>
        <v>0</v>
      </c>
      <c r="H49" s="8">
        <f>INTAVI!H49+NRGSUP!H49</f>
        <v>0</v>
      </c>
      <c r="I49" s="8">
        <f>INTAVI!I49+NRGSUP!I49</f>
        <v>0</v>
      </c>
      <c r="J49" s="8">
        <f>INTAVI!J49+NRGSUP!J49</f>
        <v>0</v>
      </c>
      <c r="K49" s="8">
        <f>INTAVI!K49+NRGSUP!K49</f>
        <v>0</v>
      </c>
      <c r="L49" s="8">
        <f>INTAVI!L49+NRGSUP!L49</f>
        <v>0</v>
      </c>
      <c r="M49" s="8">
        <f>INTAVI!M49+NRGSUP!M49</f>
        <v>0</v>
      </c>
      <c r="N49" s="8">
        <f>INTAVI!N49+NRGSUP!N49</f>
        <v>0</v>
      </c>
      <c r="O49" s="8">
        <f>INTAVI!O49+NRGSUP!O49</f>
        <v>0</v>
      </c>
      <c r="P49" s="8">
        <f>INTAVI!P49+NRGSUP!P49</f>
        <v>0</v>
      </c>
      <c r="Q49" s="8">
        <f>INTAVI!Q49+NRGSUP!Q49</f>
        <v>0</v>
      </c>
      <c r="R49" s="8">
        <f>INTAVI!R49+NRGSUP!R49</f>
        <v>0</v>
      </c>
      <c r="S49" s="8">
        <f>INTAVI!S49+NRGSUP!S49</f>
        <v>0</v>
      </c>
      <c r="T49" s="8">
        <f>INTAVI!T49+NRGSUP!T49</f>
        <v>0</v>
      </c>
      <c r="U49" s="8">
        <f>INTAVI!U49+NRGSUP!U49</f>
        <v>0</v>
      </c>
      <c r="V49" s="8">
        <f>INTAVI!V49+NRGSUP!V49</f>
        <v>0</v>
      </c>
      <c r="W49" s="8">
        <f>INTAVI!W49+NRGSUP!W49</f>
        <v>0</v>
      </c>
      <c r="X49" s="8">
        <f>INTAVI!X49+NRGSUP!X49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INTAVI!C50+NRGSUP!C50</f>
        <v>1744.4228079600002</v>
      </c>
      <c r="D50" s="8">
        <f>INTAVI!D50+NRGSUP!D50</f>
        <v>2033.1953999999998</v>
      </c>
      <c r="E50" s="8">
        <f>INTAVI!E50+NRGSUP!E50</f>
        <v>1741.47606</v>
      </c>
      <c r="F50" s="8">
        <f>INTAVI!F50+NRGSUP!F50</f>
        <v>2242.40817204</v>
      </c>
      <c r="G50" s="8">
        <f>INTAVI!G50+NRGSUP!G50</f>
        <v>1071.09630864</v>
      </c>
      <c r="H50" s="8">
        <f>INTAVI!H50+NRGSUP!H50</f>
        <v>1318.0257129600004</v>
      </c>
      <c r="I50" s="8">
        <f>INTAVI!I50+NRGSUP!I50</f>
        <v>2103.7099413599999</v>
      </c>
      <c r="J50" s="8">
        <f>INTAVI!J50+NRGSUP!J50</f>
        <v>1940.15949228</v>
      </c>
      <c r="K50" s="8">
        <f>INTAVI!K50+NRGSUP!K50</f>
        <v>1924.1250879600002</v>
      </c>
      <c r="L50" s="8">
        <f>INTAVI!L50+NRGSUP!L50</f>
        <v>1879.2288086400001</v>
      </c>
      <c r="M50" s="8">
        <f>INTAVI!M50+NRGSUP!M50</f>
        <v>1657.95434568</v>
      </c>
      <c r="N50" s="8">
        <f>INTAVI!N50+NRGSUP!N50</f>
        <v>756.82261727999992</v>
      </c>
      <c r="O50" s="8">
        <f>INTAVI!O50+NRGSUP!O50</f>
        <v>1071.09630864</v>
      </c>
      <c r="P50" s="8">
        <f>INTAVI!P50+NRGSUP!P50</f>
        <v>2171.05449228</v>
      </c>
      <c r="Q50" s="8">
        <f>INTAVI!Q50+NRGSUP!Q50</f>
        <v>1693.2300879600002</v>
      </c>
      <c r="R50" s="8">
        <f>INTAVI!R50+NRGSUP!R50</f>
        <v>2097.2963379600001</v>
      </c>
      <c r="S50" s="8">
        <f>INTAVI!S50+NRGSUP!S50</f>
        <v>2366.6737499999999</v>
      </c>
      <c r="T50" s="8">
        <f>INTAVI!T50+NRGSUP!T50</f>
        <v>2150.0813098799999</v>
      </c>
      <c r="U50" s="8">
        <f>INTAVI!U50+NRGSUP!U50</f>
        <v>1889.0066181600002</v>
      </c>
      <c r="V50" s="8">
        <f>INTAVI!V50+NRGSUP!V50</f>
        <v>1688.1374678400002</v>
      </c>
      <c r="W50" s="8">
        <f>INTAVI!W50+NRGSUP!W50</f>
        <v>1626.0491426399999</v>
      </c>
      <c r="X50" s="8">
        <f>INTAVI!X50+NRGSUP!X50</f>
        <v>1224.47787804</v>
      </c>
    </row>
    <row r="51" spans="1:24" ht="11.25" customHeight="1" x14ac:dyDescent="0.2">
      <c r="A51" s="25" t="s">
        <v>88</v>
      </c>
      <c r="B51" s="26" t="s">
        <v>89</v>
      </c>
      <c r="C51" s="27">
        <f>INTAVI!C51+NRGSUP!C51</f>
        <v>4607.4649500000005</v>
      </c>
      <c r="D51" s="27">
        <f>INTAVI!D51+NRGSUP!D51</f>
        <v>5235.5605500000001</v>
      </c>
      <c r="E51" s="27">
        <f>INTAVI!E51+NRGSUP!E51</f>
        <v>6342.9577200000022</v>
      </c>
      <c r="F51" s="27">
        <f>INTAVI!F51+NRGSUP!F51</f>
        <v>6142.3609500000002</v>
      </c>
      <c r="G51" s="27">
        <f>INTAVI!G51+NRGSUP!G51</f>
        <v>7714.0136700000003</v>
      </c>
      <c r="H51" s="27">
        <f>INTAVI!H51+NRGSUP!H51</f>
        <v>8679.8873700000004</v>
      </c>
      <c r="I51" s="27">
        <f>INTAVI!I51+NRGSUP!I51</f>
        <v>8328.1235400000005</v>
      </c>
      <c r="J51" s="27">
        <f>INTAVI!J51+NRGSUP!J51</f>
        <v>8866.2964499999998</v>
      </c>
      <c r="K51" s="27">
        <f>INTAVI!K51+NRGSUP!K51</f>
        <v>9597.9975300000006</v>
      </c>
      <c r="L51" s="27">
        <f>INTAVI!L51+NRGSUP!L51</f>
        <v>9640.2576599999993</v>
      </c>
      <c r="M51" s="27">
        <f>INTAVI!M51+NRGSUP!M51</f>
        <v>10474.80687</v>
      </c>
      <c r="N51" s="27">
        <f>INTAVI!N51+NRGSUP!N51</f>
        <v>10618.804350000002</v>
      </c>
      <c r="O51" s="27">
        <f>INTAVI!O51+NRGSUP!O51</f>
        <v>8999.3880900000004</v>
      </c>
      <c r="P51" s="27">
        <f>INTAVI!P51+NRGSUP!P51</f>
        <v>8049.8226600000016</v>
      </c>
      <c r="Q51" s="27">
        <f>INTAVI!Q51+NRGSUP!Q51</f>
        <v>7628.5341000000017</v>
      </c>
      <c r="R51" s="27">
        <f>INTAVI!R51+NRGSUP!R51</f>
        <v>9000.9795348000007</v>
      </c>
      <c r="S51" s="27">
        <f>INTAVI!S51+NRGSUP!S51</f>
        <v>9632.6633581200003</v>
      </c>
      <c r="T51" s="27">
        <f>INTAVI!T51+NRGSUP!T51</f>
        <v>12191.8142412</v>
      </c>
      <c r="U51" s="27">
        <f>INTAVI!U51+NRGSUP!U51</f>
        <v>11252.161411920002</v>
      </c>
      <c r="V51" s="27">
        <f>INTAVI!V51+NRGSUP!V51</f>
        <v>11892.14579124</v>
      </c>
      <c r="W51" s="27">
        <f>INTAVI!W51+NRGSUP!W51</f>
        <v>11667.109033799999</v>
      </c>
      <c r="X51" s="27">
        <f>INTAVI!X51+NRGSUP!X51</f>
        <v>11208.588137999999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292.05188812799997</v>
      </c>
      <c r="D52" s="27">
        <f t="shared" ref="D52:X52" si="20">SUM(D53:D54)</f>
        <v>292.61231999999995</v>
      </c>
      <c r="E52" s="27">
        <f t="shared" si="20"/>
        <v>305.58528000000001</v>
      </c>
      <c r="F52" s="27">
        <f t="shared" si="20"/>
        <v>321.424316928</v>
      </c>
      <c r="G52" s="27">
        <f t="shared" si="20"/>
        <v>327.04642713599998</v>
      </c>
      <c r="H52" s="27">
        <f t="shared" si="20"/>
        <v>565.98217790400031</v>
      </c>
      <c r="I52" s="27">
        <f t="shared" si="20"/>
        <v>604.39818067199997</v>
      </c>
      <c r="J52" s="27">
        <f t="shared" si="20"/>
        <v>551.06527132799999</v>
      </c>
      <c r="K52" s="27">
        <f t="shared" si="20"/>
        <v>554.49091526400002</v>
      </c>
      <c r="L52" s="27">
        <f t="shared" si="20"/>
        <v>575.39789049599995</v>
      </c>
      <c r="M52" s="27">
        <f t="shared" si="20"/>
        <v>697.4683784639999</v>
      </c>
      <c r="N52" s="27">
        <f t="shared" si="20"/>
        <v>818.86404599999992</v>
      </c>
      <c r="O52" s="27">
        <f t="shared" si="20"/>
        <v>681.94971187199997</v>
      </c>
      <c r="P52" s="27">
        <f t="shared" si="20"/>
        <v>760.31359747199986</v>
      </c>
      <c r="Q52" s="27">
        <f t="shared" si="20"/>
        <v>802.27583092799978</v>
      </c>
      <c r="R52" s="27">
        <f t="shared" si="20"/>
        <v>672.25981679999995</v>
      </c>
      <c r="S52" s="27">
        <f t="shared" si="20"/>
        <v>909.97713892799993</v>
      </c>
      <c r="T52" s="27">
        <f t="shared" si="20"/>
        <v>892.18919275199983</v>
      </c>
      <c r="U52" s="27">
        <f t="shared" si="20"/>
        <v>820.16766374399992</v>
      </c>
      <c r="V52" s="27">
        <f t="shared" si="20"/>
        <v>839.93536598399999</v>
      </c>
      <c r="W52" s="27">
        <f t="shared" si="20"/>
        <v>889.41551212799982</v>
      </c>
      <c r="X52" s="27">
        <f t="shared" si="20"/>
        <v>872.10013175999984</v>
      </c>
    </row>
    <row r="53" spans="1:24" ht="11.25" customHeight="1" x14ac:dyDescent="0.2">
      <c r="A53" s="29" t="s">
        <v>116</v>
      </c>
      <c r="B53" s="7" t="s">
        <v>117</v>
      </c>
      <c r="C53" s="8">
        <f>INTAVI!C53+NRGSUP!C53</f>
        <v>0</v>
      </c>
      <c r="D53" s="8">
        <f>INTAVI!D53+NRGSUP!D53</f>
        <v>0</v>
      </c>
      <c r="E53" s="8">
        <f>INTAVI!E53+NRGSUP!E53</f>
        <v>0</v>
      </c>
      <c r="F53" s="8">
        <f>INTAVI!F53+NRGSUP!F53</f>
        <v>4.1472287999999997</v>
      </c>
      <c r="G53" s="8">
        <f>INTAVI!G53+NRGSUP!G53</f>
        <v>10.009771199999999</v>
      </c>
      <c r="H53" s="8">
        <f>INTAVI!H53+NRGSUP!H53</f>
        <v>219.07571400000006</v>
      </c>
      <c r="I53" s="8">
        <f>INTAVI!I53+NRGSUP!I53</f>
        <v>267.98222879999992</v>
      </c>
      <c r="J53" s="8">
        <f>INTAVI!J53+NRGSUP!J53</f>
        <v>235.95034319999996</v>
      </c>
      <c r="K53" s="8">
        <f>INTAVI!K53+NRGSUP!K53</f>
        <v>248.10477119999996</v>
      </c>
      <c r="L53" s="8">
        <f>INTAVI!L53+NRGSUP!L53</f>
        <v>243.3861144</v>
      </c>
      <c r="M53" s="8">
        <f>INTAVI!M53+NRGSUP!M53</f>
        <v>375.94711439999998</v>
      </c>
      <c r="N53" s="8">
        <f>INTAVI!N53+NRGSUP!N53</f>
        <v>488.77428600000002</v>
      </c>
      <c r="O53" s="8">
        <f>INTAVI!O53+NRGSUP!O53</f>
        <v>393.822</v>
      </c>
      <c r="P53" s="8">
        <f>INTAVI!P53+NRGSUP!P53</f>
        <v>436.14988559999995</v>
      </c>
      <c r="Q53" s="8">
        <f>INTAVI!Q53+NRGSUP!Q53</f>
        <v>528.24194279999983</v>
      </c>
      <c r="R53" s="8">
        <f>INTAVI!R53+NRGSUP!R53</f>
        <v>345.77365679999997</v>
      </c>
      <c r="S53" s="8">
        <f>INTAVI!S53+NRGSUP!S53</f>
        <v>562.42981079999993</v>
      </c>
      <c r="T53" s="8">
        <f>INTAVI!T53+NRGSUP!T53</f>
        <v>591.28743959999997</v>
      </c>
      <c r="U53" s="8">
        <f>INTAVI!U53+NRGSUP!U53</f>
        <v>540.54617759999996</v>
      </c>
      <c r="V53" s="8">
        <f>INTAVI!V53+NRGSUP!V53</f>
        <v>541.51606079999999</v>
      </c>
      <c r="W53" s="8">
        <f>INTAVI!W53+NRGSUP!W53</f>
        <v>595.51137359999984</v>
      </c>
      <c r="X53" s="8">
        <f>INTAVI!X53+NRGSUP!X53</f>
        <v>559.66945319999991</v>
      </c>
    </row>
    <row r="54" spans="1:24" ht="11.25" customHeight="1" x14ac:dyDescent="0.2">
      <c r="A54" s="43" t="s">
        <v>118</v>
      </c>
      <c r="B54" s="44" t="s">
        <v>119</v>
      </c>
      <c r="C54" s="45">
        <f>INTAVI!C54+NRGSUP!C54</f>
        <v>292.05188812799997</v>
      </c>
      <c r="D54" s="45">
        <f>INTAVI!D54+NRGSUP!D54</f>
        <v>292.61231999999995</v>
      </c>
      <c r="E54" s="45">
        <f>INTAVI!E54+NRGSUP!E54</f>
        <v>305.58528000000001</v>
      </c>
      <c r="F54" s="45">
        <f>INTAVI!F54+NRGSUP!F54</f>
        <v>317.277088128</v>
      </c>
      <c r="G54" s="45">
        <f>INTAVI!G54+NRGSUP!G54</f>
        <v>317.03665593599999</v>
      </c>
      <c r="H54" s="45">
        <f>INTAVI!H54+NRGSUP!H54</f>
        <v>346.90646390400019</v>
      </c>
      <c r="I54" s="45">
        <f>INTAVI!I54+NRGSUP!I54</f>
        <v>336.41595187200005</v>
      </c>
      <c r="J54" s="45">
        <f>INTAVI!J54+NRGSUP!J54</f>
        <v>315.11492812800003</v>
      </c>
      <c r="K54" s="45">
        <f>INTAVI!K54+NRGSUP!K54</f>
        <v>306.38614406400001</v>
      </c>
      <c r="L54" s="45">
        <f>INTAVI!L54+NRGSUP!L54</f>
        <v>332.01177609599995</v>
      </c>
      <c r="M54" s="45">
        <f>INTAVI!M54+NRGSUP!M54</f>
        <v>321.52126406399998</v>
      </c>
      <c r="N54" s="45">
        <f>INTAVI!N54+NRGSUP!N54</f>
        <v>330.08975999999996</v>
      </c>
      <c r="O54" s="45">
        <f>INTAVI!O54+NRGSUP!O54</f>
        <v>288.12771187199996</v>
      </c>
      <c r="P54" s="45">
        <f>INTAVI!P54+NRGSUP!P54</f>
        <v>324.16371187199996</v>
      </c>
      <c r="Q54" s="45">
        <f>INTAVI!Q54+NRGSUP!Q54</f>
        <v>274.033888128</v>
      </c>
      <c r="R54" s="45">
        <f>INTAVI!R54+NRGSUP!R54</f>
        <v>326.48615999999998</v>
      </c>
      <c r="S54" s="45">
        <f>INTAVI!S54+NRGSUP!S54</f>
        <v>347.547328128</v>
      </c>
      <c r="T54" s="45">
        <f>INTAVI!T54+NRGSUP!T54</f>
        <v>300.90175315199991</v>
      </c>
      <c r="U54" s="45">
        <f>INTAVI!U54+NRGSUP!U54</f>
        <v>279.62148614399996</v>
      </c>
      <c r="V54" s="45">
        <f>INTAVI!V54+NRGSUP!V54</f>
        <v>298.419305184</v>
      </c>
      <c r="W54" s="45">
        <f>INTAVI!W54+NRGSUP!W54</f>
        <v>293.90413852799998</v>
      </c>
      <c r="X54" s="45">
        <f>INTAVI!X54+NRGSUP!X54</f>
        <v>312.43067855999993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12534.764435279996</v>
      </c>
      <c r="D61" s="49">
        <f t="shared" si="21"/>
        <v>12476.412154079997</v>
      </c>
      <c r="E61" s="49">
        <f t="shared" si="21"/>
        <v>12831.969289679999</v>
      </c>
      <c r="F61" s="49">
        <f t="shared" si="21"/>
        <v>12835.026522719998</v>
      </c>
      <c r="G61" s="49">
        <f t="shared" si="21"/>
        <v>12987.2820852</v>
      </c>
      <c r="H61" s="49">
        <f t="shared" si="21"/>
        <v>13179.76226928</v>
      </c>
      <c r="I61" s="49">
        <f t="shared" si="21"/>
        <v>13461.322893119999</v>
      </c>
      <c r="J61" s="49">
        <f t="shared" si="21"/>
        <v>13997.658309120001</v>
      </c>
      <c r="K61" s="49">
        <f t="shared" si="21"/>
        <v>13920.208404479998</v>
      </c>
      <c r="L61" s="49">
        <f t="shared" si="21"/>
        <v>14533.746581520001</v>
      </c>
      <c r="M61" s="49">
        <f t="shared" si="21"/>
        <v>13550.722938719999</v>
      </c>
      <c r="N61" s="49">
        <f t="shared" si="21"/>
        <v>13760.726120640002</v>
      </c>
      <c r="O61" s="49">
        <f t="shared" si="21"/>
        <v>12140.29357272</v>
      </c>
      <c r="P61" s="49">
        <f t="shared" si="21"/>
        <v>12389.85490608</v>
      </c>
      <c r="Q61" s="49">
        <f t="shared" si="21"/>
        <v>12405.533944319995</v>
      </c>
      <c r="R61" s="49">
        <f t="shared" si="21"/>
        <v>12669.082331040001</v>
      </c>
      <c r="S61" s="49">
        <f t="shared" si="21"/>
        <v>12751.203206880002</v>
      </c>
      <c r="T61" s="49">
        <f t="shared" si="21"/>
        <v>12855.437962560005</v>
      </c>
      <c r="U61" s="49">
        <f t="shared" si="21"/>
        <v>12910.270502879997</v>
      </c>
      <c r="V61" s="49">
        <f t="shared" si="21"/>
        <v>13451.558163119998</v>
      </c>
      <c r="W61" s="49">
        <f t="shared" si="21"/>
        <v>13838.584434479997</v>
      </c>
      <c r="X61" s="49">
        <f t="shared" si="21"/>
        <v>14450.390557920002</v>
      </c>
    </row>
    <row r="62" spans="1:24" ht="11.25" customHeight="1" x14ac:dyDescent="0.2">
      <c r="A62" s="50" t="s">
        <v>92</v>
      </c>
      <c r="B62" s="51" t="s">
        <v>93</v>
      </c>
      <c r="C62" s="52">
        <f>INTAVI!C62+NRGSUP!C62</f>
        <v>12167.343820799995</v>
      </c>
      <c r="D62" s="52">
        <f>INTAVI!D62+NRGSUP!D62</f>
        <v>12108.991910399998</v>
      </c>
      <c r="E62" s="52">
        <f>INTAVI!E62+NRGSUP!E62</f>
        <v>12448.239955199999</v>
      </c>
      <c r="F62" s="52">
        <f>INTAVI!F62+NRGSUP!F62</f>
        <v>12436.815686399998</v>
      </c>
      <c r="G62" s="52">
        <f>INTAVI!G62+NRGSUP!G62</f>
        <v>12581.071776000001</v>
      </c>
      <c r="H62" s="52">
        <f>INTAVI!H62+NRGSUP!H62</f>
        <v>12723.311865599999</v>
      </c>
      <c r="I62" s="52">
        <f>INTAVI!I62+NRGSUP!I62</f>
        <v>12807.535910399998</v>
      </c>
      <c r="J62" s="52">
        <f>INTAVI!J62+NRGSUP!J62</f>
        <v>13166.6080896</v>
      </c>
      <c r="K62" s="52">
        <f>INTAVI!K62+NRGSUP!K62</f>
        <v>13074.543820799998</v>
      </c>
      <c r="L62" s="52">
        <f>INTAVI!L62+NRGSUP!L62</f>
        <v>13393.9681344</v>
      </c>
      <c r="M62" s="52">
        <f>INTAVI!M62+NRGSUP!M62</f>
        <v>12108.655238399999</v>
      </c>
      <c r="N62" s="52">
        <f>INTAVI!N62+NRGSUP!N62</f>
        <v>12333.439641600002</v>
      </c>
      <c r="O62" s="52">
        <f>INTAVI!O62+NRGSUP!O62</f>
        <v>10593.967910399999</v>
      </c>
      <c r="P62" s="52">
        <f>INTAVI!P62+NRGSUP!P62</f>
        <v>10874.0798208</v>
      </c>
      <c r="Q62" s="52">
        <f>INTAVI!Q62+NRGSUP!Q62</f>
        <v>10915.968268799998</v>
      </c>
      <c r="R62" s="52">
        <f>INTAVI!R62+NRGSUP!R62</f>
        <v>10903.087238399999</v>
      </c>
      <c r="S62" s="52">
        <f>INTAVI!S62+NRGSUP!S62</f>
        <v>11191.263552</v>
      </c>
      <c r="T62" s="52">
        <f>INTAVI!T62+NRGSUP!T62</f>
        <v>11278.049932800004</v>
      </c>
      <c r="U62" s="52">
        <f>INTAVI!U62+NRGSUP!U62</f>
        <v>11319.400915199996</v>
      </c>
      <c r="V62" s="52">
        <f>INTAVI!V62+NRGSUP!V62</f>
        <v>11823.975475199997</v>
      </c>
      <c r="W62" s="52">
        <f>INTAVI!W62+NRGSUP!W62</f>
        <v>12329.097177599997</v>
      </c>
      <c r="X62" s="52">
        <f>INTAVI!X62+NRGSUP!X62</f>
        <v>12578.122368</v>
      </c>
    </row>
    <row r="63" spans="1:24" ht="11.25" customHeight="1" x14ac:dyDescent="0.2">
      <c r="A63" s="50" t="s">
        <v>94</v>
      </c>
      <c r="B63" s="51" t="s">
        <v>95</v>
      </c>
      <c r="C63" s="52">
        <f>INTAVI!C63+NRGSUP!C63</f>
        <v>0</v>
      </c>
      <c r="D63" s="52">
        <f>INTAVI!D63+NRGSUP!D63</f>
        <v>0</v>
      </c>
      <c r="E63" s="52">
        <f>INTAVI!E63+NRGSUP!E63</f>
        <v>0</v>
      </c>
      <c r="F63" s="52">
        <f>INTAVI!F63+NRGSUP!F63</f>
        <v>0</v>
      </c>
      <c r="G63" s="52">
        <f>INTAVI!G63+NRGSUP!G63</f>
        <v>0</v>
      </c>
      <c r="H63" s="52">
        <f>INTAVI!H63+NRGSUP!H63</f>
        <v>0</v>
      </c>
      <c r="I63" s="52">
        <f>INTAVI!I63+NRGSUP!I63</f>
        <v>0</v>
      </c>
      <c r="J63" s="52">
        <f>INTAVI!J63+NRGSUP!J63</f>
        <v>0</v>
      </c>
      <c r="K63" s="52">
        <f>INTAVI!K63+NRGSUP!K63</f>
        <v>0</v>
      </c>
      <c r="L63" s="52">
        <f>INTAVI!L63+NRGSUP!L63</f>
        <v>0</v>
      </c>
      <c r="M63" s="52">
        <f>INTAVI!M63+NRGSUP!M63</f>
        <v>0</v>
      </c>
      <c r="N63" s="52">
        <f>INTAVI!N63+NRGSUP!N63</f>
        <v>0</v>
      </c>
      <c r="O63" s="52">
        <f>INTAVI!O63+NRGSUP!O63</f>
        <v>208.15199999999993</v>
      </c>
      <c r="P63" s="52">
        <f>INTAVI!P63+NRGSUP!P63</f>
        <v>142.07195520000005</v>
      </c>
      <c r="Q63" s="52">
        <f>INTAVI!Q63+NRGSUP!Q63</f>
        <v>142.07195520000002</v>
      </c>
      <c r="R63" s="52">
        <f>INTAVI!R63+NRGSUP!R63</f>
        <v>142.07195520000002</v>
      </c>
      <c r="S63" s="52">
        <f>INTAVI!S63+NRGSUP!S63</f>
        <v>118.94359680000004</v>
      </c>
      <c r="T63" s="52">
        <f>INTAVI!T63+NRGSUP!T63</f>
        <v>126.4967424</v>
      </c>
      <c r="U63" s="52">
        <f>INTAVI!U63+NRGSUP!U63</f>
        <v>126.4971456</v>
      </c>
      <c r="V63" s="52">
        <f>INTAVI!V63+NRGSUP!V63</f>
        <v>108.98576639999996</v>
      </c>
      <c r="W63" s="52">
        <f>INTAVI!W63+NRGSUP!W63</f>
        <v>95.320108799999957</v>
      </c>
      <c r="X63" s="52">
        <f>INTAVI!X63+NRGSUP!X63</f>
        <v>117.55618560000001</v>
      </c>
    </row>
    <row r="64" spans="1:24" ht="11.25" customHeight="1" x14ac:dyDescent="0.2">
      <c r="A64" s="50" t="s">
        <v>96</v>
      </c>
      <c r="B64" s="51" t="s">
        <v>97</v>
      </c>
      <c r="C64" s="52">
        <f>INTAVI!C64+NRGSUP!C64</f>
        <v>2.6207344799999999</v>
      </c>
      <c r="D64" s="52">
        <f>INTAVI!D64+NRGSUP!D64</f>
        <v>2.0202436800000001</v>
      </c>
      <c r="E64" s="52">
        <f>INTAVI!E64+NRGSUP!E64</f>
        <v>2.1293344800000003</v>
      </c>
      <c r="F64" s="52">
        <f>INTAVI!F64+NRGSUP!F64</f>
        <v>1.9109563199999999</v>
      </c>
      <c r="G64" s="52">
        <f>INTAVI!G64+NRGSUP!G64</f>
        <v>10.210309200000001</v>
      </c>
      <c r="H64" s="52">
        <f>INTAVI!H64+NRGSUP!H64</f>
        <v>23.150443680000002</v>
      </c>
      <c r="I64" s="52">
        <f>INTAVI!I64+NRGSUP!I64</f>
        <v>21.020912639999999</v>
      </c>
      <c r="J64" s="52">
        <f>INTAVI!J64+NRGSUP!J64</f>
        <v>36.036131040000008</v>
      </c>
      <c r="K64" s="52">
        <f>INTAVI!K64+NRGSUP!K64</f>
        <v>52.525156320000008</v>
      </c>
      <c r="L64" s="52">
        <f>INTAVI!L64+NRGSUP!L64</f>
        <v>54.381665520000006</v>
      </c>
      <c r="M64" s="52">
        <f>INTAVI!M64+NRGSUP!M64</f>
        <v>70.270200000000017</v>
      </c>
      <c r="N64" s="52">
        <f>INTAVI!N64+NRGSUP!N64</f>
        <v>102.81188736</v>
      </c>
      <c r="O64" s="52">
        <f>INTAVI!O64+NRGSUP!O64</f>
        <v>130.11190920000001</v>
      </c>
      <c r="P64" s="52">
        <f>INTAVI!P64+NRGSUP!P64</f>
        <v>150.85980000000001</v>
      </c>
      <c r="Q64" s="52">
        <f>INTAVI!Q64+NRGSUP!Q64</f>
        <v>187.38733104000002</v>
      </c>
      <c r="R64" s="52">
        <f>INTAVI!R64+NRGSUP!R64</f>
        <v>188.75224367999999</v>
      </c>
      <c r="S64" s="52">
        <f>INTAVI!S64+NRGSUP!S64</f>
        <v>183.67431264000001</v>
      </c>
      <c r="T64" s="52">
        <f>INTAVI!T64+NRGSUP!T64</f>
        <v>194.44619376000003</v>
      </c>
      <c r="U64" s="52">
        <f>INTAVI!U64+NRGSUP!U64</f>
        <v>188.53602767999999</v>
      </c>
      <c r="V64" s="52">
        <f>INTAVI!V64+NRGSUP!V64</f>
        <v>183.19175784000001</v>
      </c>
      <c r="W64" s="52">
        <f>INTAVI!W64+NRGSUP!W64</f>
        <v>189.15224328000002</v>
      </c>
      <c r="X64" s="52">
        <f>INTAVI!X64+NRGSUP!X64</f>
        <v>199.39871952000001</v>
      </c>
    </row>
    <row r="65" spans="1:24" ht="11.25" customHeight="1" x14ac:dyDescent="0.2">
      <c r="A65" s="50" t="s">
        <v>98</v>
      </c>
      <c r="B65" s="51" t="s">
        <v>99</v>
      </c>
      <c r="C65" s="52">
        <f>INTAVI!C65+NRGSUP!C65</f>
        <v>364.79987999999992</v>
      </c>
      <c r="D65" s="52">
        <f>INTAVI!D65+NRGSUP!D65</f>
        <v>365.4</v>
      </c>
      <c r="E65" s="52">
        <f>INTAVI!E65+NRGSUP!E65</f>
        <v>381.59999999999997</v>
      </c>
      <c r="F65" s="52">
        <f>INTAVI!F65+NRGSUP!F65</f>
        <v>396.29988000000003</v>
      </c>
      <c r="G65" s="52">
        <f>INTAVI!G65+NRGSUP!G65</f>
        <v>395.99999999999994</v>
      </c>
      <c r="H65" s="52">
        <f>INTAVI!H65+NRGSUP!H65</f>
        <v>433.29995999999988</v>
      </c>
      <c r="I65" s="52">
        <f>INTAVI!I65+NRGSUP!I65</f>
        <v>420.09984000000009</v>
      </c>
      <c r="J65" s="52">
        <f>INTAVI!J65+NRGSUP!J65</f>
        <v>393.50015999999999</v>
      </c>
      <c r="K65" s="52">
        <f>INTAVI!K65+NRGSUP!K65</f>
        <v>382.60007999999999</v>
      </c>
      <c r="L65" s="52">
        <f>INTAVI!L65+NRGSUP!L65</f>
        <v>414.69983999999994</v>
      </c>
      <c r="M65" s="52">
        <f>INTAVI!M65+NRGSUP!M65</f>
        <v>401.50007999999997</v>
      </c>
      <c r="N65" s="52">
        <f>INTAVI!N65+NRGSUP!N65</f>
        <v>412.30007999999992</v>
      </c>
      <c r="O65" s="52">
        <f>INTAVI!O65+NRGSUP!O65</f>
        <v>359.89991999999995</v>
      </c>
      <c r="P65" s="52">
        <f>INTAVI!P65+NRGSUP!P65</f>
        <v>404.89991999999995</v>
      </c>
      <c r="Q65" s="52">
        <f>INTAVI!Q65+NRGSUP!Q65</f>
        <v>342.29987999999997</v>
      </c>
      <c r="R65" s="52">
        <f>INTAVI!R65+NRGSUP!R65</f>
        <v>407.80007999999998</v>
      </c>
      <c r="S65" s="52">
        <f>INTAVI!S65+NRGSUP!S65</f>
        <v>434.00015999999999</v>
      </c>
      <c r="T65" s="52">
        <f>INTAVI!T65+NRGSUP!T65</f>
        <v>498.08916000000005</v>
      </c>
      <c r="U65" s="52">
        <f>INTAVI!U65+NRGSUP!U65</f>
        <v>462.86351999999994</v>
      </c>
      <c r="V65" s="52">
        <f>INTAVI!V65+NRGSUP!V65</f>
        <v>493.97975999999971</v>
      </c>
      <c r="W65" s="52">
        <f>INTAVI!W65+NRGSUP!W65</f>
        <v>467.10755999999975</v>
      </c>
      <c r="X65" s="52">
        <f>INTAVI!X65+NRGSUP!X65</f>
        <v>496.55195999999995</v>
      </c>
    </row>
    <row r="66" spans="1:24" ht="11.25" customHeight="1" x14ac:dyDescent="0.2">
      <c r="A66" s="50" t="s">
        <v>100</v>
      </c>
      <c r="B66" s="51" t="s">
        <v>101</v>
      </c>
      <c r="C66" s="52">
        <f>INTAVI!C66+NRGSUP!C66</f>
        <v>0</v>
      </c>
      <c r="D66" s="52">
        <f>INTAVI!D66+NRGSUP!D66</f>
        <v>0</v>
      </c>
      <c r="E66" s="52">
        <f>INTAVI!E66+NRGSUP!E66</f>
        <v>0</v>
      </c>
      <c r="F66" s="52">
        <f>INTAVI!F66+NRGSUP!F66</f>
        <v>0</v>
      </c>
      <c r="G66" s="52">
        <f>INTAVI!G66+NRGSUP!G66</f>
        <v>0</v>
      </c>
      <c r="H66" s="52">
        <f>INTAVI!H66+NRGSUP!H66</f>
        <v>0</v>
      </c>
      <c r="I66" s="52">
        <f>INTAVI!I66+NRGSUP!I66</f>
        <v>0</v>
      </c>
      <c r="J66" s="52">
        <f>INTAVI!J66+NRGSUP!J66</f>
        <v>0</v>
      </c>
      <c r="K66" s="52">
        <f>INTAVI!K66+NRGSUP!K66</f>
        <v>0</v>
      </c>
      <c r="L66" s="52">
        <f>INTAVI!L66+NRGSUP!L66</f>
        <v>0</v>
      </c>
      <c r="M66" s="52">
        <f>INTAVI!M66+NRGSUP!M66</f>
        <v>0</v>
      </c>
      <c r="N66" s="52">
        <f>INTAVI!N66+NRGSUP!N66</f>
        <v>0</v>
      </c>
      <c r="O66" s="52">
        <f>INTAVI!O66+NRGSUP!O66</f>
        <v>0</v>
      </c>
      <c r="P66" s="52">
        <f>INTAVI!P66+NRGSUP!P66</f>
        <v>0</v>
      </c>
      <c r="Q66" s="52">
        <f>INTAVI!Q66+NRGSUP!Q66</f>
        <v>0</v>
      </c>
      <c r="R66" s="52">
        <f>INTAVI!R66+NRGSUP!R66</f>
        <v>0</v>
      </c>
      <c r="S66" s="52">
        <f>INTAVI!S66+NRGSUP!S66</f>
        <v>0</v>
      </c>
      <c r="T66" s="52">
        <f>INTAVI!T66+NRGSUP!T66</f>
        <v>0</v>
      </c>
      <c r="U66" s="52">
        <f>INTAVI!U66+NRGSUP!U66</f>
        <v>0</v>
      </c>
      <c r="V66" s="52">
        <f>INTAVI!V66+NRGSUP!V66</f>
        <v>0</v>
      </c>
      <c r="W66" s="52">
        <f>INTAVI!W66+NRGSUP!W66</f>
        <v>0</v>
      </c>
      <c r="X66" s="52">
        <f>INTAVI!X66+NRGSUP!X66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INTAVI!C67+NRGSUP!C67</f>
        <v>0</v>
      </c>
      <c r="D67" s="52">
        <f>INTAVI!D67+NRGSUP!D67</f>
        <v>0</v>
      </c>
      <c r="E67" s="52">
        <f>INTAVI!E67+NRGSUP!E67</f>
        <v>0</v>
      </c>
      <c r="F67" s="52">
        <f>INTAVI!F67+NRGSUP!F67</f>
        <v>0</v>
      </c>
      <c r="G67" s="52">
        <f>INTAVI!G67+NRGSUP!G67</f>
        <v>0</v>
      </c>
      <c r="H67" s="52">
        <f>INTAVI!H67+NRGSUP!H67</f>
        <v>0</v>
      </c>
      <c r="I67" s="52">
        <f>INTAVI!I67+NRGSUP!I67</f>
        <v>0</v>
      </c>
      <c r="J67" s="52">
        <f>INTAVI!J67+NRGSUP!J67</f>
        <v>0</v>
      </c>
      <c r="K67" s="52">
        <f>INTAVI!K67+NRGSUP!K67</f>
        <v>0</v>
      </c>
      <c r="L67" s="52">
        <f>INTAVI!L67+NRGSUP!L67</f>
        <v>0</v>
      </c>
      <c r="M67" s="52">
        <f>INTAVI!M67+NRGSUP!M67</f>
        <v>0</v>
      </c>
      <c r="N67" s="52">
        <f>INTAVI!N67+NRGSUP!N67</f>
        <v>0</v>
      </c>
      <c r="O67" s="52">
        <f>INTAVI!O67+NRGSUP!O67</f>
        <v>3.8232000000000004</v>
      </c>
      <c r="P67" s="52">
        <f>INTAVI!P67+NRGSUP!P67</f>
        <v>5.7348000000000008</v>
      </c>
      <c r="Q67" s="52">
        <f>INTAVI!Q67+NRGSUP!Q67</f>
        <v>5.7348000000000008</v>
      </c>
      <c r="R67" s="52">
        <f>INTAVI!R67+NRGSUP!R67</f>
        <v>63.08280000000002</v>
      </c>
      <c r="S67" s="52">
        <f>INTAVI!S67+NRGSUP!S67</f>
        <v>74.552399999999992</v>
      </c>
      <c r="T67" s="52">
        <f>INTAVI!T67+NRGSUP!T67</f>
        <v>8.7360119999999988</v>
      </c>
      <c r="U67" s="52">
        <f>INTAVI!U67+NRGSUP!U67</f>
        <v>16.598550240000005</v>
      </c>
      <c r="V67" s="52">
        <f>INTAVI!V67+NRGSUP!V67</f>
        <v>24.262027199999995</v>
      </c>
      <c r="W67" s="52">
        <f>INTAVI!W67+NRGSUP!W67</f>
        <v>19.022459039999994</v>
      </c>
      <c r="X67" s="52">
        <f>INTAVI!X67+NRGSUP!X67</f>
        <v>50.722394400000006</v>
      </c>
    </row>
    <row r="68" spans="1:24" ht="11.25" customHeight="1" x14ac:dyDescent="0.2">
      <c r="A68" s="50" t="s">
        <v>104</v>
      </c>
      <c r="B68" s="51" t="s">
        <v>105</v>
      </c>
      <c r="C68" s="52">
        <f>INTAVI!C68+NRGSUP!C68</f>
        <v>0</v>
      </c>
      <c r="D68" s="52">
        <f>INTAVI!D68+NRGSUP!D68</f>
        <v>0</v>
      </c>
      <c r="E68" s="52">
        <f>INTAVI!E68+NRGSUP!E68</f>
        <v>0</v>
      </c>
      <c r="F68" s="52">
        <f>INTAVI!F68+NRGSUP!F68</f>
        <v>0</v>
      </c>
      <c r="G68" s="52">
        <f>INTAVI!G68+NRGSUP!G68</f>
        <v>0</v>
      </c>
      <c r="H68" s="52">
        <f>INTAVI!H68+NRGSUP!H68</f>
        <v>0</v>
      </c>
      <c r="I68" s="52">
        <f>INTAVI!I68+NRGSUP!I68</f>
        <v>0</v>
      </c>
      <c r="J68" s="52">
        <f>INTAVI!J68+NRGSUP!J68</f>
        <v>0</v>
      </c>
      <c r="K68" s="52">
        <f>INTAVI!K68+NRGSUP!K68</f>
        <v>0</v>
      </c>
      <c r="L68" s="52">
        <f>INTAVI!L68+NRGSUP!L68</f>
        <v>0</v>
      </c>
      <c r="M68" s="52">
        <f>INTAVI!M68+NRGSUP!M68</f>
        <v>0</v>
      </c>
      <c r="N68" s="52">
        <f>INTAVI!N68+NRGSUP!N68</f>
        <v>0</v>
      </c>
      <c r="O68" s="52">
        <f>INTAVI!O68+NRGSUP!O68</f>
        <v>0</v>
      </c>
      <c r="P68" s="52">
        <f>INTAVI!P68+NRGSUP!P68</f>
        <v>0</v>
      </c>
      <c r="Q68" s="52">
        <f>INTAVI!Q68+NRGSUP!Q68</f>
        <v>0</v>
      </c>
      <c r="R68" s="52">
        <f>INTAVI!R68+NRGSUP!R68</f>
        <v>0</v>
      </c>
      <c r="S68" s="52">
        <f>INTAVI!S68+NRGSUP!S68</f>
        <v>0</v>
      </c>
      <c r="T68" s="52">
        <f>INTAVI!T68+NRGSUP!T68</f>
        <v>6.1064150399999981</v>
      </c>
      <c r="U68" s="52">
        <f>INTAVI!U68+NRGSUP!U68</f>
        <v>12.495492000000002</v>
      </c>
      <c r="V68" s="52">
        <f>INTAVI!V68+NRGSUP!V68</f>
        <v>5.4776260799999985</v>
      </c>
      <c r="W68" s="52">
        <f>INTAVI!W68+NRGSUP!W68</f>
        <v>4.1886979200000019</v>
      </c>
      <c r="X68" s="52">
        <f>INTAVI!X68+NRGSUP!X68</f>
        <v>3.1383374400000008</v>
      </c>
    </row>
    <row r="69" spans="1:24" ht="11.25" customHeight="1" x14ac:dyDescent="0.2">
      <c r="A69" s="50" t="s">
        <v>106</v>
      </c>
      <c r="B69" s="51" t="s">
        <v>107</v>
      </c>
      <c r="C69" s="52">
        <f>INTAVI!C69+NRGSUP!C69</f>
        <v>0</v>
      </c>
      <c r="D69" s="52">
        <f>INTAVI!D69+NRGSUP!D69</f>
        <v>0</v>
      </c>
      <c r="E69" s="52">
        <f>INTAVI!E69+NRGSUP!E69</f>
        <v>0</v>
      </c>
      <c r="F69" s="52">
        <f>INTAVI!F69+NRGSUP!F69</f>
        <v>0</v>
      </c>
      <c r="G69" s="52">
        <f>INTAVI!G69+NRGSUP!G69</f>
        <v>0</v>
      </c>
      <c r="H69" s="52">
        <f>INTAVI!H69+NRGSUP!H69</f>
        <v>0</v>
      </c>
      <c r="I69" s="52">
        <f>INTAVI!I69+NRGSUP!I69</f>
        <v>209.56794336000002</v>
      </c>
      <c r="J69" s="52">
        <f>INTAVI!J69+NRGSUP!J69</f>
        <v>392.94033983999998</v>
      </c>
      <c r="K69" s="52">
        <f>INTAVI!K69+NRGSUP!K69</f>
        <v>395.55999647999988</v>
      </c>
      <c r="L69" s="52">
        <f>INTAVI!L69+NRGSUP!L69</f>
        <v>657.52005312000006</v>
      </c>
      <c r="M69" s="52">
        <f>INTAVI!M69+NRGSUP!M69</f>
        <v>956.15453808000007</v>
      </c>
      <c r="N69" s="52">
        <f>INTAVI!N69+NRGSUP!N69</f>
        <v>898.5233664000001</v>
      </c>
      <c r="O69" s="52">
        <f>INTAVI!O69+NRGSUP!O69</f>
        <v>830.41382303999978</v>
      </c>
      <c r="P69" s="52">
        <f>INTAVI!P69+NRGSUP!P69</f>
        <v>798.9787080000001</v>
      </c>
      <c r="Q69" s="52">
        <f>INTAVI!Q69+NRGSUP!Q69</f>
        <v>796.35905136000008</v>
      </c>
      <c r="R69" s="52">
        <f>INTAVI!R69+NRGSUP!R69</f>
        <v>953.53513631999999</v>
      </c>
      <c r="S69" s="52">
        <f>INTAVI!S69+NRGSUP!S69</f>
        <v>741.3472814400003</v>
      </c>
      <c r="T69" s="52">
        <f>INTAVI!T69+NRGSUP!T69</f>
        <v>743.51350656</v>
      </c>
      <c r="U69" s="52">
        <f>INTAVI!U69+NRGSUP!U69</f>
        <v>783.87885216000006</v>
      </c>
      <c r="V69" s="52">
        <f>INTAVI!V69+NRGSUP!V69</f>
        <v>811.68575039999962</v>
      </c>
      <c r="W69" s="52">
        <f>INTAVI!W69+NRGSUP!W69</f>
        <v>734.69618783999977</v>
      </c>
      <c r="X69" s="52">
        <f>INTAVI!X69+NRGSUP!X69</f>
        <v>1004.9005929600002</v>
      </c>
    </row>
    <row r="70" spans="1:24" ht="11.25" customHeight="1" x14ac:dyDescent="0.2">
      <c r="A70" s="50" t="s">
        <v>108</v>
      </c>
      <c r="B70" s="51" t="s">
        <v>109</v>
      </c>
      <c r="C70" s="52">
        <f>INTAVI!C70+NRGSUP!C70</f>
        <v>0</v>
      </c>
      <c r="D70" s="52">
        <f>INTAVI!D70+NRGSUP!D70</f>
        <v>0</v>
      </c>
      <c r="E70" s="52">
        <f>INTAVI!E70+NRGSUP!E70</f>
        <v>0</v>
      </c>
      <c r="F70" s="52">
        <f>INTAVI!F70+NRGSUP!F70</f>
        <v>0</v>
      </c>
      <c r="G70" s="52">
        <f>INTAVI!G70+NRGSUP!G70</f>
        <v>0</v>
      </c>
      <c r="H70" s="52">
        <f>INTAVI!H70+NRGSUP!H70</f>
        <v>0</v>
      </c>
      <c r="I70" s="52">
        <f>INTAVI!I70+NRGSUP!I70</f>
        <v>0</v>
      </c>
      <c r="J70" s="52">
        <f>INTAVI!J70+NRGSUP!J70</f>
        <v>0</v>
      </c>
      <c r="K70" s="52">
        <f>INTAVI!K70+NRGSUP!K70</f>
        <v>0</v>
      </c>
      <c r="L70" s="52">
        <f>INTAVI!L70+NRGSUP!L70</f>
        <v>0</v>
      </c>
      <c r="M70" s="52">
        <f>INTAVI!M70+NRGSUP!M70</f>
        <v>0</v>
      </c>
      <c r="N70" s="52">
        <f>INTAVI!N70+NRGSUP!N70</f>
        <v>0</v>
      </c>
      <c r="O70" s="52">
        <f>INTAVI!O70+NRGSUP!O70</f>
        <v>0</v>
      </c>
      <c r="P70" s="52">
        <f>INTAVI!P70+NRGSUP!P70</f>
        <v>0</v>
      </c>
      <c r="Q70" s="52">
        <f>INTAVI!Q70+NRGSUP!Q70</f>
        <v>0</v>
      </c>
      <c r="R70" s="52">
        <f>INTAVI!R70+NRGSUP!R70</f>
        <v>0</v>
      </c>
      <c r="S70" s="52">
        <f>INTAVI!S70+NRGSUP!S70</f>
        <v>0</v>
      </c>
      <c r="T70" s="52">
        <f>INTAVI!T70+NRGSUP!T70</f>
        <v>0</v>
      </c>
      <c r="U70" s="52">
        <f>INTAVI!U70+NRGSUP!U70</f>
        <v>0</v>
      </c>
      <c r="V70" s="52">
        <f>INTAVI!V70+NRGSUP!V70</f>
        <v>0</v>
      </c>
      <c r="W70" s="52">
        <f>INTAVI!W70+NRGSUP!W70</f>
        <v>0</v>
      </c>
      <c r="X70" s="52">
        <f>INTAVI!X70+NRGSUP!X70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INTAVI!C71+NRGSUP!C71</f>
        <v>0</v>
      </c>
      <c r="D71" s="52">
        <f>INTAVI!D71+NRGSUP!D71</f>
        <v>0</v>
      </c>
      <c r="E71" s="52">
        <f>INTAVI!E71+NRGSUP!E71</f>
        <v>0</v>
      </c>
      <c r="F71" s="52">
        <f>INTAVI!F71+NRGSUP!F71</f>
        <v>0</v>
      </c>
      <c r="G71" s="52">
        <f>INTAVI!G71+NRGSUP!G71</f>
        <v>0</v>
      </c>
      <c r="H71" s="52">
        <f>INTAVI!H71+NRGSUP!H71</f>
        <v>0</v>
      </c>
      <c r="I71" s="52">
        <f>INTAVI!I71+NRGSUP!I71</f>
        <v>0</v>
      </c>
      <c r="J71" s="52">
        <f>INTAVI!J71+NRGSUP!J71</f>
        <v>0</v>
      </c>
      <c r="K71" s="52">
        <f>INTAVI!K71+NRGSUP!K71</f>
        <v>0</v>
      </c>
      <c r="L71" s="52">
        <f>INTAVI!L71+NRGSUP!L71</f>
        <v>0</v>
      </c>
      <c r="M71" s="52">
        <f>INTAVI!M71+NRGSUP!M71</f>
        <v>0</v>
      </c>
      <c r="N71" s="52">
        <f>INTAVI!N71+NRGSUP!N71</f>
        <v>0</v>
      </c>
      <c r="O71" s="52">
        <f>INTAVI!O71+NRGSUP!O71</f>
        <v>0</v>
      </c>
      <c r="P71" s="52">
        <f>INTAVI!P71+NRGSUP!P71</f>
        <v>0</v>
      </c>
      <c r="Q71" s="52">
        <f>INTAVI!Q71+NRGSUP!Q71</f>
        <v>0</v>
      </c>
      <c r="R71" s="52">
        <f>INTAVI!R71+NRGSUP!R71</f>
        <v>0</v>
      </c>
      <c r="S71" s="52">
        <f>INTAVI!S71+NRGSUP!S71</f>
        <v>0</v>
      </c>
      <c r="T71" s="52">
        <f>INTAVI!T71+NRGSUP!T71</f>
        <v>0</v>
      </c>
      <c r="U71" s="52">
        <f>INTAVI!U71+NRGSUP!U71</f>
        <v>0</v>
      </c>
      <c r="V71" s="52">
        <f>INTAVI!V71+NRGSUP!V71</f>
        <v>0</v>
      </c>
      <c r="W71" s="52">
        <f>INTAVI!W71+NRGSUP!W71</f>
        <v>0</v>
      </c>
      <c r="X71" s="52">
        <f>INTAVI!X71+NRGSUP!X71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INTAVI!C72+NRGSUP!C72</f>
        <v>0</v>
      </c>
      <c r="D72" s="55">
        <f>INTAVI!D72+NRGSUP!D72</f>
        <v>0</v>
      </c>
      <c r="E72" s="55">
        <f>INTAVI!E72+NRGSUP!E72</f>
        <v>0</v>
      </c>
      <c r="F72" s="55">
        <f>INTAVI!F72+NRGSUP!F72</f>
        <v>0</v>
      </c>
      <c r="G72" s="55">
        <f>INTAVI!G72+NRGSUP!G72</f>
        <v>0</v>
      </c>
      <c r="H72" s="55">
        <f>INTAVI!H72+NRGSUP!H72</f>
        <v>0</v>
      </c>
      <c r="I72" s="55">
        <f>INTAVI!I72+NRGSUP!I72</f>
        <v>3.0982867199999999</v>
      </c>
      <c r="J72" s="55">
        <f>INTAVI!J72+NRGSUP!J72</f>
        <v>8.5735886399999988</v>
      </c>
      <c r="K72" s="55">
        <f>INTAVI!K72+NRGSUP!K72</f>
        <v>14.979350880000002</v>
      </c>
      <c r="L72" s="55">
        <f>INTAVI!L72+NRGSUP!L72</f>
        <v>13.176888479999999</v>
      </c>
      <c r="M72" s="55">
        <f>INTAVI!M72+NRGSUP!M72</f>
        <v>14.142882239999997</v>
      </c>
      <c r="N72" s="55">
        <f>INTAVI!N72+NRGSUP!N72</f>
        <v>13.651145279999998</v>
      </c>
      <c r="O72" s="55">
        <f>INTAVI!O72+NRGSUP!O72</f>
        <v>13.92481008</v>
      </c>
      <c r="P72" s="55">
        <f>INTAVI!P72+NRGSUP!P72</f>
        <v>13.229902079999999</v>
      </c>
      <c r="Q72" s="55">
        <f>INTAVI!Q72+NRGSUP!Q72</f>
        <v>15.71265792</v>
      </c>
      <c r="R72" s="55">
        <f>INTAVI!R72+NRGSUP!R72</f>
        <v>10.752877439999997</v>
      </c>
      <c r="S72" s="55">
        <f>INTAVI!S72+NRGSUP!S72</f>
        <v>7.4219040000000005</v>
      </c>
      <c r="T72" s="55">
        <f>INTAVI!T72+NRGSUP!T72</f>
        <v>0</v>
      </c>
      <c r="U72" s="55">
        <f>INTAVI!U72+NRGSUP!U72</f>
        <v>0</v>
      </c>
      <c r="V72" s="55">
        <f>INTAVI!V72+NRGSUP!V72</f>
        <v>0</v>
      </c>
      <c r="W72" s="55">
        <f>INTAVI!W72+NRGSUP!W72</f>
        <v>0</v>
      </c>
      <c r="X72" s="55">
        <f>INTAVI!X72+NRGSUP!X72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123</v>
      </c>
      <c r="B1" s="4" t="s">
        <v>208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2022.9992222400001</v>
      </c>
      <c r="D2" s="21">
        <f t="shared" ref="D2:X2" si="0">SUM(D3,D17,D22,D25,D26,D51,D52)</f>
        <v>1946.0546319599998</v>
      </c>
      <c r="E2" s="21">
        <f t="shared" si="0"/>
        <v>1888.3462539599998</v>
      </c>
      <c r="F2" s="21">
        <f t="shared" si="0"/>
        <v>2032.6171989599995</v>
      </c>
      <c r="G2" s="21">
        <f t="shared" si="0"/>
        <v>2189.7123717599998</v>
      </c>
      <c r="H2" s="21">
        <f t="shared" si="0"/>
        <v>2269.8629542800004</v>
      </c>
      <c r="I2" s="21">
        <f t="shared" si="0"/>
        <v>2404.5156637200002</v>
      </c>
      <c r="J2" s="21">
        <f t="shared" si="0"/>
        <v>2538.2857287599991</v>
      </c>
      <c r="K2" s="21">
        <f t="shared" si="0"/>
        <v>2631.0366424800004</v>
      </c>
      <c r="L2" s="21">
        <f t="shared" si="0"/>
        <v>2467.17668628</v>
      </c>
      <c r="M2" s="21">
        <f t="shared" si="0"/>
        <v>2643.4035000000008</v>
      </c>
      <c r="N2" s="21">
        <f t="shared" si="0"/>
        <v>2754.7047000000007</v>
      </c>
      <c r="O2" s="21">
        <f t="shared" si="0"/>
        <v>2779.4384150400006</v>
      </c>
      <c r="P2" s="21">
        <f t="shared" si="0"/>
        <v>2810.3553000000011</v>
      </c>
      <c r="Q2" s="21">
        <f t="shared" si="0"/>
        <v>2909.2896424800001</v>
      </c>
      <c r="R2" s="21">
        <f t="shared" si="0"/>
        <v>3150.4423287600016</v>
      </c>
      <c r="S2" s="21">
        <f t="shared" si="0"/>
        <v>3459.6122137200023</v>
      </c>
      <c r="T2" s="21">
        <f t="shared" si="0"/>
        <v>3854.7099899999985</v>
      </c>
      <c r="U2" s="21">
        <f t="shared" si="0"/>
        <v>4105.691089920002</v>
      </c>
      <c r="V2" s="21">
        <f t="shared" si="0"/>
        <v>4389.5029377599994</v>
      </c>
      <c r="W2" s="21">
        <f t="shared" si="0"/>
        <v>1574.6738472000002</v>
      </c>
      <c r="X2" s="21">
        <f t="shared" si="0"/>
        <v>2004.3800845200008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INTAVI_PA_IN!C5+INTAVI_PA_EX!C5+INTAVI_FR_IN!C5+INTAVI_FR_EX!C5</f>
        <v>0</v>
      </c>
      <c r="D5" s="8">
        <f>INTAVI_PA_IN!D5+INTAVI_PA_EX!D5+INTAVI_FR_IN!D5+INTAVI_FR_EX!D5</f>
        <v>0</v>
      </c>
      <c r="E5" s="8">
        <f>INTAVI_PA_IN!E5+INTAVI_PA_EX!E5+INTAVI_FR_IN!E5+INTAVI_FR_EX!E5</f>
        <v>0</v>
      </c>
      <c r="F5" s="8">
        <f>INTAVI_PA_IN!F5+INTAVI_PA_EX!F5+INTAVI_FR_IN!F5+INTAVI_FR_EX!F5</f>
        <v>0</v>
      </c>
      <c r="G5" s="8">
        <f>INTAVI_PA_IN!G5+INTAVI_PA_EX!G5+INTAVI_FR_IN!G5+INTAVI_FR_EX!G5</f>
        <v>0</v>
      </c>
      <c r="H5" s="8">
        <f>INTAVI_PA_IN!H5+INTAVI_PA_EX!H5+INTAVI_FR_IN!H5+INTAVI_FR_EX!H5</f>
        <v>0</v>
      </c>
      <c r="I5" s="8">
        <f>INTAVI_PA_IN!I5+INTAVI_PA_EX!I5+INTAVI_FR_IN!I5+INTAVI_FR_EX!I5</f>
        <v>0</v>
      </c>
      <c r="J5" s="8">
        <f>INTAVI_PA_IN!J5+INTAVI_PA_EX!J5+INTAVI_FR_IN!J5+INTAVI_FR_EX!J5</f>
        <v>0</v>
      </c>
      <c r="K5" s="8">
        <f>INTAVI_PA_IN!K5+INTAVI_PA_EX!K5+INTAVI_FR_IN!K5+INTAVI_FR_EX!K5</f>
        <v>0</v>
      </c>
      <c r="L5" s="8">
        <f>INTAVI_PA_IN!L5+INTAVI_PA_EX!L5+INTAVI_FR_IN!L5+INTAVI_FR_EX!L5</f>
        <v>0</v>
      </c>
      <c r="M5" s="8">
        <f>INTAVI_PA_IN!M5+INTAVI_PA_EX!M5+INTAVI_FR_IN!M5+INTAVI_FR_EX!M5</f>
        <v>0</v>
      </c>
      <c r="N5" s="8">
        <f>INTAVI_PA_IN!N5+INTAVI_PA_EX!N5+INTAVI_FR_IN!N5+INTAVI_FR_EX!N5</f>
        <v>0</v>
      </c>
      <c r="O5" s="8">
        <f>INTAVI_PA_IN!O5+INTAVI_PA_EX!O5+INTAVI_FR_IN!O5+INTAVI_FR_EX!O5</f>
        <v>0</v>
      </c>
      <c r="P5" s="8">
        <f>INTAVI_PA_IN!P5+INTAVI_PA_EX!P5+INTAVI_FR_IN!P5+INTAVI_FR_EX!P5</f>
        <v>0</v>
      </c>
      <c r="Q5" s="8">
        <f>INTAVI_PA_IN!Q5+INTAVI_PA_EX!Q5+INTAVI_FR_IN!Q5+INTAVI_FR_EX!Q5</f>
        <v>0</v>
      </c>
      <c r="R5" s="8">
        <f>INTAVI_PA_IN!R5+INTAVI_PA_EX!R5+INTAVI_FR_IN!R5+INTAVI_FR_EX!R5</f>
        <v>0</v>
      </c>
      <c r="S5" s="8">
        <f>INTAVI_PA_IN!S5+INTAVI_PA_EX!S5+INTAVI_FR_IN!S5+INTAVI_FR_EX!S5</f>
        <v>0</v>
      </c>
      <c r="T5" s="8">
        <f>INTAVI_PA_IN!T5+INTAVI_PA_EX!T5+INTAVI_FR_IN!T5+INTAVI_FR_EX!T5</f>
        <v>0</v>
      </c>
      <c r="U5" s="8">
        <f>INTAVI_PA_IN!U5+INTAVI_PA_EX!U5+INTAVI_FR_IN!U5+INTAVI_FR_EX!U5</f>
        <v>0</v>
      </c>
      <c r="V5" s="8">
        <f>INTAVI_PA_IN!V5+INTAVI_PA_EX!V5+INTAVI_FR_IN!V5+INTAVI_FR_EX!V5</f>
        <v>0</v>
      </c>
      <c r="W5" s="8">
        <f>INTAVI_PA_IN!W5+INTAVI_PA_EX!W5+INTAVI_FR_IN!W5+INTAVI_FR_EX!W5</f>
        <v>0</v>
      </c>
      <c r="X5" s="8">
        <f>INTAVI_PA_IN!X5+INTAVI_PA_EX!X5+INTAVI_FR_IN!X5+INTAVI_FR_EX!X5</f>
        <v>0</v>
      </c>
    </row>
    <row r="6" spans="1:24" ht="11.25" customHeight="1" x14ac:dyDescent="0.2">
      <c r="A6" s="28" t="s">
        <v>6</v>
      </c>
      <c r="B6" s="7" t="s">
        <v>7</v>
      </c>
      <c r="C6" s="8">
        <f>INTAVI_PA_IN!C6+INTAVI_PA_EX!C6+INTAVI_FR_IN!C6+INTAVI_FR_EX!C6</f>
        <v>0</v>
      </c>
      <c r="D6" s="8">
        <f>INTAVI_PA_IN!D6+INTAVI_PA_EX!D6+INTAVI_FR_IN!D6+INTAVI_FR_EX!D6</f>
        <v>0</v>
      </c>
      <c r="E6" s="8">
        <f>INTAVI_PA_IN!E6+INTAVI_PA_EX!E6+INTAVI_FR_IN!E6+INTAVI_FR_EX!E6</f>
        <v>0</v>
      </c>
      <c r="F6" s="8">
        <f>INTAVI_PA_IN!F6+INTAVI_PA_EX!F6+INTAVI_FR_IN!F6+INTAVI_FR_EX!F6</f>
        <v>0</v>
      </c>
      <c r="G6" s="8">
        <f>INTAVI_PA_IN!G6+INTAVI_PA_EX!G6+INTAVI_FR_IN!G6+INTAVI_FR_EX!G6</f>
        <v>0</v>
      </c>
      <c r="H6" s="8">
        <f>INTAVI_PA_IN!H6+INTAVI_PA_EX!H6+INTAVI_FR_IN!H6+INTAVI_FR_EX!H6</f>
        <v>0</v>
      </c>
      <c r="I6" s="8">
        <f>INTAVI_PA_IN!I6+INTAVI_PA_EX!I6+INTAVI_FR_IN!I6+INTAVI_FR_EX!I6</f>
        <v>0</v>
      </c>
      <c r="J6" s="8">
        <f>INTAVI_PA_IN!J6+INTAVI_PA_EX!J6+INTAVI_FR_IN!J6+INTAVI_FR_EX!J6</f>
        <v>0</v>
      </c>
      <c r="K6" s="8">
        <f>INTAVI_PA_IN!K6+INTAVI_PA_EX!K6+INTAVI_FR_IN!K6+INTAVI_FR_EX!K6</f>
        <v>0</v>
      </c>
      <c r="L6" s="8">
        <f>INTAVI_PA_IN!L6+INTAVI_PA_EX!L6+INTAVI_FR_IN!L6+INTAVI_FR_EX!L6</f>
        <v>0</v>
      </c>
      <c r="M6" s="8">
        <f>INTAVI_PA_IN!M6+INTAVI_PA_EX!M6+INTAVI_FR_IN!M6+INTAVI_FR_EX!M6</f>
        <v>0</v>
      </c>
      <c r="N6" s="8">
        <f>INTAVI_PA_IN!N6+INTAVI_PA_EX!N6+INTAVI_FR_IN!N6+INTAVI_FR_EX!N6</f>
        <v>0</v>
      </c>
      <c r="O6" s="8">
        <f>INTAVI_PA_IN!O6+INTAVI_PA_EX!O6+INTAVI_FR_IN!O6+INTAVI_FR_EX!O6</f>
        <v>0</v>
      </c>
      <c r="P6" s="8">
        <f>INTAVI_PA_IN!P6+INTAVI_PA_EX!P6+INTAVI_FR_IN!P6+INTAVI_FR_EX!P6</f>
        <v>0</v>
      </c>
      <c r="Q6" s="8">
        <f>INTAVI_PA_IN!Q6+INTAVI_PA_EX!Q6+INTAVI_FR_IN!Q6+INTAVI_FR_EX!Q6</f>
        <v>0</v>
      </c>
      <c r="R6" s="8">
        <f>INTAVI_PA_IN!R6+INTAVI_PA_EX!R6+INTAVI_FR_IN!R6+INTAVI_FR_EX!R6</f>
        <v>0</v>
      </c>
      <c r="S6" s="8">
        <f>INTAVI_PA_IN!S6+INTAVI_PA_EX!S6+INTAVI_FR_IN!S6+INTAVI_FR_EX!S6</f>
        <v>0</v>
      </c>
      <c r="T6" s="8">
        <f>INTAVI_PA_IN!T6+INTAVI_PA_EX!T6+INTAVI_FR_IN!T6+INTAVI_FR_EX!T6</f>
        <v>0</v>
      </c>
      <c r="U6" s="8">
        <f>INTAVI_PA_IN!U6+INTAVI_PA_EX!U6+INTAVI_FR_IN!U6+INTAVI_FR_EX!U6</f>
        <v>0</v>
      </c>
      <c r="V6" s="8">
        <f>INTAVI_PA_IN!V6+INTAVI_PA_EX!V6+INTAVI_FR_IN!V6+INTAVI_FR_EX!V6</f>
        <v>0</v>
      </c>
      <c r="W6" s="8">
        <f>INTAVI_PA_IN!W6+INTAVI_PA_EX!W6+INTAVI_FR_IN!W6+INTAVI_FR_EX!W6</f>
        <v>0</v>
      </c>
      <c r="X6" s="8">
        <f>INTAVI_PA_IN!X6+INTAVI_PA_EX!X6+INTAVI_FR_IN!X6+INTAVI_FR_EX!X6</f>
        <v>0</v>
      </c>
    </row>
    <row r="7" spans="1:24" ht="11.25" customHeight="1" x14ac:dyDescent="0.2">
      <c r="A7" s="28" t="s">
        <v>8</v>
      </c>
      <c r="B7" s="7" t="s">
        <v>9</v>
      </c>
      <c r="C7" s="8">
        <f>INTAVI_PA_IN!C7+INTAVI_PA_EX!C7+INTAVI_FR_IN!C7+INTAVI_FR_EX!C7</f>
        <v>0</v>
      </c>
      <c r="D7" s="8">
        <f>INTAVI_PA_IN!D7+INTAVI_PA_EX!D7+INTAVI_FR_IN!D7+INTAVI_FR_EX!D7</f>
        <v>0</v>
      </c>
      <c r="E7" s="8">
        <f>INTAVI_PA_IN!E7+INTAVI_PA_EX!E7+INTAVI_FR_IN!E7+INTAVI_FR_EX!E7</f>
        <v>0</v>
      </c>
      <c r="F7" s="8">
        <f>INTAVI_PA_IN!F7+INTAVI_PA_EX!F7+INTAVI_FR_IN!F7+INTAVI_FR_EX!F7</f>
        <v>0</v>
      </c>
      <c r="G7" s="8">
        <f>INTAVI_PA_IN!G7+INTAVI_PA_EX!G7+INTAVI_FR_IN!G7+INTAVI_FR_EX!G7</f>
        <v>0</v>
      </c>
      <c r="H7" s="8">
        <f>INTAVI_PA_IN!H7+INTAVI_PA_EX!H7+INTAVI_FR_IN!H7+INTAVI_FR_EX!H7</f>
        <v>0</v>
      </c>
      <c r="I7" s="8">
        <f>INTAVI_PA_IN!I7+INTAVI_PA_EX!I7+INTAVI_FR_IN!I7+INTAVI_FR_EX!I7</f>
        <v>0</v>
      </c>
      <c r="J7" s="8">
        <f>INTAVI_PA_IN!J7+INTAVI_PA_EX!J7+INTAVI_FR_IN!J7+INTAVI_FR_EX!J7</f>
        <v>0</v>
      </c>
      <c r="K7" s="8">
        <f>INTAVI_PA_IN!K7+INTAVI_PA_EX!K7+INTAVI_FR_IN!K7+INTAVI_FR_EX!K7</f>
        <v>0</v>
      </c>
      <c r="L7" s="8">
        <f>INTAVI_PA_IN!L7+INTAVI_PA_EX!L7+INTAVI_FR_IN!L7+INTAVI_FR_EX!L7</f>
        <v>0</v>
      </c>
      <c r="M7" s="8">
        <f>INTAVI_PA_IN!M7+INTAVI_PA_EX!M7+INTAVI_FR_IN!M7+INTAVI_FR_EX!M7</f>
        <v>0</v>
      </c>
      <c r="N7" s="8">
        <f>INTAVI_PA_IN!N7+INTAVI_PA_EX!N7+INTAVI_FR_IN!N7+INTAVI_FR_EX!N7</f>
        <v>0</v>
      </c>
      <c r="O7" s="8">
        <f>INTAVI_PA_IN!O7+INTAVI_PA_EX!O7+INTAVI_FR_IN!O7+INTAVI_FR_EX!O7</f>
        <v>0</v>
      </c>
      <c r="P7" s="8">
        <f>INTAVI_PA_IN!P7+INTAVI_PA_EX!P7+INTAVI_FR_IN!P7+INTAVI_FR_EX!P7</f>
        <v>0</v>
      </c>
      <c r="Q7" s="8">
        <f>INTAVI_PA_IN!Q7+INTAVI_PA_EX!Q7+INTAVI_FR_IN!Q7+INTAVI_FR_EX!Q7</f>
        <v>0</v>
      </c>
      <c r="R7" s="8">
        <f>INTAVI_PA_IN!R7+INTAVI_PA_EX!R7+INTAVI_FR_IN!R7+INTAVI_FR_EX!R7</f>
        <v>0</v>
      </c>
      <c r="S7" s="8">
        <f>INTAVI_PA_IN!S7+INTAVI_PA_EX!S7+INTAVI_FR_IN!S7+INTAVI_FR_EX!S7</f>
        <v>0</v>
      </c>
      <c r="T7" s="8">
        <f>INTAVI_PA_IN!T7+INTAVI_PA_EX!T7+INTAVI_FR_IN!T7+INTAVI_FR_EX!T7</f>
        <v>0</v>
      </c>
      <c r="U7" s="8">
        <f>INTAVI_PA_IN!U7+INTAVI_PA_EX!U7+INTAVI_FR_IN!U7+INTAVI_FR_EX!U7</f>
        <v>0</v>
      </c>
      <c r="V7" s="8">
        <f>INTAVI_PA_IN!V7+INTAVI_PA_EX!V7+INTAVI_FR_IN!V7+INTAVI_FR_EX!V7</f>
        <v>0</v>
      </c>
      <c r="W7" s="8">
        <f>INTAVI_PA_IN!W7+INTAVI_PA_EX!W7+INTAVI_FR_IN!W7+INTAVI_FR_EX!W7</f>
        <v>0</v>
      </c>
      <c r="X7" s="8">
        <f>INTAVI_PA_IN!X7+INTAVI_PA_EX!X7+INTAVI_FR_IN!X7+INTAVI_FR_EX!X7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INTAVI_PA_IN!C9+INTAVI_PA_EX!C9+INTAVI_FR_IN!C9+INTAVI_FR_EX!C9</f>
        <v>0</v>
      </c>
      <c r="D9" s="8">
        <f>INTAVI_PA_IN!D9+INTAVI_PA_EX!D9+INTAVI_FR_IN!D9+INTAVI_FR_EX!D9</f>
        <v>0</v>
      </c>
      <c r="E9" s="8">
        <f>INTAVI_PA_IN!E9+INTAVI_PA_EX!E9+INTAVI_FR_IN!E9+INTAVI_FR_EX!E9</f>
        <v>0</v>
      </c>
      <c r="F9" s="8">
        <f>INTAVI_PA_IN!F9+INTAVI_PA_EX!F9+INTAVI_FR_IN!F9+INTAVI_FR_EX!F9</f>
        <v>0</v>
      </c>
      <c r="G9" s="8">
        <f>INTAVI_PA_IN!G9+INTAVI_PA_EX!G9+INTAVI_FR_IN!G9+INTAVI_FR_EX!G9</f>
        <v>0</v>
      </c>
      <c r="H9" s="8">
        <f>INTAVI_PA_IN!H9+INTAVI_PA_EX!H9+INTAVI_FR_IN!H9+INTAVI_FR_EX!H9</f>
        <v>0</v>
      </c>
      <c r="I9" s="8">
        <f>INTAVI_PA_IN!I9+INTAVI_PA_EX!I9+INTAVI_FR_IN!I9+INTAVI_FR_EX!I9</f>
        <v>0</v>
      </c>
      <c r="J9" s="8">
        <f>INTAVI_PA_IN!J9+INTAVI_PA_EX!J9+INTAVI_FR_IN!J9+INTAVI_FR_EX!J9</f>
        <v>0</v>
      </c>
      <c r="K9" s="8">
        <f>INTAVI_PA_IN!K9+INTAVI_PA_EX!K9+INTAVI_FR_IN!K9+INTAVI_FR_EX!K9</f>
        <v>0</v>
      </c>
      <c r="L9" s="8">
        <f>INTAVI_PA_IN!L9+INTAVI_PA_EX!L9+INTAVI_FR_IN!L9+INTAVI_FR_EX!L9</f>
        <v>0</v>
      </c>
      <c r="M9" s="8">
        <f>INTAVI_PA_IN!M9+INTAVI_PA_EX!M9+INTAVI_FR_IN!M9+INTAVI_FR_EX!M9</f>
        <v>0</v>
      </c>
      <c r="N9" s="8">
        <f>INTAVI_PA_IN!N9+INTAVI_PA_EX!N9+INTAVI_FR_IN!N9+INTAVI_FR_EX!N9</f>
        <v>0</v>
      </c>
      <c r="O9" s="8">
        <f>INTAVI_PA_IN!O9+INTAVI_PA_EX!O9+INTAVI_FR_IN!O9+INTAVI_FR_EX!O9</f>
        <v>0</v>
      </c>
      <c r="P9" s="8">
        <f>INTAVI_PA_IN!P9+INTAVI_PA_EX!P9+INTAVI_FR_IN!P9+INTAVI_FR_EX!P9</f>
        <v>0</v>
      </c>
      <c r="Q9" s="8">
        <f>INTAVI_PA_IN!Q9+INTAVI_PA_EX!Q9+INTAVI_FR_IN!Q9+INTAVI_FR_EX!Q9</f>
        <v>0</v>
      </c>
      <c r="R9" s="8">
        <f>INTAVI_PA_IN!R9+INTAVI_PA_EX!R9+INTAVI_FR_IN!R9+INTAVI_FR_EX!R9</f>
        <v>0</v>
      </c>
      <c r="S9" s="8">
        <f>INTAVI_PA_IN!S9+INTAVI_PA_EX!S9+INTAVI_FR_IN!S9+INTAVI_FR_EX!S9</f>
        <v>0</v>
      </c>
      <c r="T9" s="8">
        <f>INTAVI_PA_IN!T9+INTAVI_PA_EX!T9+INTAVI_FR_IN!T9+INTAVI_FR_EX!T9</f>
        <v>0</v>
      </c>
      <c r="U9" s="8">
        <f>INTAVI_PA_IN!U9+INTAVI_PA_EX!U9+INTAVI_FR_IN!U9+INTAVI_FR_EX!U9</f>
        <v>0</v>
      </c>
      <c r="V9" s="8">
        <f>INTAVI_PA_IN!V9+INTAVI_PA_EX!V9+INTAVI_FR_IN!V9+INTAVI_FR_EX!V9</f>
        <v>0</v>
      </c>
      <c r="W9" s="8">
        <f>INTAVI_PA_IN!W9+INTAVI_PA_EX!W9+INTAVI_FR_IN!W9+INTAVI_FR_EX!W9</f>
        <v>0</v>
      </c>
      <c r="X9" s="8">
        <f>INTAVI_PA_IN!X9+INTAVI_PA_EX!X9+INTAVI_FR_IN!X9+INTAVI_FR_EX!X9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INTAVI_PA_IN!C10+INTAVI_PA_EX!C10+INTAVI_FR_IN!C10+INTAVI_FR_EX!C10</f>
        <v>0</v>
      </c>
      <c r="D10" s="8">
        <f>INTAVI_PA_IN!D10+INTAVI_PA_EX!D10+INTAVI_FR_IN!D10+INTAVI_FR_EX!D10</f>
        <v>0</v>
      </c>
      <c r="E10" s="8">
        <f>INTAVI_PA_IN!E10+INTAVI_PA_EX!E10+INTAVI_FR_IN!E10+INTAVI_FR_EX!E10</f>
        <v>0</v>
      </c>
      <c r="F10" s="8">
        <f>INTAVI_PA_IN!F10+INTAVI_PA_EX!F10+INTAVI_FR_IN!F10+INTAVI_FR_EX!F10</f>
        <v>0</v>
      </c>
      <c r="G10" s="8">
        <f>INTAVI_PA_IN!G10+INTAVI_PA_EX!G10+INTAVI_FR_IN!G10+INTAVI_FR_EX!G10</f>
        <v>0</v>
      </c>
      <c r="H10" s="8">
        <f>INTAVI_PA_IN!H10+INTAVI_PA_EX!H10+INTAVI_FR_IN!H10+INTAVI_FR_EX!H10</f>
        <v>0</v>
      </c>
      <c r="I10" s="8">
        <f>INTAVI_PA_IN!I10+INTAVI_PA_EX!I10+INTAVI_FR_IN!I10+INTAVI_FR_EX!I10</f>
        <v>0</v>
      </c>
      <c r="J10" s="8">
        <f>INTAVI_PA_IN!J10+INTAVI_PA_EX!J10+INTAVI_FR_IN!J10+INTAVI_FR_EX!J10</f>
        <v>0</v>
      </c>
      <c r="K10" s="8">
        <f>INTAVI_PA_IN!K10+INTAVI_PA_EX!K10+INTAVI_FR_IN!K10+INTAVI_FR_EX!K10</f>
        <v>0</v>
      </c>
      <c r="L10" s="8">
        <f>INTAVI_PA_IN!L10+INTAVI_PA_EX!L10+INTAVI_FR_IN!L10+INTAVI_FR_EX!L10</f>
        <v>0</v>
      </c>
      <c r="M10" s="8">
        <f>INTAVI_PA_IN!M10+INTAVI_PA_EX!M10+INTAVI_FR_IN!M10+INTAVI_FR_EX!M10</f>
        <v>0</v>
      </c>
      <c r="N10" s="8">
        <f>INTAVI_PA_IN!N10+INTAVI_PA_EX!N10+INTAVI_FR_IN!N10+INTAVI_FR_EX!N10</f>
        <v>0</v>
      </c>
      <c r="O10" s="8">
        <f>INTAVI_PA_IN!O10+INTAVI_PA_EX!O10+INTAVI_FR_IN!O10+INTAVI_FR_EX!O10</f>
        <v>0</v>
      </c>
      <c r="P10" s="8">
        <f>INTAVI_PA_IN!P10+INTAVI_PA_EX!P10+INTAVI_FR_IN!P10+INTAVI_FR_EX!P10</f>
        <v>0</v>
      </c>
      <c r="Q10" s="8">
        <f>INTAVI_PA_IN!Q10+INTAVI_PA_EX!Q10+INTAVI_FR_IN!Q10+INTAVI_FR_EX!Q10</f>
        <v>0</v>
      </c>
      <c r="R10" s="8">
        <f>INTAVI_PA_IN!R10+INTAVI_PA_EX!R10+INTAVI_FR_IN!R10+INTAVI_FR_EX!R10</f>
        <v>0</v>
      </c>
      <c r="S10" s="8">
        <f>INTAVI_PA_IN!S10+INTAVI_PA_EX!S10+INTAVI_FR_IN!S10+INTAVI_FR_EX!S10</f>
        <v>0</v>
      </c>
      <c r="T10" s="8">
        <f>INTAVI_PA_IN!T10+INTAVI_PA_EX!T10+INTAVI_FR_IN!T10+INTAVI_FR_EX!T10</f>
        <v>0</v>
      </c>
      <c r="U10" s="8">
        <f>INTAVI_PA_IN!U10+INTAVI_PA_EX!U10+INTAVI_FR_IN!U10+INTAVI_FR_EX!U10</f>
        <v>0</v>
      </c>
      <c r="V10" s="8">
        <f>INTAVI_PA_IN!V10+INTAVI_PA_EX!V10+INTAVI_FR_IN!V10+INTAVI_FR_EX!V10</f>
        <v>0</v>
      </c>
      <c r="W10" s="8">
        <f>INTAVI_PA_IN!W10+INTAVI_PA_EX!W10+INTAVI_FR_IN!W10+INTAVI_FR_EX!W10</f>
        <v>0</v>
      </c>
      <c r="X10" s="8">
        <f>INTAVI_PA_IN!X10+INTAVI_PA_EX!X10+INTAVI_FR_IN!X10+INTAVI_FR_EX!X10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INTAVI_PA_IN!C12+INTAVI_PA_EX!C12+INTAVI_FR_IN!C12+INTAVI_FR_EX!C12</f>
        <v>0</v>
      </c>
      <c r="D12" s="8">
        <f>INTAVI_PA_IN!D12+INTAVI_PA_EX!D12+INTAVI_FR_IN!D12+INTAVI_FR_EX!D12</f>
        <v>0</v>
      </c>
      <c r="E12" s="8">
        <f>INTAVI_PA_IN!E12+INTAVI_PA_EX!E12+INTAVI_FR_IN!E12+INTAVI_FR_EX!E12</f>
        <v>0</v>
      </c>
      <c r="F12" s="8">
        <f>INTAVI_PA_IN!F12+INTAVI_PA_EX!F12+INTAVI_FR_IN!F12+INTAVI_FR_EX!F12</f>
        <v>0</v>
      </c>
      <c r="G12" s="8">
        <f>INTAVI_PA_IN!G12+INTAVI_PA_EX!G12+INTAVI_FR_IN!G12+INTAVI_FR_EX!G12</f>
        <v>0</v>
      </c>
      <c r="H12" s="8">
        <f>INTAVI_PA_IN!H12+INTAVI_PA_EX!H12+INTAVI_FR_IN!H12+INTAVI_FR_EX!H12</f>
        <v>0</v>
      </c>
      <c r="I12" s="8">
        <f>INTAVI_PA_IN!I12+INTAVI_PA_EX!I12+INTAVI_FR_IN!I12+INTAVI_FR_EX!I12</f>
        <v>0</v>
      </c>
      <c r="J12" s="8">
        <f>INTAVI_PA_IN!J12+INTAVI_PA_EX!J12+INTAVI_FR_IN!J12+INTAVI_FR_EX!J12</f>
        <v>0</v>
      </c>
      <c r="K12" s="8">
        <f>INTAVI_PA_IN!K12+INTAVI_PA_EX!K12+INTAVI_FR_IN!K12+INTAVI_FR_EX!K12</f>
        <v>0</v>
      </c>
      <c r="L12" s="8">
        <f>INTAVI_PA_IN!L12+INTAVI_PA_EX!L12+INTAVI_FR_IN!L12+INTAVI_FR_EX!L12</f>
        <v>0</v>
      </c>
      <c r="M12" s="8">
        <f>INTAVI_PA_IN!M12+INTAVI_PA_EX!M12+INTAVI_FR_IN!M12+INTAVI_FR_EX!M12</f>
        <v>0</v>
      </c>
      <c r="N12" s="8">
        <f>INTAVI_PA_IN!N12+INTAVI_PA_EX!N12+INTAVI_FR_IN!N12+INTAVI_FR_EX!N12</f>
        <v>0</v>
      </c>
      <c r="O12" s="8">
        <f>INTAVI_PA_IN!O12+INTAVI_PA_EX!O12+INTAVI_FR_IN!O12+INTAVI_FR_EX!O12</f>
        <v>0</v>
      </c>
      <c r="P12" s="8">
        <f>INTAVI_PA_IN!P12+INTAVI_PA_EX!P12+INTAVI_FR_IN!P12+INTAVI_FR_EX!P12</f>
        <v>0</v>
      </c>
      <c r="Q12" s="8">
        <f>INTAVI_PA_IN!Q12+INTAVI_PA_EX!Q12+INTAVI_FR_IN!Q12+INTAVI_FR_EX!Q12</f>
        <v>0</v>
      </c>
      <c r="R12" s="8">
        <f>INTAVI_PA_IN!R12+INTAVI_PA_EX!R12+INTAVI_FR_IN!R12+INTAVI_FR_EX!R12</f>
        <v>0</v>
      </c>
      <c r="S12" s="8">
        <f>INTAVI_PA_IN!S12+INTAVI_PA_EX!S12+INTAVI_FR_IN!S12+INTAVI_FR_EX!S12</f>
        <v>0</v>
      </c>
      <c r="T12" s="8">
        <f>INTAVI_PA_IN!T12+INTAVI_PA_EX!T12+INTAVI_FR_IN!T12+INTAVI_FR_EX!T12</f>
        <v>0</v>
      </c>
      <c r="U12" s="8">
        <f>INTAVI_PA_IN!U12+INTAVI_PA_EX!U12+INTAVI_FR_IN!U12+INTAVI_FR_EX!U12</f>
        <v>0</v>
      </c>
      <c r="V12" s="8">
        <f>INTAVI_PA_IN!V12+INTAVI_PA_EX!V12+INTAVI_FR_IN!V12+INTAVI_FR_EX!V12</f>
        <v>0</v>
      </c>
      <c r="W12" s="8">
        <f>INTAVI_PA_IN!W12+INTAVI_PA_EX!W12+INTAVI_FR_IN!W12+INTAVI_FR_EX!W12</f>
        <v>0</v>
      </c>
      <c r="X12" s="8">
        <f>INTAVI_PA_IN!X12+INTAVI_PA_EX!X12+INTAVI_FR_IN!X12+INTAVI_FR_EX!X12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INTAVI_PA_IN!C13+INTAVI_PA_EX!C13+INTAVI_FR_IN!C13+INTAVI_FR_EX!C13</f>
        <v>0</v>
      </c>
      <c r="D13" s="8">
        <f>INTAVI_PA_IN!D13+INTAVI_PA_EX!D13+INTAVI_FR_IN!D13+INTAVI_FR_EX!D13</f>
        <v>0</v>
      </c>
      <c r="E13" s="8">
        <f>INTAVI_PA_IN!E13+INTAVI_PA_EX!E13+INTAVI_FR_IN!E13+INTAVI_FR_EX!E13</f>
        <v>0</v>
      </c>
      <c r="F13" s="8">
        <f>INTAVI_PA_IN!F13+INTAVI_PA_EX!F13+INTAVI_FR_IN!F13+INTAVI_FR_EX!F13</f>
        <v>0</v>
      </c>
      <c r="G13" s="8">
        <f>INTAVI_PA_IN!G13+INTAVI_PA_EX!G13+INTAVI_FR_IN!G13+INTAVI_FR_EX!G13</f>
        <v>0</v>
      </c>
      <c r="H13" s="8">
        <f>INTAVI_PA_IN!H13+INTAVI_PA_EX!H13+INTAVI_FR_IN!H13+INTAVI_FR_EX!H13</f>
        <v>0</v>
      </c>
      <c r="I13" s="8">
        <f>INTAVI_PA_IN!I13+INTAVI_PA_EX!I13+INTAVI_FR_IN!I13+INTAVI_FR_EX!I13</f>
        <v>0</v>
      </c>
      <c r="J13" s="8">
        <f>INTAVI_PA_IN!J13+INTAVI_PA_EX!J13+INTAVI_FR_IN!J13+INTAVI_FR_EX!J13</f>
        <v>0</v>
      </c>
      <c r="K13" s="8">
        <f>INTAVI_PA_IN!K13+INTAVI_PA_EX!K13+INTAVI_FR_IN!K13+INTAVI_FR_EX!K13</f>
        <v>0</v>
      </c>
      <c r="L13" s="8">
        <f>INTAVI_PA_IN!L13+INTAVI_PA_EX!L13+INTAVI_FR_IN!L13+INTAVI_FR_EX!L13</f>
        <v>0</v>
      </c>
      <c r="M13" s="8">
        <f>INTAVI_PA_IN!M13+INTAVI_PA_EX!M13+INTAVI_FR_IN!M13+INTAVI_FR_EX!M13</f>
        <v>0</v>
      </c>
      <c r="N13" s="8">
        <f>INTAVI_PA_IN!N13+INTAVI_PA_EX!N13+INTAVI_FR_IN!N13+INTAVI_FR_EX!N13</f>
        <v>0</v>
      </c>
      <c r="O13" s="8">
        <f>INTAVI_PA_IN!O13+INTAVI_PA_EX!O13+INTAVI_FR_IN!O13+INTAVI_FR_EX!O13</f>
        <v>0</v>
      </c>
      <c r="P13" s="8">
        <f>INTAVI_PA_IN!P13+INTAVI_PA_EX!P13+INTAVI_FR_IN!P13+INTAVI_FR_EX!P13</f>
        <v>0</v>
      </c>
      <c r="Q13" s="8">
        <f>INTAVI_PA_IN!Q13+INTAVI_PA_EX!Q13+INTAVI_FR_IN!Q13+INTAVI_FR_EX!Q13</f>
        <v>0</v>
      </c>
      <c r="R13" s="8">
        <f>INTAVI_PA_IN!R13+INTAVI_PA_EX!R13+INTAVI_FR_IN!R13+INTAVI_FR_EX!R13</f>
        <v>0</v>
      </c>
      <c r="S13" s="8">
        <f>INTAVI_PA_IN!S13+INTAVI_PA_EX!S13+INTAVI_FR_IN!S13+INTAVI_FR_EX!S13</f>
        <v>0</v>
      </c>
      <c r="T13" s="8">
        <f>INTAVI_PA_IN!T13+INTAVI_PA_EX!T13+INTAVI_FR_IN!T13+INTAVI_FR_EX!T13</f>
        <v>0</v>
      </c>
      <c r="U13" s="8">
        <f>INTAVI_PA_IN!U13+INTAVI_PA_EX!U13+INTAVI_FR_IN!U13+INTAVI_FR_EX!U13</f>
        <v>0</v>
      </c>
      <c r="V13" s="8">
        <f>INTAVI_PA_IN!V13+INTAVI_PA_EX!V13+INTAVI_FR_IN!V13+INTAVI_FR_EX!V13</f>
        <v>0</v>
      </c>
      <c r="W13" s="8">
        <f>INTAVI_PA_IN!W13+INTAVI_PA_EX!W13+INTAVI_FR_IN!W13+INTAVI_FR_EX!W13</f>
        <v>0</v>
      </c>
      <c r="X13" s="8">
        <f>INTAVI_PA_IN!X13+INTAVI_PA_EX!X13+INTAVI_FR_IN!X13+INTAVI_FR_EX!X13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INTAVI_PA_IN!C14+INTAVI_PA_EX!C14+INTAVI_FR_IN!C14+INTAVI_FR_EX!C14</f>
        <v>0</v>
      </c>
      <c r="D14" s="8">
        <f>INTAVI_PA_IN!D14+INTAVI_PA_EX!D14+INTAVI_FR_IN!D14+INTAVI_FR_EX!D14</f>
        <v>0</v>
      </c>
      <c r="E14" s="8">
        <f>INTAVI_PA_IN!E14+INTAVI_PA_EX!E14+INTAVI_FR_IN!E14+INTAVI_FR_EX!E14</f>
        <v>0</v>
      </c>
      <c r="F14" s="8">
        <f>INTAVI_PA_IN!F14+INTAVI_PA_EX!F14+INTAVI_FR_IN!F14+INTAVI_FR_EX!F14</f>
        <v>0</v>
      </c>
      <c r="G14" s="8">
        <f>INTAVI_PA_IN!G14+INTAVI_PA_EX!G14+INTAVI_FR_IN!G14+INTAVI_FR_EX!G14</f>
        <v>0</v>
      </c>
      <c r="H14" s="8">
        <f>INTAVI_PA_IN!H14+INTAVI_PA_EX!H14+INTAVI_FR_IN!H14+INTAVI_FR_EX!H14</f>
        <v>0</v>
      </c>
      <c r="I14" s="8">
        <f>INTAVI_PA_IN!I14+INTAVI_PA_EX!I14+INTAVI_FR_IN!I14+INTAVI_FR_EX!I14</f>
        <v>0</v>
      </c>
      <c r="J14" s="8">
        <f>INTAVI_PA_IN!J14+INTAVI_PA_EX!J14+INTAVI_FR_IN!J14+INTAVI_FR_EX!J14</f>
        <v>0</v>
      </c>
      <c r="K14" s="8">
        <f>INTAVI_PA_IN!K14+INTAVI_PA_EX!K14+INTAVI_FR_IN!K14+INTAVI_FR_EX!K14</f>
        <v>0</v>
      </c>
      <c r="L14" s="8">
        <f>INTAVI_PA_IN!L14+INTAVI_PA_EX!L14+INTAVI_FR_IN!L14+INTAVI_FR_EX!L14</f>
        <v>0</v>
      </c>
      <c r="M14" s="8">
        <f>INTAVI_PA_IN!M14+INTAVI_PA_EX!M14+INTAVI_FR_IN!M14+INTAVI_FR_EX!M14</f>
        <v>0</v>
      </c>
      <c r="N14" s="8">
        <f>INTAVI_PA_IN!N14+INTAVI_PA_EX!N14+INTAVI_FR_IN!N14+INTAVI_FR_EX!N14</f>
        <v>0</v>
      </c>
      <c r="O14" s="8">
        <f>INTAVI_PA_IN!O14+INTAVI_PA_EX!O14+INTAVI_FR_IN!O14+INTAVI_FR_EX!O14</f>
        <v>0</v>
      </c>
      <c r="P14" s="8">
        <f>INTAVI_PA_IN!P14+INTAVI_PA_EX!P14+INTAVI_FR_IN!P14+INTAVI_FR_EX!P14</f>
        <v>0</v>
      </c>
      <c r="Q14" s="8">
        <f>INTAVI_PA_IN!Q14+INTAVI_PA_EX!Q14+INTAVI_FR_IN!Q14+INTAVI_FR_EX!Q14</f>
        <v>0</v>
      </c>
      <c r="R14" s="8">
        <f>INTAVI_PA_IN!R14+INTAVI_PA_EX!R14+INTAVI_FR_IN!R14+INTAVI_FR_EX!R14</f>
        <v>0</v>
      </c>
      <c r="S14" s="8">
        <f>INTAVI_PA_IN!S14+INTAVI_PA_EX!S14+INTAVI_FR_IN!S14+INTAVI_FR_EX!S14</f>
        <v>0</v>
      </c>
      <c r="T14" s="8">
        <f>INTAVI_PA_IN!T14+INTAVI_PA_EX!T14+INTAVI_FR_IN!T14+INTAVI_FR_EX!T14</f>
        <v>0</v>
      </c>
      <c r="U14" s="8">
        <f>INTAVI_PA_IN!U14+INTAVI_PA_EX!U14+INTAVI_FR_IN!U14+INTAVI_FR_EX!U14</f>
        <v>0</v>
      </c>
      <c r="V14" s="8">
        <f>INTAVI_PA_IN!V14+INTAVI_PA_EX!V14+INTAVI_FR_IN!V14+INTAVI_FR_EX!V14</f>
        <v>0</v>
      </c>
      <c r="W14" s="8">
        <f>INTAVI_PA_IN!W14+INTAVI_PA_EX!W14+INTAVI_FR_IN!W14+INTAVI_FR_EX!W14</f>
        <v>0</v>
      </c>
      <c r="X14" s="8">
        <f>INTAVI_PA_IN!X14+INTAVI_PA_EX!X14+INTAVI_FR_IN!X14+INTAVI_FR_EX!X14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INTAVI_PA_IN!C15+INTAVI_PA_EX!C15+INTAVI_FR_IN!C15+INTAVI_FR_EX!C15</f>
        <v>0</v>
      </c>
      <c r="D15" s="8">
        <f>INTAVI_PA_IN!D15+INTAVI_PA_EX!D15+INTAVI_FR_IN!D15+INTAVI_FR_EX!D15</f>
        <v>0</v>
      </c>
      <c r="E15" s="8">
        <f>INTAVI_PA_IN!E15+INTAVI_PA_EX!E15+INTAVI_FR_IN!E15+INTAVI_FR_EX!E15</f>
        <v>0</v>
      </c>
      <c r="F15" s="8">
        <f>INTAVI_PA_IN!F15+INTAVI_PA_EX!F15+INTAVI_FR_IN!F15+INTAVI_FR_EX!F15</f>
        <v>0</v>
      </c>
      <c r="G15" s="8">
        <f>INTAVI_PA_IN!G15+INTAVI_PA_EX!G15+INTAVI_FR_IN!G15+INTAVI_FR_EX!G15</f>
        <v>0</v>
      </c>
      <c r="H15" s="8">
        <f>INTAVI_PA_IN!H15+INTAVI_PA_EX!H15+INTAVI_FR_IN!H15+INTAVI_FR_EX!H15</f>
        <v>0</v>
      </c>
      <c r="I15" s="8">
        <f>INTAVI_PA_IN!I15+INTAVI_PA_EX!I15+INTAVI_FR_IN!I15+INTAVI_FR_EX!I15</f>
        <v>0</v>
      </c>
      <c r="J15" s="8">
        <f>INTAVI_PA_IN!J15+INTAVI_PA_EX!J15+INTAVI_FR_IN!J15+INTAVI_FR_EX!J15</f>
        <v>0</v>
      </c>
      <c r="K15" s="8">
        <f>INTAVI_PA_IN!K15+INTAVI_PA_EX!K15+INTAVI_FR_IN!K15+INTAVI_FR_EX!K15</f>
        <v>0</v>
      </c>
      <c r="L15" s="8">
        <f>INTAVI_PA_IN!L15+INTAVI_PA_EX!L15+INTAVI_FR_IN!L15+INTAVI_FR_EX!L15</f>
        <v>0</v>
      </c>
      <c r="M15" s="8">
        <f>INTAVI_PA_IN!M15+INTAVI_PA_EX!M15+INTAVI_FR_IN!M15+INTAVI_FR_EX!M15</f>
        <v>0</v>
      </c>
      <c r="N15" s="8">
        <f>INTAVI_PA_IN!N15+INTAVI_PA_EX!N15+INTAVI_FR_IN!N15+INTAVI_FR_EX!N15</f>
        <v>0</v>
      </c>
      <c r="O15" s="8">
        <f>INTAVI_PA_IN!O15+INTAVI_PA_EX!O15+INTAVI_FR_IN!O15+INTAVI_FR_EX!O15</f>
        <v>0</v>
      </c>
      <c r="P15" s="8">
        <f>INTAVI_PA_IN!P15+INTAVI_PA_EX!P15+INTAVI_FR_IN!P15+INTAVI_FR_EX!P15</f>
        <v>0</v>
      </c>
      <c r="Q15" s="8">
        <f>INTAVI_PA_IN!Q15+INTAVI_PA_EX!Q15+INTAVI_FR_IN!Q15+INTAVI_FR_EX!Q15</f>
        <v>0</v>
      </c>
      <c r="R15" s="8">
        <f>INTAVI_PA_IN!R15+INTAVI_PA_EX!R15+INTAVI_FR_IN!R15+INTAVI_FR_EX!R15</f>
        <v>0</v>
      </c>
      <c r="S15" s="8">
        <f>INTAVI_PA_IN!S15+INTAVI_PA_EX!S15+INTAVI_FR_IN!S15+INTAVI_FR_EX!S15</f>
        <v>0</v>
      </c>
      <c r="T15" s="8">
        <f>INTAVI_PA_IN!T15+INTAVI_PA_EX!T15+INTAVI_FR_IN!T15+INTAVI_FR_EX!T15</f>
        <v>0</v>
      </c>
      <c r="U15" s="8">
        <f>INTAVI_PA_IN!U15+INTAVI_PA_EX!U15+INTAVI_FR_IN!U15+INTAVI_FR_EX!U15</f>
        <v>0</v>
      </c>
      <c r="V15" s="8">
        <f>INTAVI_PA_IN!V15+INTAVI_PA_EX!V15+INTAVI_FR_IN!V15+INTAVI_FR_EX!V15</f>
        <v>0</v>
      </c>
      <c r="W15" s="8">
        <f>INTAVI_PA_IN!W15+INTAVI_PA_EX!W15+INTAVI_FR_IN!W15+INTAVI_FR_EX!W15</f>
        <v>0</v>
      </c>
      <c r="X15" s="8">
        <f>INTAVI_PA_IN!X15+INTAVI_PA_EX!X15+INTAVI_FR_IN!X15+INTAVI_FR_EX!X15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INTAVI_PA_IN!C16+INTAVI_PA_EX!C16+INTAVI_FR_IN!C16+INTAVI_FR_EX!C16</f>
        <v>0</v>
      </c>
      <c r="D16" s="8">
        <f>INTAVI_PA_IN!D16+INTAVI_PA_EX!D16+INTAVI_FR_IN!D16+INTAVI_FR_EX!D16</f>
        <v>0</v>
      </c>
      <c r="E16" s="8">
        <f>INTAVI_PA_IN!E16+INTAVI_PA_EX!E16+INTAVI_FR_IN!E16+INTAVI_FR_EX!E16</f>
        <v>0</v>
      </c>
      <c r="F16" s="8">
        <f>INTAVI_PA_IN!F16+INTAVI_PA_EX!F16+INTAVI_FR_IN!F16+INTAVI_FR_EX!F16</f>
        <v>0</v>
      </c>
      <c r="G16" s="8">
        <f>INTAVI_PA_IN!G16+INTAVI_PA_EX!G16+INTAVI_FR_IN!G16+INTAVI_FR_EX!G16</f>
        <v>0</v>
      </c>
      <c r="H16" s="8">
        <f>INTAVI_PA_IN!H16+INTAVI_PA_EX!H16+INTAVI_FR_IN!H16+INTAVI_FR_EX!H16</f>
        <v>0</v>
      </c>
      <c r="I16" s="8">
        <f>INTAVI_PA_IN!I16+INTAVI_PA_EX!I16+INTAVI_FR_IN!I16+INTAVI_FR_EX!I16</f>
        <v>0</v>
      </c>
      <c r="J16" s="8">
        <f>INTAVI_PA_IN!J16+INTAVI_PA_EX!J16+INTAVI_FR_IN!J16+INTAVI_FR_EX!J16</f>
        <v>0</v>
      </c>
      <c r="K16" s="8">
        <f>INTAVI_PA_IN!K16+INTAVI_PA_EX!K16+INTAVI_FR_IN!K16+INTAVI_FR_EX!K16</f>
        <v>0</v>
      </c>
      <c r="L16" s="8">
        <f>INTAVI_PA_IN!L16+INTAVI_PA_EX!L16+INTAVI_FR_IN!L16+INTAVI_FR_EX!L16</f>
        <v>0</v>
      </c>
      <c r="M16" s="8">
        <f>INTAVI_PA_IN!M16+INTAVI_PA_EX!M16+INTAVI_FR_IN!M16+INTAVI_FR_EX!M16</f>
        <v>0</v>
      </c>
      <c r="N16" s="8">
        <f>INTAVI_PA_IN!N16+INTAVI_PA_EX!N16+INTAVI_FR_IN!N16+INTAVI_FR_EX!N16</f>
        <v>0</v>
      </c>
      <c r="O16" s="8">
        <f>INTAVI_PA_IN!O16+INTAVI_PA_EX!O16+INTAVI_FR_IN!O16+INTAVI_FR_EX!O16</f>
        <v>0</v>
      </c>
      <c r="P16" s="8">
        <f>INTAVI_PA_IN!P16+INTAVI_PA_EX!P16+INTAVI_FR_IN!P16+INTAVI_FR_EX!P16</f>
        <v>0</v>
      </c>
      <c r="Q16" s="8">
        <f>INTAVI_PA_IN!Q16+INTAVI_PA_EX!Q16+INTAVI_FR_IN!Q16+INTAVI_FR_EX!Q16</f>
        <v>0</v>
      </c>
      <c r="R16" s="8">
        <f>INTAVI_PA_IN!R16+INTAVI_PA_EX!R16+INTAVI_FR_IN!R16+INTAVI_FR_EX!R16</f>
        <v>0</v>
      </c>
      <c r="S16" s="8">
        <f>INTAVI_PA_IN!S16+INTAVI_PA_EX!S16+INTAVI_FR_IN!S16+INTAVI_FR_EX!S16</f>
        <v>0</v>
      </c>
      <c r="T16" s="8">
        <f>INTAVI_PA_IN!T16+INTAVI_PA_EX!T16+INTAVI_FR_IN!T16+INTAVI_FR_EX!T16</f>
        <v>0</v>
      </c>
      <c r="U16" s="8">
        <f>INTAVI_PA_IN!U16+INTAVI_PA_EX!U16+INTAVI_FR_IN!U16+INTAVI_FR_EX!U16</f>
        <v>0</v>
      </c>
      <c r="V16" s="8">
        <f>INTAVI_PA_IN!V16+INTAVI_PA_EX!V16+INTAVI_FR_IN!V16+INTAVI_FR_EX!V16</f>
        <v>0</v>
      </c>
      <c r="W16" s="8">
        <f>INTAVI_PA_IN!W16+INTAVI_PA_EX!W16+INTAVI_FR_IN!W16+INTAVI_FR_EX!W16</f>
        <v>0</v>
      </c>
      <c r="X16" s="8">
        <f>INTAVI_PA_IN!X16+INTAVI_PA_EX!X16+INTAVI_FR_IN!X16+INTAVI_FR_EX!X16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INTAVI_PA_IN!C18+INTAVI_PA_EX!C18+INTAVI_FR_IN!C18+INTAVI_FR_EX!C18</f>
        <v>0</v>
      </c>
      <c r="D18" s="8">
        <f>INTAVI_PA_IN!D18+INTAVI_PA_EX!D18+INTAVI_FR_IN!D18+INTAVI_FR_EX!D18</f>
        <v>0</v>
      </c>
      <c r="E18" s="8">
        <f>INTAVI_PA_IN!E18+INTAVI_PA_EX!E18+INTAVI_FR_IN!E18+INTAVI_FR_EX!E18</f>
        <v>0</v>
      </c>
      <c r="F18" s="8">
        <f>INTAVI_PA_IN!F18+INTAVI_PA_EX!F18+INTAVI_FR_IN!F18+INTAVI_FR_EX!F18</f>
        <v>0</v>
      </c>
      <c r="G18" s="8">
        <f>INTAVI_PA_IN!G18+INTAVI_PA_EX!G18+INTAVI_FR_IN!G18+INTAVI_FR_EX!G18</f>
        <v>0</v>
      </c>
      <c r="H18" s="8">
        <f>INTAVI_PA_IN!H18+INTAVI_PA_EX!H18+INTAVI_FR_IN!H18+INTAVI_FR_EX!H18</f>
        <v>0</v>
      </c>
      <c r="I18" s="8">
        <f>INTAVI_PA_IN!I18+INTAVI_PA_EX!I18+INTAVI_FR_IN!I18+INTAVI_FR_EX!I18</f>
        <v>0</v>
      </c>
      <c r="J18" s="8">
        <f>INTAVI_PA_IN!J18+INTAVI_PA_EX!J18+INTAVI_FR_IN!J18+INTAVI_FR_EX!J18</f>
        <v>0</v>
      </c>
      <c r="K18" s="8">
        <f>INTAVI_PA_IN!K18+INTAVI_PA_EX!K18+INTAVI_FR_IN!K18+INTAVI_FR_EX!K18</f>
        <v>0</v>
      </c>
      <c r="L18" s="8">
        <f>INTAVI_PA_IN!L18+INTAVI_PA_EX!L18+INTAVI_FR_IN!L18+INTAVI_FR_EX!L18</f>
        <v>0</v>
      </c>
      <c r="M18" s="8">
        <f>INTAVI_PA_IN!M18+INTAVI_PA_EX!M18+INTAVI_FR_IN!M18+INTAVI_FR_EX!M18</f>
        <v>0</v>
      </c>
      <c r="N18" s="8">
        <f>INTAVI_PA_IN!N18+INTAVI_PA_EX!N18+INTAVI_FR_IN!N18+INTAVI_FR_EX!N18</f>
        <v>0</v>
      </c>
      <c r="O18" s="8">
        <f>INTAVI_PA_IN!O18+INTAVI_PA_EX!O18+INTAVI_FR_IN!O18+INTAVI_FR_EX!O18</f>
        <v>0</v>
      </c>
      <c r="P18" s="8">
        <f>INTAVI_PA_IN!P18+INTAVI_PA_EX!P18+INTAVI_FR_IN!P18+INTAVI_FR_EX!P18</f>
        <v>0</v>
      </c>
      <c r="Q18" s="8">
        <f>INTAVI_PA_IN!Q18+INTAVI_PA_EX!Q18+INTAVI_FR_IN!Q18+INTAVI_FR_EX!Q18</f>
        <v>0</v>
      </c>
      <c r="R18" s="8">
        <f>INTAVI_PA_IN!R18+INTAVI_PA_EX!R18+INTAVI_FR_IN!R18+INTAVI_FR_EX!R18</f>
        <v>0</v>
      </c>
      <c r="S18" s="8">
        <f>INTAVI_PA_IN!S18+INTAVI_PA_EX!S18+INTAVI_FR_IN!S18+INTAVI_FR_EX!S18</f>
        <v>0</v>
      </c>
      <c r="T18" s="8">
        <f>INTAVI_PA_IN!T18+INTAVI_PA_EX!T18+INTAVI_FR_IN!T18+INTAVI_FR_EX!T18</f>
        <v>0</v>
      </c>
      <c r="U18" s="8">
        <f>INTAVI_PA_IN!U18+INTAVI_PA_EX!U18+INTAVI_FR_IN!U18+INTAVI_FR_EX!U18</f>
        <v>0</v>
      </c>
      <c r="V18" s="8">
        <f>INTAVI_PA_IN!V18+INTAVI_PA_EX!V18+INTAVI_FR_IN!V18+INTAVI_FR_EX!V18</f>
        <v>0</v>
      </c>
      <c r="W18" s="8">
        <f>INTAVI_PA_IN!W18+INTAVI_PA_EX!W18+INTAVI_FR_IN!W18+INTAVI_FR_EX!W18</f>
        <v>0</v>
      </c>
      <c r="X18" s="8">
        <f>INTAVI_PA_IN!X18+INTAVI_PA_EX!X18+INTAVI_FR_IN!X18+INTAVI_FR_EX!X18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INTAVI_PA_IN!C19+INTAVI_PA_EX!C19+INTAVI_FR_IN!C19+INTAVI_FR_EX!C19</f>
        <v>0</v>
      </c>
      <c r="D19" s="8">
        <f>INTAVI_PA_IN!D19+INTAVI_PA_EX!D19+INTAVI_FR_IN!D19+INTAVI_FR_EX!D19</f>
        <v>0</v>
      </c>
      <c r="E19" s="8">
        <f>INTAVI_PA_IN!E19+INTAVI_PA_EX!E19+INTAVI_FR_IN!E19+INTAVI_FR_EX!E19</f>
        <v>0</v>
      </c>
      <c r="F19" s="8">
        <f>INTAVI_PA_IN!F19+INTAVI_PA_EX!F19+INTAVI_FR_IN!F19+INTAVI_FR_EX!F19</f>
        <v>0</v>
      </c>
      <c r="G19" s="8">
        <f>INTAVI_PA_IN!G19+INTAVI_PA_EX!G19+INTAVI_FR_IN!G19+INTAVI_FR_EX!G19</f>
        <v>0</v>
      </c>
      <c r="H19" s="8">
        <f>INTAVI_PA_IN!H19+INTAVI_PA_EX!H19+INTAVI_FR_IN!H19+INTAVI_FR_EX!H19</f>
        <v>0</v>
      </c>
      <c r="I19" s="8">
        <f>INTAVI_PA_IN!I19+INTAVI_PA_EX!I19+INTAVI_FR_IN!I19+INTAVI_FR_EX!I19</f>
        <v>0</v>
      </c>
      <c r="J19" s="8">
        <f>INTAVI_PA_IN!J19+INTAVI_PA_EX!J19+INTAVI_FR_IN!J19+INTAVI_FR_EX!J19</f>
        <v>0</v>
      </c>
      <c r="K19" s="8">
        <f>INTAVI_PA_IN!K19+INTAVI_PA_EX!K19+INTAVI_FR_IN!K19+INTAVI_FR_EX!K19</f>
        <v>0</v>
      </c>
      <c r="L19" s="8">
        <f>INTAVI_PA_IN!L19+INTAVI_PA_EX!L19+INTAVI_FR_IN!L19+INTAVI_FR_EX!L19</f>
        <v>0</v>
      </c>
      <c r="M19" s="8">
        <f>INTAVI_PA_IN!M19+INTAVI_PA_EX!M19+INTAVI_FR_IN!M19+INTAVI_FR_EX!M19</f>
        <v>0</v>
      </c>
      <c r="N19" s="8">
        <f>INTAVI_PA_IN!N19+INTAVI_PA_EX!N19+INTAVI_FR_IN!N19+INTAVI_FR_EX!N19</f>
        <v>0</v>
      </c>
      <c r="O19" s="8">
        <f>INTAVI_PA_IN!O19+INTAVI_PA_EX!O19+INTAVI_FR_IN!O19+INTAVI_FR_EX!O19</f>
        <v>0</v>
      </c>
      <c r="P19" s="8">
        <f>INTAVI_PA_IN!P19+INTAVI_PA_EX!P19+INTAVI_FR_IN!P19+INTAVI_FR_EX!P19</f>
        <v>0</v>
      </c>
      <c r="Q19" s="8">
        <f>INTAVI_PA_IN!Q19+INTAVI_PA_EX!Q19+INTAVI_FR_IN!Q19+INTAVI_FR_EX!Q19</f>
        <v>0</v>
      </c>
      <c r="R19" s="8">
        <f>INTAVI_PA_IN!R19+INTAVI_PA_EX!R19+INTAVI_FR_IN!R19+INTAVI_FR_EX!R19</f>
        <v>0</v>
      </c>
      <c r="S19" s="8">
        <f>INTAVI_PA_IN!S19+INTAVI_PA_EX!S19+INTAVI_FR_IN!S19+INTAVI_FR_EX!S19</f>
        <v>0</v>
      </c>
      <c r="T19" s="8">
        <f>INTAVI_PA_IN!T19+INTAVI_PA_EX!T19+INTAVI_FR_IN!T19+INTAVI_FR_EX!T19</f>
        <v>0</v>
      </c>
      <c r="U19" s="8">
        <f>INTAVI_PA_IN!U19+INTAVI_PA_EX!U19+INTAVI_FR_IN!U19+INTAVI_FR_EX!U19</f>
        <v>0</v>
      </c>
      <c r="V19" s="8">
        <f>INTAVI_PA_IN!V19+INTAVI_PA_EX!V19+INTAVI_FR_IN!V19+INTAVI_FR_EX!V19</f>
        <v>0</v>
      </c>
      <c r="W19" s="8">
        <f>INTAVI_PA_IN!W19+INTAVI_PA_EX!W19+INTAVI_FR_IN!W19+INTAVI_FR_EX!W19</f>
        <v>0</v>
      </c>
      <c r="X19" s="8">
        <f>INTAVI_PA_IN!X19+INTAVI_PA_EX!X19+INTAVI_FR_IN!X19+INTAVI_FR_EX!X19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INTAVI_PA_IN!C20+INTAVI_PA_EX!C20+INTAVI_FR_IN!C20+INTAVI_FR_EX!C20</f>
        <v>0</v>
      </c>
      <c r="D20" s="8">
        <f>INTAVI_PA_IN!D20+INTAVI_PA_EX!D20+INTAVI_FR_IN!D20+INTAVI_FR_EX!D20</f>
        <v>0</v>
      </c>
      <c r="E20" s="8">
        <f>INTAVI_PA_IN!E20+INTAVI_PA_EX!E20+INTAVI_FR_IN!E20+INTAVI_FR_EX!E20</f>
        <v>0</v>
      </c>
      <c r="F20" s="8">
        <f>INTAVI_PA_IN!F20+INTAVI_PA_EX!F20+INTAVI_FR_IN!F20+INTAVI_FR_EX!F20</f>
        <v>0</v>
      </c>
      <c r="G20" s="8">
        <f>INTAVI_PA_IN!G20+INTAVI_PA_EX!G20+INTAVI_FR_IN!G20+INTAVI_FR_EX!G20</f>
        <v>0</v>
      </c>
      <c r="H20" s="8">
        <f>INTAVI_PA_IN!H20+INTAVI_PA_EX!H20+INTAVI_FR_IN!H20+INTAVI_FR_EX!H20</f>
        <v>0</v>
      </c>
      <c r="I20" s="8">
        <f>INTAVI_PA_IN!I20+INTAVI_PA_EX!I20+INTAVI_FR_IN!I20+INTAVI_FR_EX!I20</f>
        <v>0</v>
      </c>
      <c r="J20" s="8">
        <f>INTAVI_PA_IN!J20+INTAVI_PA_EX!J20+INTAVI_FR_IN!J20+INTAVI_FR_EX!J20</f>
        <v>0</v>
      </c>
      <c r="K20" s="8">
        <f>INTAVI_PA_IN!K20+INTAVI_PA_EX!K20+INTAVI_FR_IN!K20+INTAVI_FR_EX!K20</f>
        <v>0</v>
      </c>
      <c r="L20" s="8">
        <f>INTAVI_PA_IN!L20+INTAVI_PA_EX!L20+INTAVI_FR_IN!L20+INTAVI_FR_EX!L20</f>
        <v>0</v>
      </c>
      <c r="M20" s="8">
        <f>INTAVI_PA_IN!M20+INTAVI_PA_EX!M20+INTAVI_FR_IN!M20+INTAVI_FR_EX!M20</f>
        <v>0</v>
      </c>
      <c r="N20" s="8">
        <f>INTAVI_PA_IN!N20+INTAVI_PA_EX!N20+INTAVI_FR_IN!N20+INTAVI_FR_EX!N20</f>
        <v>0</v>
      </c>
      <c r="O20" s="8">
        <f>INTAVI_PA_IN!O20+INTAVI_PA_EX!O20+INTAVI_FR_IN!O20+INTAVI_FR_EX!O20</f>
        <v>0</v>
      </c>
      <c r="P20" s="8">
        <f>INTAVI_PA_IN!P20+INTAVI_PA_EX!P20+INTAVI_FR_IN!P20+INTAVI_FR_EX!P20</f>
        <v>0</v>
      </c>
      <c r="Q20" s="8">
        <f>INTAVI_PA_IN!Q20+INTAVI_PA_EX!Q20+INTAVI_FR_IN!Q20+INTAVI_FR_EX!Q20</f>
        <v>0</v>
      </c>
      <c r="R20" s="8">
        <f>INTAVI_PA_IN!R20+INTAVI_PA_EX!R20+INTAVI_FR_IN!R20+INTAVI_FR_EX!R20</f>
        <v>0</v>
      </c>
      <c r="S20" s="8">
        <f>INTAVI_PA_IN!S20+INTAVI_PA_EX!S20+INTAVI_FR_IN!S20+INTAVI_FR_EX!S20</f>
        <v>0</v>
      </c>
      <c r="T20" s="8">
        <f>INTAVI_PA_IN!T20+INTAVI_PA_EX!T20+INTAVI_FR_IN!T20+INTAVI_FR_EX!T20</f>
        <v>0</v>
      </c>
      <c r="U20" s="8">
        <f>INTAVI_PA_IN!U20+INTAVI_PA_EX!U20+INTAVI_FR_IN!U20+INTAVI_FR_EX!U20</f>
        <v>0</v>
      </c>
      <c r="V20" s="8">
        <f>INTAVI_PA_IN!V20+INTAVI_PA_EX!V20+INTAVI_FR_IN!V20+INTAVI_FR_EX!V20</f>
        <v>0</v>
      </c>
      <c r="W20" s="8">
        <f>INTAVI_PA_IN!W20+INTAVI_PA_EX!W20+INTAVI_FR_IN!W20+INTAVI_FR_EX!W20</f>
        <v>0</v>
      </c>
      <c r="X20" s="8">
        <f>INTAVI_PA_IN!X20+INTAVI_PA_EX!X20+INTAVI_FR_IN!X20+INTAVI_FR_EX!X20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INTAVI_PA_IN!C21+INTAVI_PA_EX!C21+INTAVI_FR_IN!C21+INTAVI_FR_EX!C21</f>
        <v>0</v>
      </c>
      <c r="D21" s="8">
        <f>INTAVI_PA_IN!D21+INTAVI_PA_EX!D21+INTAVI_FR_IN!D21+INTAVI_FR_EX!D21</f>
        <v>0</v>
      </c>
      <c r="E21" s="8">
        <f>INTAVI_PA_IN!E21+INTAVI_PA_EX!E21+INTAVI_FR_IN!E21+INTAVI_FR_EX!E21</f>
        <v>0</v>
      </c>
      <c r="F21" s="8">
        <f>INTAVI_PA_IN!F21+INTAVI_PA_EX!F21+INTAVI_FR_IN!F21+INTAVI_FR_EX!F21</f>
        <v>0</v>
      </c>
      <c r="G21" s="8">
        <f>INTAVI_PA_IN!G21+INTAVI_PA_EX!G21+INTAVI_FR_IN!G21+INTAVI_FR_EX!G21</f>
        <v>0</v>
      </c>
      <c r="H21" s="8">
        <f>INTAVI_PA_IN!H21+INTAVI_PA_EX!H21+INTAVI_FR_IN!H21+INTAVI_FR_EX!H21</f>
        <v>0</v>
      </c>
      <c r="I21" s="8">
        <f>INTAVI_PA_IN!I21+INTAVI_PA_EX!I21+INTAVI_FR_IN!I21+INTAVI_FR_EX!I21</f>
        <v>0</v>
      </c>
      <c r="J21" s="8">
        <f>INTAVI_PA_IN!J21+INTAVI_PA_EX!J21+INTAVI_FR_IN!J21+INTAVI_FR_EX!J21</f>
        <v>0</v>
      </c>
      <c r="K21" s="8">
        <f>INTAVI_PA_IN!K21+INTAVI_PA_EX!K21+INTAVI_FR_IN!K21+INTAVI_FR_EX!K21</f>
        <v>0</v>
      </c>
      <c r="L21" s="8">
        <f>INTAVI_PA_IN!L21+INTAVI_PA_EX!L21+INTAVI_FR_IN!L21+INTAVI_FR_EX!L21</f>
        <v>0</v>
      </c>
      <c r="M21" s="8">
        <f>INTAVI_PA_IN!M21+INTAVI_PA_EX!M21+INTAVI_FR_IN!M21+INTAVI_FR_EX!M21</f>
        <v>0</v>
      </c>
      <c r="N21" s="8">
        <f>INTAVI_PA_IN!N21+INTAVI_PA_EX!N21+INTAVI_FR_IN!N21+INTAVI_FR_EX!N21</f>
        <v>0</v>
      </c>
      <c r="O21" s="8">
        <f>INTAVI_PA_IN!O21+INTAVI_PA_EX!O21+INTAVI_FR_IN!O21+INTAVI_FR_EX!O21</f>
        <v>0</v>
      </c>
      <c r="P21" s="8">
        <f>INTAVI_PA_IN!P21+INTAVI_PA_EX!P21+INTAVI_FR_IN!P21+INTAVI_FR_EX!P21</f>
        <v>0</v>
      </c>
      <c r="Q21" s="8">
        <f>INTAVI_PA_IN!Q21+INTAVI_PA_EX!Q21+INTAVI_FR_IN!Q21+INTAVI_FR_EX!Q21</f>
        <v>0</v>
      </c>
      <c r="R21" s="8">
        <f>INTAVI_PA_IN!R21+INTAVI_PA_EX!R21+INTAVI_FR_IN!R21+INTAVI_FR_EX!R21</f>
        <v>0</v>
      </c>
      <c r="S21" s="8">
        <f>INTAVI_PA_IN!S21+INTAVI_PA_EX!S21+INTAVI_FR_IN!S21+INTAVI_FR_EX!S21</f>
        <v>0</v>
      </c>
      <c r="T21" s="8">
        <f>INTAVI_PA_IN!T21+INTAVI_PA_EX!T21+INTAVI_FR_IN!T21+INTAVI_FR_EX!T21</f>
        <v>0</v>
      </c>
      <c r="U21" s="8">
        <f>INTAVI_PA_IN!U21+INTAVI_PA_EX!U21+INTAVI_FR_IN!U21+INTAVI_FR_EX!U21</f>
        <v>0</v>
      </c>
      <c r="V21" s="8">
        <f>INTAVI_PA_IN!V21+INTAVI_PA_EX!V21+INTAVI_FR_IN!V21+INTAVI_FR_EX!V21</f>
        <v>0</v>
      </c>
      <c r="W21" s="8">
        <f>INTAVI_PA_IN!W21+INTAVI_PA_EX!W21+INTAVI_FR_IN!W21+INTAVI_FR_EX!W21</f>
        <v>0</v>
      </c>
      <c r="X21" s="8">
        <f>INTAVI_PA_IN!X21+INTAVI_PA_EX!X21+INTAVI_FR_IN!X21+INTAVI_FR_EX!X21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INTAVI_PA_IN!C23+INTAVI_PA_EX!C23+INTAVI_FR_IN!C23+INTAVI_FR_EX!C23</f>
        <v>0</v>
      </c>
      <c r="D23" s="8">
        <f>INTAVI_PA_IN!D23+INTAVI_PA_EX!D23+INTAVI_FR_IN!D23+INTAVI_FR_EX!D23</f>
        <v>0</v>
      </c>
      <c r="E23" s="8">
        <f>INTAVI_PA_IN!E23+INTAVI_PA_EX!E23+INTAVI_FR_IN!E23+INTAVI_FR_EX!E23</f>
        <v>0</v>
      </c>
      <c r="F23" s="8">
        <f>INTAVI_PA_IN!F23+INTAVI_PA_EX!F23+INTAVI_FR_IN!F23+INTAVI_FR_EX!F23</f>
        <v>0</v>
      </c>
      <c r="G23" s="8">
        <f>INTAVI_PA_IN!G23+INTAVI_PA_EX!G23+INTAVI_FR_IN!G23+INTAVI_FR_EX!G23</f>
        <v>0</v>
      </c>
      <c r="H23" s="8">
        <f>INTAVI_PA_IN!H23+INTAVI_PA_EX!H23+INTAVI_FR_IN!H23+INTAVI_FR_EX!H23</f>
        <v>0</v>
      </c>
      <c r="I23" s="8">
        <f>INTAVI_PA_IN!I23+INTAVI_PA_EX!I23+INTAVI_FR_IN!I23+INTAVI_FR_EX!I23</f>
        <v>0</v>
      </c>
      <c r="J23" s="8">
        <f>INTAVI_PA_IN!J23+INTAVI_PA_EX!J23+INTAVI_FR_IN!J23+INTAVI_FR_EX!J23</f>
        <v>0</v>
      </c>
      <c r="K23" s="8">
        <f>INTAVI_PA_IN!K23+INTAVI_PA_EX!K23+INTAVI_FR_IN!K23+INTAVI_FR_EX!K23</f>
        <v>0</v>
      </c>
      <c r="L23" s="8">
        <f>INTAVI_PA_IN!L23+INTAVI_PA_EX!L23+INTAVI_FR_IN!L23+INTAVI_FR_EX!L23</f>
        <v>0</v>
      </c>
      <c r="M23" s="8">
        <f>INTAVI_PA_IN!M23+INTAVI_PA_EX!M23+INTAVI_FR_IN!M23+INTAVI_FR_EX!M23</f>
        <v>0</v>
      </c>
      <c r="N23" s="8">
        <f>INTAVI_PA_IN!N23+INTAVI_PA_EX!N23+INTAVI_FR_IN!N23+INTAVI_FR_EX!N23</f>
        <v>0</v>
      </c>
      <c r="O23" s="8">
        <f>INTAVI_PA_IN!O23+INTAVI_PA_EX!O23+INTAVI_FR_IN!O23+INTAVI_FR_EX!O23</f>
        <v>0</v>
      </c>
      <c r="P23" s="8">
        <f>INTAVI_PA_IN!P23+INTAVI_PA_EX!P23+INTAVI_FR_IN!P23+INTAVI_FR_EX!P23</f>
        <v>0</v>
      </c>
      <c r="Q23" s="8">
        <f>INTAVI_PA_IN!Q23+INTAVI_PA_EX!Q23+INTAVI_FR_IN!Q23+INTAVI_FR_EX!Q23</f>
        <v>0</v>
      </c>
      <c r="R23" s="8">
        <f>INTAVI_PA_IN!R23+INTAVI_PA_EX!R23+INTAVI_FR_IN!R23+INTAVI_FR_EX!R23</f>
        <v>0</v>
      </c>
      <c r="S23" s="8">
        <f>INTAVI_PA_IN!S23+INTAVI_PA_EX!S23+INTAVI_FR_IN!S23+INTAVI_FR_EX!S23</f>
        <v>0</v>
      </c>
      <c r="T23" s="8">
        <f>INTAVI_PA_IN!T23+INTAVI_PA_EX!T23+INTAVI_FR_IN!T23+INTAVI_FR_EX!T23</f>
        <v>0</v>
      </c>
      <c r="U23" s="8">
        <f>INTAVI_PA_IN!U23+INTAVI_PA_EX!U23+INTAVI_FR_IN!U23+INTAVI_FR_EX!U23</f>
        <v>0</v>
      </c>
      <c r="V23" s="8">
        <f>INTAVI_PA_IN!V23+INTAVI_PA_EX!V23+INTAVI_FR_IN!V23+INTAVI_FR_EX!V23</f>
        <v>0</v>
      </c>
      <c r="W23" s="8">
        <f>INTAVI_PA_IN!W23+INTAVI_PA_EX!W23+INTAVI_FR_IN!W23+INTAVI_FR_EX!W23</f>
        <v>0</v>
      </c>
      <c r="X23" s="8">
        <f>INTAVI_PA_IN!X23+INTAVI_PA_EX!X23+INTAVI_FR_IN!X23+INTAVI_FR_EX!X23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INTAVI_PA_IN!C24+INTAVI_PA_EX!C24+INTAVI_FR_IN!C24+INTAVI_FR_EX!C24</f>
        <v>0</v>
      </c>
      <c r="D24" s="8">
        <f>INTAVI_PA_IN!D24+INTAVI_PA_EX!D24+INTAVI_FR_IN!D24+INTAVI_FR_EX!D24</f>
        <v>0</v>
      </c>
      <c r="E24" s="8">
        <f>INTAVI_PA_IN!E24+INTAVI_PA_EX!E24+INTAVI_FR_IN!E24+INTAVI_FR_EX!E24</f>
        <v>0</v>
      </c>
      <c r="F24" s="8">
        <f>INTAVI_PA_IN!F24+INTAVI_PA_EX!F24+INTAVI_FR_IN!F24+INTAVI_FR_EX!F24</f>
        <v>0</v>
      </c>
      <c r="G24" s="8">
        <f>INTAVI_PA_IN!G24+INTAVI_PA_EX!G24+INTAVI_FR_IN!G24+INTAVI_FR_EX!G24</f>
        <v>0</v>
      </c>
      <c r="H24" s="8">
        <f>INTAVI_PA_IN!H24+INTAVI_PA_EX!H24+INTAVI_FR_IN!H24+INTAVI_FR_EX!H24</f>
        <v>0</v>
      </c>
      <c r="I24" s="8">
        <f>INTAVI_PA_IN!I24+INTAVI_PA_EX!I24+INTAVI_FR_IN!I24+INTAVI_FR_EX!I24</f>
        <v>0</v>
      </c>
      <c r="J24" s="8">
        <f>INTAVI_PA_IN!J24+INTAVI_PA_EX!J24+INTAVI_FR_IN!J24+INTAVI_FR_EX!J24</f>
        <v>0</v>
      </c>
      <c r="K24" s="8">
        <f>INTAVI_PA_IN!K24+INTAVI_PA_EX!K24+INTAVI_FR_IN!K24+INTAVI_FR_EX!K24</f>
        <v>0</v>
      </c>
      <c r="L24" s="8">
        <f>INTAVI_PA_IN!L24+INTAVI_PA_EX!L24+INTAVI_FR_IN!L24+INTAVI_FR_EX!L24</f>
        <v>0</v>
      </c>
      <c r="M24" s="8">
        <f>INTAVI_PA_IN!M24+INTAVI_PA_EX!M24+INTAVI_FR_IN!M24+INTAVI_FR_EX!M24</f>
        <v>0</v>
      </c>
      <c r="N24" s="8">
        <f>INTAVI_PA_IN!N24+INTAVI_PA_EX!N24+INTAVI_FR_IN!N24+INTAVI_FR_EX!N24</f>
        <v>0</v>
      </c>
      <c r="O24" s="8">
        <f>INTAVI_PA_IN!O24+INTAVI_PA_EX!O24+INTAVI_FR_IN!O24+INTAVI_FR_EX!O24</f>
        <v>0</v>
      </c>
      <c r="P24" s="8">
        <f>INTAVI_PA_IN!P24+INTAVI_PA_EX!P24+INTAVI_FR_IN!P24+INTAVI_FR_EX!P24</f>
        <v>0</v>
      </c>
      <c r="Q24" s="8">
        <f>INTAVI_PA_IN!Q24+INTAVI_PA_EX!Q24+INTAVI_FR_IN!Q24+INTAVI_FR_EX!Q24</f>
        <v>0</v>
      </c>
      <c r="R24" s="8">
        <f>INTAVI_PA_IN!R24+INTAVI_PA_EX!R24+INTAVI_FR_IN!R24+INTAVI_FR_EX!R24</f>
        <v>0</v>
      </c>
      <c r="S24" s="8">
        <f>INTAVI_PA_IN!S24+INTAVI_PA_EX!S24+INTAVI_FR_IN!S24+INTAVI_FR_EX!S24</f>
        <v>0</v>
      </c>
      <c r="T24" s="8">
        <f>INTAVI_PA_IN!T24+INTAVI_PA_EX!T24+INTAVI_FR_IN!T24+INTAVI_FR_EX!T24</f>
        <v>0</v>
      </c>
      <c r="U24" s="8">
        <f>INTAVI_PA_IN!U24+INTAVI_PA_EX!U24+INTAVI_FR_IN!U24+INTAVI_FR_EX!U24</f>
        <v>0</v>
      </c>
      <c r="V24" s="8">
        <f>INTAVI_PA_IN!V24+INTAVI_PA_EX!V24+INTAVI_FR_IN!V24+INTAVI_FR_EX!V24</f>
        <v>0</v>
      </c>
      <c r="W24" s="8">
        <f>INTAVI_PA_IN!W24+INTAVI_PA_EX!W24+INTAVI_FR_IN!W24+INTAVI_FR_EX!W24</f>
        <v>0</v>
      </c>
      <c r="X24" s="8">
        <f>INTAVI_PA_IN!X24+INTAVI_PA_EX!X24+INTAVI_FR_IN!X24+INTAVI_FR_EX!X24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INTAVI_PA_IN!C25+INTAVI_PA_EX!C25+INTAVI_FR_IN!C25+INTAVI_FR_EX!C25</f>
        <v>0</v>
      </c>
      <c r="D25" s="27">
        <f>INTAVI_PA_IN!D25+INTAVI_PA_EX!D25+INTAVI_FR_IN!D25+INTAVI_FR_EX!D25</f>
        <v>0</v>
      </c>
      <c r="E25" s="27">
        <f>INTAVI_PA_IN!E25+INTAVI_PA_EX!E25+INTAVI_FR_IN!E25+INTAVI_FR_EX!E25</f>
        <v>0</v>
      </c>
      <c r="F25" s="27">
        <f>INTAVI_PA_IN!F25+INTAVI_PA_EX!F25+INTAVI_FR_IN!F25+INTAVI_FR_EX!F25</f>
        <v>0</v>
      </c>
      <c r="G25" s="27">
        <f>INTAVI_PA_IN!G25+INTAVI_PA_EX!G25+INTAVI_FR_IN!G25+INTAVI_FR_EX!G25</f>
        <v>0</v>
      </c>
      <c r="H25" s="27">
        <f>INTAVI_PA_IN!H25+INTAVI_PA_EX!H25+INTAVI_FR_IN!H25+INTAVI_FR_EX!H25</f>
        <v>0</v>
      </c>
      <c r="I25" s="27">
        <f>INTAVI_PA_IN!I25+INTAVI_PA_EX!I25+INTAVI_FR_IN!I25+INTAVI_FR_EX!I25</f>
        <v>0</v>
      </c>
      <c r="J25" s="27">
        <f>INTAVI_PA_IN!J25+INTAVI_PA_EX!J25+INTAVI_FR_IN!J25+INTAVI_FR_EX!J25</f>
        <v>0</v>
      </c>
      <c r="K25" s="27">
        <f>INTAVI_PA_IN!K25+INTAVI_PA_EX!K25+INTAVI_FR_IN!K25+INTAVI_FR_EX!K25</f>
        <v>0</v>
      </c>
      <c r="L25" s="27">
        <f>INTAVI_PA_IN!L25+INTAVI_PA_EX!L25+INTAVI_FR_IN!L25+INTAVI_FR_EX!L25</f>
        <v>0</v>
      </c>
      <c r="M25" s="27">
        <f>INTAVI_PA_IN!M25+INTAVI_PA_EX!M25+INTAVI_FR_IN!M25+INTAVI_FR_EX!M25</f>
        <v>0</v>
      </c>
      <c r="N25" s="27">
        <f>INTAVI_PA_IN!N25+INTAVI_PA_EX!N25+INTAVI_FR_IN!N25+INTAVI_FR_EX!N25</f>
        <v>0</v>
      </c>
      <c r="O25" s="27">
        <f>INTAVI_PA_IN!O25+INTAVI_PA_EX!O25+INTAVI_FR_IN!O25+INTAVI_FR_EX!O25</f>
        <v>0</v>
      </c>
      <c r="P25" s="27">
        <f>INTAVI_PA_IN!P25+INTAVI_PA_EX!P25+INTAVI_FR_IN!P25+INTAVI_FR_EX!P25</f>
        <v>0</v>
      </c>
      <c r="Q25" s="27">
        <f>INTAVI_PA_IN!Q25+INTAVI_PA_EX!Q25+INTAVI_FR_IN!Q25+INTAVI_FR_EX!Q25</f>
        <v>0</v>
      </c>
      <c r="R25" s="27">
        <f>INTAVI_PA_IN!R25+INTAVI_PA_EX!R25+INTAVI_FR_IN!R25+INTAVI_FR_EX!R25</f>
        <v>0</v>
      </c>
      <c r="S25" s="27">
        <f>INTAVI_PA_IN!S25+INTAVI_PA_EX!S25+INTAVI_FR_IN!S25+INTAVI_FR_EX!S25</f>
        <v>0</v>
      </c>
      <c r="T25" s="27">
        <f>INTAVI_PA_IN!T25+INTAVI_PA_EX!T25+INTAVI_FR_IN!T25+INTAVI_FR_EX!T25</f>
        <v>0</v>
      </c>
      <c r="U25" s="27">
        <f>INTAVI_PA_IN!U25+INTAVI_PA_EX!U25+INTAVI_FR_IN!U25+INTAVI_FR_EX!U25</f>
        <v>0</v>
      </c>
      <c r="V25" s="27">
        <f>INTAVI_PA_IN!V25+INTAVI_PA_EX!V25+INTAVI_FR_IN!V25+INTAVI_FR_EX!V25</f>
        <v>0</v>
      </c>
      <c r="W25" s="27">
        <f>INTAVI_PA_IN!W25+INTAVI_PA_EX!W25+INTAVI_FR_IN!W25+INTAVI_FR_EX!W25</f>
        <v>0</v>
      </c>
      <c r="X25" s="27">
        <f>INTAVI_PA_IN!X25+INTAVI_PA_EX!X25+INTAVI_FR_IN!X25+INTAVI_FR_EX!X25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2022.9992222400001</v>
      </c>
      <c r="D26" s="27">
        <f t="shared" si="13"/>
        <v>1946.0546319599998</v>
      </c>
      <c r="E26" s="27">
        <f t="shared" si="13"/>
        <v>1888.3462539599998</v>
      </c>
      <c r="F26" s="27">
        <f t="shared" si="13"/>
        <v>2032.6171989599995</v>
      </c>
      <c r="G26" s="27">
        <f t="shared" si="13"/>
        <v>2189.7123717599998</v>
      </c>
      <c r="H26" s="27">
        <f t="shared" si="13"/>
        <v>2269.8629542800004</v>
      </c>
      <c r="I26" s="27">
        <f t="shared" si="13"/>
        <v>2404.5156637200002</v>
      </c>
      <c r="J26" s="27">
        <f t="shared" si="13"/>
        <v>2538.2857287599991</v>
      </c>
      <c r="K26" s="27">
        <f t="shared" si="13"/>
        <v>2631.0366424800004</v>
      </c>
      <c r="L26" s="27">
        <f t="shared" si="13"/>
        <v>2467.17668628</v>
      </c>
      <c r="M26" s="27">
        <f t="shared" si="13"/>
        <v>2643.4035000000008</v>
      </c>
      <c r="N26" s="27">
        <f t="shared" si="13"/>
        <v>2754.7047000000007</v>
      </c>
      <c r="O26" s="27">
        <f t="shared" si="13"/>
        <v>2779.4384150400006</v>
      </c>
      <c r="P26" s="27">
        <f t="shared" si="13"/>
        <v>2810.3553000000011</v>
      </c>
      <c r="Q26" s="27">
        <f t="shared" si="13"/>
        <v>2909.2896424800001</v>
      </c>
      <c r="R26" s="27">
        <f t="shared" si="13"/>
        <v>3150.4423287600016</v>
      </c>
      <c r="S26" s="27">
        <f t="shared" si="13"/>
        <v>3459.6122137200023</v>
      </c>
      <c r="T26" s="27">
        <f t="shared" si="13"/>
        <v>3854.7099899999985</v>
      </c>
      <c r="U26" s="27">
        <f t="shared" si="13"/>
        <v>4105.691089920002</v>
      </c>
      <c r="V26" s="27">
        <f t="shared" si="13"/>
        <v>4389.5029377599994</v>
      </c>
      <c r="W26" s="27">
        <f t="shared" si="13"/>
        <v>1574.6738472000002</v>
      </c>
      <c r="X26" s="27">
        <f t="shared" ref="X26" si="14">SUM(X27,X33)</f>
        <v>2004.3800845200008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INTAVI_PA_IN!C28+INTAVI_PA_EX!C28+INTAVI_FR_IN!C28+INTAVI_FR_EX!C28</f>
        <v>0</v>
      </c>
      <c r="D28" s="8">
        <f>INTAVI_PA_IN!D28+INTAVI_PA_EX!D28+INTAVI_FR_IN!D28+INTAVI_FR_EX!D28</f>
        <v>0</v>
      </c>
      <c r="E28" s="8">
        <f>INTAVI_PA_IN!E28+INTAVI_PA_EX!E28+INTAVI_FR_IN!E28+INTAVI_FR_EX!E28</f>
        <v>0</v>
      </c>
      <c r="F28" s="8">
        <f>INTAVI_PA_IN!F28+INTAVI_PA_EX!F28+INTAVI_FR_IN!F28+INTAVI_FR_EX!F28</f>
        <v>0</v>
      </c>
      <c r="G28" s="8">
        <f>INTAVI_PA_IN!G28+INTAVI_PA_EX!G28+INTAVI_FR_IN!G28+INTAVI_FR_EX!G28</f>
        <v>0</v>
      </c>
      <c r="H28" s="8">
        <f>INTAVI_PA_IN!H28+INTAVI_PA_EX!H28+INTAVI_FR_IN!H28+INTAVI_FR_EX!H28</f>
        <v>0</v>
      </c>
      <c r="I28" s="8">
        <f>INTAVI_PA_IN!I28+INTAVI_PA_EX!I28+INTAVI_FR_IN!I28+INTAVI_FR_EX!I28</f>
        <v>0</v>
      </c>
      <c r="J28" s="8">
        <f>INTAVI_PA_IN!J28+INTAVI_PA_EX!J28+INTAVI_FR_IN!J28+INTAVI_FR_EX!J28</f>
        <v>0</v>
      </c>
      <c r="K28" s="8">
        <f>INTAVI_PA_IN!K28+INTAVI_PA_EX!K28+INTAVI_FR_IN!K28+INTAVI_FR_EX!K28</f>
        <v>0</v>
      </c>
      <c r="L28" s="8">
        <f>INTAVI_PA_IN!L28+INTAVI_PA_EX!L28+INTAVI_FR_IN!L28+INTAVI_FR_EX!L28</f>
        <v>0</v>
      </c>
      <c r="M28" s="8">
        <f>INTAVI_PA_IN!M28+INTAVI_PA_EX!M28+INTAVI_FR_IN!M28+INTAVI_FR_EX!M28</f>
        <v>0</v>
      </c>
      <c r="N28" s="8">
        <f>INTAVI_PA_IN!N28+INTAVI_PA_EX!N28+INTAVI_FR_IN!N28+INTAVI_FR_EX!N28</f>
        <v>0</v>
      </c>
      <c r="O28" s="8">
        <f>INTAVI_PA_IN!O28+INTAVI_PA_EX!O28+INTAVI_FR_IN!O28+INTAVI_FR_EX!O28</f>
        <v>0</v>
      </c>
      <c r="P28" s="8">
        <f>INTAVI_PA_IN!P28+INTAVI_PA_EX!P28+INTAVI_FR_IN!P28+INTAVI_FR_EX!P28</f>
        <v>0</v>
      </c>
      <c r="Q28" s="8">
        <f>INTAVI_PA_IN!Q28+INTAVI_PA_EX!Q28+INTAVI_FR_IN!Q28+INTAVI_FR_EX!Q28</f>
        <v>0</v>
      </c>
      <c r="R28" s="8">
        <f>INTAVI_PA_IN!R28+INTAVI_PA_EX!R28+INTAVI_FR_IN!R28+INTAVI_FR_EX!R28</f>
        <v>0</v>
      </c>
      <c r="S28" s="8">
        <f>INTAVI_PA_IN!S28+INTAVI_PA_EX!S28+INTAVI_FR_IN!S28+INTAVI_FR_EX!S28</f>
        <v>0</v>
      </c>
      <c r="T28" s="8">
        <f>INTAVI_PA_IN!T28+INTAVI_PA_EX!T28+INTAVI_FR_IN!T28+INTAVI_FR_EX!T28</f>
        <v>0</v>
      </c>
      <c r="U28" s="8">
        <f>INTAVI_PA_IN!U28+INTAVI_PA_EX!U28+INTAVI_FR_IN!U28+INTAVI_FR_EX!U28</f>
        <v>0</v>
      </c>
      <c r="V28" s="8">
        <f>INTAVI_PA_IN!V28+INTAVI_PA_EX!V28+INTAVI_FR_IN!V28+INTAVI_FR_EX!V28</f>
        <v>0</v>
      </c>
      <c r="W28" s="8">
        <f>INTAVI_PA_IN!W28+INTAVI_PA_EX!W28+INTAVI_FR_IN!W28+INTAVI_FR_EX!W28</f>
        <v>0</v>
      </c>
      <c r="X28" s="8">
        <f>INTAVI_PA_IN!X28+INTAVI_PA_EX!X28+INTAVI_FR_IN!X28+INTAVI_FR_EX!X28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INTAVI_PA_IN!C29+INTAVI_PA_EX!C29+INTAVI_FR_IN!C29+INTAVI_FR_EX!C29</f>
        <v>0</v>
      </c>
      <c r="D29" s="8">
        <f>INTAVI_PA_IN!D29+INTAVI_PA_EX!D29+INTAVI_FR_IN!D29+INTAVI_FR_EX!D29</f>
        <v>0</v>
      </c>
      <c r="E29" s="8">
        <f>INTAVI_PA_IN!E29+INTAVI_PA_EX!E29+INTAVI_FR_IN!E29+INTAVI_FR_EX!E29</f>
        <v>0</v>
      </c>
      <c r="F29" s="8">
        <f>INTAVI_PA_IN!F29+INTAVI_PA_EX!F29+INTAVI_FR_IN!F29+INTAVI_FR_EX!F29</f>
        <v>0</v>
      </c>
      <c r="G29" s="8">
        <f>INTAVI_PA_IN!G29+INTAVI_PA_EX!G29+INTAVI_FR_IN!G29+INTAVI_FR_EX!G29</f>
        <v>0</v>
      </c>
      <c r="H29" s="8">
        <f>INTAVI_PA_IN!H29+INTAVI_PA_EX!H29+INTAVI_FR_IN!H29+INTAVI_FR_EX!H29</f>
        <v>0</v>
      </c>
      <c r="I29" s="8">
        <f>INTAVI_PA_IN!I29+INTAVI_PA_EX!I29+INTAVI_FR_IN!I29+INTAVI_FR_EX!I29</f>
        <v>0</v>
      </c>
      <c r="J29" s="8">
        <f>INTAVI_PA_IN!J29+INTAVI_PA_EX!J29+INTAVI_FR_IN!J29+INTAVI_FR_EX!J29</f>
        <v>0</v>
      </c>
      <c r="K29" s="8">
        <f>INTAVI_PA_IN!K29+INTAVI_PA_EX!K29+INTAVI_FR_IN!K29+INTAVI_FR_EX!K29</f>
        <v>0</v>
      </c>
      <c r="L29" s="8">
        <f>INTAVI_PA_IN!L29+INTAVI_PA_EX!L29+INTAVI_FR_IN!L29+INTAVI_FR_EX!L29</f>
        <v>0</v>
      </c>
      <c r="M29" s="8">
        <f>INTAVI_PA_IN!M29+INTAVI_PA_EX!M29+INTAVI_FR_IN!M29+INTAVI_FR_EX!M29</f>
        <v>0</v>
      </c>
      <c r="N29" s="8">
        <f>INTAVI_PA_IN!N29+INTAVI_PA_EX!N29+INTAVI_FR_IN!N29+INTAVI_FR_EX!N29</f>
        <v>0</v>
      </c>
      <c r="O29" s="8">
        <f>INTAVI_PA_IN!O29+INTAVI_PA_EX!O29+INTAVI_FR_IN!O29+INTAVI_FR_EX!O29</f>
        <v>0</v>
      </c>
      <c r="P29" s="8">
        <f>INTAVI_PA_IN!P29+INTAVI_PA_EX!P29+INTAVI_FR_IN!P29+INTAVI_FR_EX!P29</f>
        <v>0</v>
      </c>
      <c r="Q29" s="8">
        <f>INTAVI_PA_IN!Q29+INTAVI_PA_EX!Q29+INTAVI_FR_IN!Q29+INTAVI_FR_EX!Q29</f>
        <v>0</v>
      </c>
      <c r="R29" s="8">
        <f>INTAVI_PA_IN!R29+INTAVI_PA_EX!R29+INTAVI_FR_IN!R29+INTAVI_FR_EX!R29</f>
        <v>0</v>
      </c>
      <c r="S29" s="8">
        <f>INTAVI_PA_IN!S29+INTAVI_PA_EX!S29+INTAVI_FR_IN!S29+INTAVI_FR_EX!S29</f>
        <v>0</v>
      </c>
      <c r="T29" s="8">
        <f>INTAVI_PA_IN!T29+INTAVI_PA_EX!T29+INTAVI_FR_IN!T29+INTAVI_FR_EX!T29</f>
        <v>0</v>
      </c>
      <c r="U29" s="8">
        <f>INTAVI_PA_IN!U29+INTAVI_PA_EX!U29+INTAVI_FR_IN!U29+INTAVI_FR_EX!U29</f>
        <v>0</v>
      </c>
      <c r="V29" s="8">
        <f>INTAVI_PA_IN!V29+INTAVI_PA_EX!V29+INTAVI_FR_IN!V29+INTAVI_FR_EX!V29</f>
        <v>0</v>
      </c>
      <c r="W29" s="8">
        <f>INTAVI_PA_IN!W29+INTAVI_PA_EX!W29+INTAVI_FR_IN!W29+INTAVI_FR_EX!W29</f>
        <v>0</v>
      </c>
      <c r="X29" s="8">
        <f>INTAVI_PA_IN!X29+INTAVI_PA_EX!X29+INTAVI_FR_IN!X29+INTAVI_FR_EX!X29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INTAVI_PA_IN!C30+INTAVI_PA_EX!C30+INTAVI_FR_IN!C30+INTAVI_FR_EX!C30</f>
        <v>0</v>
      </c>
      <c r="D30" s="8">
        <f>INTAVI_PA_IN!D30+INTAVI_PA_EX!D30+INTAVI_FR_IN!D30+INTAVI_FR_EX!D30</f>
        <v>0</v>
      </c>
      <c r="E30" s="8">
        <f>INTAVI_PA_IN!E30+INTAVI_PA_EX!E30+INTAVI_FR_IN!E30+INTAVI_FR_EX!E30</f>
        <v>0</v>
      </c>
      <c r="F30" s="8">
        <f>INTAVI_PA_IN!F30+INTAVI_PA_EX!F30+INTAVI_FR_IN!F30+INTAVI_FR_EX!F30</f>
        <v>0</v>
      </c>
      <c r="G30" s="8">
        <f>INTAVI_PA_IN!G30+INTAVI_PA_EX!G30+INTAVI_FR_IN!G30+INTAVI_FR_EX!G30</f>
        <v>0</v>
      </c>
      <c r="H30" s="8">
        <f>INTAVI_PA_IN!H30+INTAVI_PA_EX!H30+INTAVI_FR_IN!H30+INTAVI_FR_EX!H30</f>
        <v>0</v>
      </c>
      <c r="I30" s="8">
        <f>INTAVI_PA_IN!I30+INTAVI_PA_EX!I30+INTAVI_FR_IN!I30+INTAVI_FR_EX!I30</f>
        <v>0</v>
      </c>
      <c r="J30" s="8">
        <f>INTAVI_PA_IN!J30+INTAVI_PA_EX!J30+INTAVI_FR_IN!J30+INTAVI_FR_EX!J30</f>
        <v>0</v>
      </c>
      <c r="K30" s="8">
        <f>INTAVI_PA_IN!K30+INTAVI_PA_EX!K30+INTAVI_FR_IN!K30+INTAVI_FR_EX!K30</f>
        <v>0</v>
      </c>
      <c r="L30" s="8">
        <f>INTAVI_PA_IN!L30+INTAVI_PA_EX!L30+INTAVI_FR_IN!L30+INTAVI_FR_EX!L30</f>
        <v>0</v>
      </c>
      <c r="M30" s="8">
        <f>INTAVI_PA_IN!M30+INTAVI_PA_EX!M30+INTAVI_FR_IN!M30+INTAVI_FR_EX!M30</f>
        <v>0</v>
      </c>
      <c r="N30" s="8">
        <f>INTAVI_PA_IN!N30+INTAVI_PA_EX!N30+INTAVI_FR_IN!N30+INTAVI_FR_EX!N30</f>
        <v>0</v>
      </c>
      <c r="O30" s="8">
        <f>INTAVI_PA_IN!O30+INTAVI_PA_EX!O30+INTAVI_FR_IN!O30+INTAVI_FR_EX!O30</f>
        <v>0</v>
      </c>
      <c r="P30" s="8">
        <f>INTAVI_PA_IN!P30+INTAVI_PA_EX!P30+INTAVI_FR_IN!P30+INTAVI_FR_EX!P30</f>
        <v>0</v>
      </c>
      <c r="Q30" s="8">
        <f>INTAVI_PA_IN!Q30+INTAVI_PA_EX!Q30+INTAVI_FR_IN!Q30+INTAVI_FR_EX!Q30</f>
        <v>0</v>
      </c>
      <c r="R30" s="8">
        <f>INTAVI_PA_IN!R30+INTAVI_PA_EX!R30+INTAVI_FR_IN!R30+INTAVI_FR_EX!R30</f>
        <v>0</v>
      </c>
      <c r="S30" s="8">
        <f>INTAVI_PA_IN!S30+INTAVI_PA_EX!S30+INTAVI_FR_IN!S30+INTAVI_FR_EX!S30</f>
        <v>0</v>
      </c>
      <c r="T30" s="8">
        <f>INTAVI_PA_IN!T30+INTAVI_PA_EX!T30+INTAVI_FR_IN!T30+INTAVI_FR_EX!T30</f>
        <v>0</v>
      </c>
      <c r="U30" s="8">
        <f>INTAVI_PA_IN!U30+INTAVI_PA_EX!U30+INTAVI_FR_IN!U30+INTAVI_FR_EX!U30</f>
        <v>0</v>
      </c>
      <c r="V30" s="8">
        <f>INTAVI_PA_IN!V30+INTAVI_PA_EX!V30+INTAVI_FR_IN!V30+INTAVI_FR_EX!V30</f>
        <v>0</v>
      </c>
      <c r="W30" s="8">
        <f>INTAVI_PA_IN!W30+INTAVI_PA_EX!W30+INTAVI_FR_IN!W30+INTAVI_FR_EX!W30</f>
        <v>0</v>
      </c>
      <c r="X30" s="8">
        <f>INTAVI_PA_IN!X30+INTAVI_PA_EX!X30+INTAVI_FR_IN!X30+INTAVI_FR_EX!X30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INTAVI_PA_IN!C31+INTAVI_PA_EX!C31+INTAVI_FR_IN!C31+INTAVI_FR_EX!C31</f>
        <v>0</v>
      </c>
      <c r="D31" s="8">
        <f>INTAVI_PA_IN!D31+INTAVI_PA_EX!D31+INTAVI_FR_IN!D31+INTAVI_FR_EX!D31</f>
        <v>0</v>
      </c>
      <c r="E31" s="8">
        <f>INTAVI_PA_IN!E31+INTAVI_PA_EX!E31+INTAVI_FR_IN!E31+INTAVI_FR_EX!E31</f>
        <v>0</v>
      </c>
      <c r="F31" s="8">
        <f>INTAVI_PA_IN!F31+INTAVI_PA_EX!F31+INTAVI_FR_IN!F31+INTAVI_FR_EX!F31</f>
        <v>0</v>
      </c>
      <c r="G31" s="8">
        <f>INTAVI_PA_IN!G31+INTAVI_PA_EX!G31+INTAVI_FR_IN!G31+INTAVI_FR_EX!G31</f>
        <v>0</v>
      </c>
      <c r="H31" s="8">
        <f>INTAVI_PA_IN!H31+INTAVI_PA_EX!H31+INTAVI_FR_IN!H31+INTAVI_FR_EX!H31</f>
        <v>0</v>
      </c>
      <c r="I31" s="8">
        <f>INTAVI_PA_IN!I31+INTAVI_PA_EX!I31+INTAVI_FR_IN!I31+INTAVI_FR_EX!I31</f>
        <v>0</v>
      </c>
      <c r="J31" s="8">
        <f>INTAVI_PA_IN!J31+INTAVI_PA_EX!J31+INTAVI_FR_IN!J31+INTAVI_FR_EX!J31</f>
        <v>0</v>
      </c>
      <c r="K31" s="8">
        <f>INTAVI_PA_IN!K31+INTAVI_PA_EX!K31+INTAVI_FR_IN!K31+INTAVI_FR_EX!K31</f>
        <v>0</v>
      </c>
      <c r="L31" s="8">
        <f>INTAVI_PA_IN!L31+INTAVI_PA_EX!L31+INTAVI_FR_IN!L31+INTAVI_FR_EX!L31</f>
        <v>0</v>
      </c>
      <c r="M31" s="8">
        <f>INTAVI_PA_IN!M31+INTAVI_PA_EX!M31+INTAVI_FR_IN!M31+INTAVI_FR_EX!M31</f>
        <v>0</v>
      </c>
      <c r="N31" s="8">
        <f>INTAVI_PA_IN!N31+INTAVI_PA_EX!N31+INTAVI_FR_IN!N31+INTAVI_FR_EX!N31</f>
        <v>0</v>
      </c>
      <c r="O31" s="8">
        <f>INTAVI_PA_IN!O31+INTAVI_PA_EX!O31+INTAVI_FR_IN!O31+INTAVI_FR_EX!O31</f>
        <v>0</v>
      </c>
      <c r="P31" s="8">
        <f>INTAVI_PA_IN!P31+INTAVI_PA_EX!P31+INTAVI_FR_IN!P31+INTAVI_FR_EX!P31</f>
        <v>0</v>
      </c>
      <c r="Q31" s="8">
        <f>INTAVI_PA_IN!Q31+INTAVI_PA_EX!Q31+INTAVI_FR_IN!Q31+INTAVI_FR_EX!Q31</f>
        <v>0</v>
      </c>
      <c r="R31" s="8">
        <f>INTAVI_PA_IN!R31+INTAVI_PA_EX!R31+INTAVI_FR_IN!R31+INTAVI_FR_EX!R31</f>
        <v>0</v>
      </c>
      <c r="S31" s="8">
        <f>INTAVI_PA_IN!S31+INTAVI_PA_EX!S31+INTAVI_FR_IN!S31+INTAVI_FR_EX!S31</f>
        <v>0</v>
      </c>
      <c r="T31" s="8">
        <f>INTAVI_PA_IN!T31+INTAVI_PA_EX!T31+INTAVI_FR_IN!T31+INTAVI_FR_EX!T31</f>
        <v>0</v>
      </c>
      <c r="U31" s="8">
        <f>INTAVI_PA_IN!U31+INTAVI_PA_EX!U31+INTAVI_FR_IN!U31+INTAVI_FR_EX!U31</f>
        <v>0</v>
      </c>
      <c r="V31" s="8">
        <f>INTAVI_PA_IN!V31+INTAVI_PA_EX!V31+INTAVI_FR_IN!V31+INTAVI_FR_EX!V31</f>
        <v>0</v>
      </c>
      <c r="W31" s="8">
        <f>INTAVI_PA_IN!W31+INTAVI_PA_EX!W31+INTAVI_FR_IN!W31+INTAVI_FR_EX!W31</f>
        <v>0</v>
      </c>
      <c r="X31" s="8">
        <f>INTAVI_PA_IN!X31+INTAVI_PA_EX!X31+INTAVI_FR_IN!X31+INTAVI_FR_EX!X31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INTAVI_PA_IN!C32+INTAVI_PA_EX!C32+INTAVI_FR_IN!C32+INTAVI_FR_EX!C32</f>
        <v>0</v>
      </c>
      <c r="D32" s="8">
        <f>INTAVI_PA_IN!D32+INTAVI_PA_EX!D32+INTAVI_FR_IN!D32+INTAVI_FR_EX!D32</f>
        <v>0</v>
      </c>
      <c r="E32" s="8">
        <f>INTAVI_PA_IN!E32+INTAVI_PA_EX!E32+INTAVI_FR_IN!E32+INTAVI_FR_EX!E32</f>
        <v>0</v>
      </c>
      <c r="F32" s="8">
        <f>INTAVI_PA_IN!F32+INTAVI_PA_EX!F32+INTAVI_FR_IN!F32+INTAVI_FR_EX!F32</f>
        <v>0</v>
      </c>
      <c r="G32" s="8">
        <f>INTAVI_PA_IN!G32+INTAVI_PA_EX!G32+INTAVI_FR_IN!G32+INTAVI_FR_EX!G32</f>
        <v>0</v>
      </c>
      <c r="H32" s="8">
        <f>INTAVI_PA_IN!H32+INTAVI_PA_EX!H32+INTAVI_FR_IN!H32+INTAVI_FR_EX!H32</f>
        <v>0</v>
      </c>
      <c r="I32" s="8">
        <f>INTAVI_PA_IN!I32+INTAVI_PA_EX!I32+INTAVI_FR_IN!I32+INTAVI_FR_EX!I32</f>
        <v>0</v>
      </c>
      <c r="J32" s="8">
        <f>INTAVI_PA_IN!J32+INTAVI_PA_EX!J32+INTAVI_FR_IN!J32+INTAVI_FR_EX!J32</f>
        <v>0</v>
      </c>
      <c r="K32" s="8">
        <f>INTAVI_PA_IN!K32+INTAVI_PA_EX!K32+INTAVI_FR_IN!K32+INTAVI_FR_EX!K32</f>
        <v>0</v>
      </c>
      <c r="L32" s="8">
        <f>INTAVI_PA_IN!L32+INTAVI_PA_EX!L32+INTAVI_FR_IN!L32+INTAVI_FR_EX!L32</f>
        <v>0</v>
      </c>
      <c r="M32" s="8">
        <f>INTAVI_PA_IN!M32+INTAVI_PA_EX!M32+INTAVI_FR_IN!M32+INTAVI_FR_EX!M32</f>
        <v>0</v>
      </c>
      <c r="N32" s="8">
        <f>INTAVI_PA_IN!N32+INTAVI_PA_EX!N32+INTAVI_FR_IN!N32+INTAVI_FR_EX!N32</f>
        <v>0</v>
      </c>
      <c r="O32" s="8">
        <f>INTAVI_PA_IN!O32+INTAVI_PA_EX!O32+INTAVI_FR_IN!O32+INTAVI_FR_EX!O32</f>
        <v>0</v>
      </c>
      <c r="P32" s="8">
        <f>INTAVI_PA_IN!P32+INTAVI_PA_EX!P32+INTAVI_FR_IN!P32+INTAVI_FR_EX!P32</f>
        <v>0</v>
      </c>
      <c r="Q32" s="8">
        <f>INTAVI_PA_IN!Q32+INTAVI_PA_EX!Q32+INTAVI_FR_IN!Q32+INTAVI_FR_EX!Q32</f>
        <v>0</v>
      </c>
      <c r="R32" s="8">
        <f>INTAVI_PA_IN!R32+INTAVI_PA_EX!R32+INTAVI_FR_IN!R32+INTAVI_FR_EX!R32</f>
        <v>0</v>
      </c>
      <c r="S32" s="8">
        <f>INTAVI_PA_IN!S32+INTAVI_PA_EX!S32+INTAVI_FR_IN!S32+INTAVI_FR_EX!S32</f>
        <v>0</v>
      </c>
      <c r="T32" s="8">
        <f>INTAVI_PA_IN!T32+INTAVI_PA_EX!T32+INTAVI_FR_IN!T32+INTAVI_FR_EX!T32</f>
        <v>0</v>
      </c>
      <c r="U32" s="8">
        <f>INTAVI_PA_IN!U32+INTAVI_PA_EX!U32+INTAVI_FR_IN!U32+INTAVI_FR_EX!U32</f>
        <v>0</v>
      </c>
      <c r="V32" s="8">
        <f>INTAVI_PA_IN!V32+INTAVI_PA_EX!V32+INTAVI_FR_IN!V32+INTAVI_FR_EX!V32</f>
        <v>0</v>
      </c>
      <c r="W32" s="8">
        <f>INTAVI_PA_IN!W32+INTAVI_PA_EX!W32+INTAVI_FR_IN!W32+INTAVI_FR_EX!W32</f>
        <v>0</v>
      </c>
      <c r="X32" s="8">
        <f>INTAVI_PA_IN!X32+INTAVI_PA_EX!X32+INTAVI_FR_IN!X32+INTAVI_FR_EX!X32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2022.9992222400001</v>
      </c>
      <c r="D33" s="19">
        <f t="shared" si="17"/>
        <v>1946.0546319599998</v>
      </c>
      <c r="E33" s="19">
        <f t="shared" si="17"/>
        <v>1888.3462539599998</v>
      </c>
      <c r="F33" s="19">
        <f t="shared" si="17"/>
        <v>2032.6171989599995</v>
      </c>
      <c r="G33" s="19">
        <f t="shared" si="17"/>
        <v>2189.7123717599998</v>
      </c>
      <c r="H33" s="19">
        <f t="shared" si="17"/>
        <v>2269.8629542800004</v>
      </c>
      <c r="I33" s="19">
        <f t="shared" si="17"/>
        <v>2404.5156637200002</v>
      </c>
      <c r="J33" s="19">
        <f t="shared" si="17"/>
        <v>2538.2857287599991</v>
      </c>
      <c r="K33" s="19">
        <f t="shared" si="17"/>
        <v>2631.0366424800004</v>
      </c>
      <c r="L33" s="19">
        <f t="shared" si="17"/>
        <v>2467.17668628</v>
      </c>
      <c r="M33" s="19">
        <f t="shared" si="17"/>
        <v>2643.4035000000008</v>
      </c>
      <c r="N33" s="19">
        <f t="shared" si="17"/>
        <v>2754.7047000000007</v>
      </c>
      <c r="O33" s="19">
        <f t="shared" si="17"/>
        <v>2779.4384150400006</v>
      </c>
      <c r="P33" s="19">
        <f t="shared" si="17"/>
        <v>2810.3553000000011</v>
      </c>
      <c r="Q33" s="19">
        <f t="shared" si="17"/>
        <v>2909.2896424800001</v>
      </c>
      <c r="R33" s="19">
        <f t="shared" si="17"/>
        <v>3150.4423287600016</v>
      </c>
      <c r="S33" s="19">
        <f t="shared" si="17"/>
        <v>3459.6122137200023</v>
      </c>
      <c r="T33" s="19">
        <f t="shared" si="17"/>
        <v>3854.7099899999985</v>
      </c>
      <c r="U33" s="19">
        <f t="shared" si="17"/>
        <v>4105.691089920002</v>
      </c>
      <c r="V33" s="19">
        <f t="shared" si="17"/>
        <v>4389.5029377599994</v>
      </c>
      <c r="W33" s="19">
        <f t="shared" si="17"/>
        <v>1574.6738472000002</v>
      </c>
      <c r="X33" s="19">
        <f t="shared" ref="X33" si="18">SUM(X34:X50)</f>
        <v>2004.3800845200008</v>
      </c>
    </row>
    <row r="34" spans="1:24" ht="11.25" customHeight="1" x14ac:dyDescent="0.2">
      <c r="A34" s="28" t="s">
        <v>54</v>
      </c>
      <c r="B34" s="7" t="s">
        <v>55</v>
      </c>
      <c r="C34" s="8">
        <f>INTAVI_PA_IN!C34+INTAVI_PA_EX!C34+INTAVI_FR_IN!C34+INTAVI_FR_EX!C34</f>
        <v>0</v>
      </c>
      <c r="D34" s="8">
        <f>INTAVI_PA_IN!D34+INTAVI_PA_EX!D34+INTAVI_FR_IN!D34+INTAVI_FR_EX!D34</f>
        <v>0</v>
      </c>
      <c r="E34" s="8">
        <f>INTAVI_PA_IN!E34+INTAVI_PA_EX!E34+INTAVI_FR_IN!E34+INTAVI_FR_EX!E34</f>
        <v>0</v>
      </c>
      <c r="F34" s="8">
        <f>INTAVI_PA_IN!F34+INTAVI_PA_EX!F34+INTAVI_FR_IN!F34+INTAVI_FR_EX!F34</f>
        <v>0</v>
      </c>
      <c r="G34" s="8">
        <f>INTAVI_PA_IN!G34+INTAVI_PA_EX!G34+INTAVI_FR_IN!G34+INTAVI_FR_EX!G34</f>
        <v>0</v>
      </c>
      <c r="H34" s="8">
        <f>INTAVI_PA_IN!H34+INTAVI_PA_EX!H34+INTAVI_FR_IN!H34+INTAVI_FR_EX!H34</f>
        <v>0</v>
      </c>
      <c r="I34" s="8">
        <f>INTAVI_PA_IN!I34+INTAVI_PA_EX!I34+INTAVI_FR_IN!I34+INTAVI_FR_EX!I34</f>
        <v>0</v>
      </c>
      <c r="J34" s="8">
        <f>INTAVI_PA_IN!J34+INTAVI_PA_EX!J34+INTAVI_FR_IN!J34+INTAVI_FR_EX!J34</f>
        <v>0</v>
      </c>
      <c r="K34" s="8">
        <f>INTAVI_PA_IN!K34+INTAVI_PA_EX!K34+INTAVI_FR_IN!K34+INTAVI_FR_EX!K34</f>
        <v>0</v>
      </c>
      <c r="L34" s="8">
        <f>INTAVI_PA_IN!L34+INTAVI_PA_EX!L34+INTAVI_FR_IN!L34+INTAVI_FR_EX!L34</f>
        <v>0</v>
      </c>
      <c r="M34" s="8">
        <f>INTAVI_PA_IN!M34+INTAVI_PA_EX!M34+INTAVI_FR_IN!M34+INTAVI_FR_EX!M34</f>
        <v>0</v>
      </c>
      <c r="N34" s="8">
        <f>INTAVI_PA_IN!N34+INTAVI_PA_EX!N34+INTAVI_FR_IN!N34+INTAVI_FR_EX!N34</f>
        <v>0</v>
      </c>
      <c r="O34" s="8">
        <f>INTAVI_PA_IN!O34+INTAVI_PA_EX!O34+INTAVI_FR_IN!O34+INTAVI_FR_EX!O34</f>
        <v>0</v>
      </c>
      <c r="P34" s="8">
        <f>INTAVI_PA_IN!P34+INTAVI_PA_EX!P34+INTAVI_FR_IN!P34+INTAVI_FR_EX!P34</f>
        <v>0</v>
      </c>
      <c r="Q34" s="8">
        <f>INTAVI_PA_IN!Q34+INTAVI_PA_EX!Q34+INTAVI_FR_IN!Q34+INTAVI_FR_EX!Q34</f>
        <v>0</v>
      </c>
      <c r="R34" s="8">
        <f>INTAVI_PA_IN!R34+INTAVI_PA_EX!R34+INTAVI_FR_IN!R34+INTAVI_FR_EX!R34</f>
        <v>0</v>
      </c>
      <c r="S34" s="8">
        <f>INTAVI_PA_IN!S34+INTAVI_PA_EX!S34+INTAVI_FR_IN!S34+INTAVI_FR_EX!S34</f>
        <v>0</v>
      </c>
      <c r="T34" s="8">
        <f>INTAVI_PA_IN!T34+INTAVI_PA_EX!T34+INTAVI_FR_IN!T34+INTAVI_FR_EX!T34</f>
        <v>0</v>
      </c>
      <c r="U34" s="8">
        <f>INTAVI_PA_IN!U34+INTAVI_PA_EX!U34+INTAVI_FR_IN!U34+INTAVI_FR_EX!U34</f>
        <v>0</v>
      </c>
      <c r="V34" s="8">
        <f>INTAVI_PA_IN!V34+INTAVI_PA_EX!V34+INTAVI_FR_IN!V34+INTAVI_FR_EX!V34</f>
        <v>0</v>
      </c>
      <c r="W34" s="8">
        <f>INTAVI_PA_IN!W34+INTAVI_PA_EX!W34+INTAVI_FR_IN!W34+INTAVI_FR_EX!W34</f>
        <v>0</v>
      </c>
      <c r="X34" s="8">
        <f>INTAVI_PA_IN!X34+INTAVI_PA_EX!X34+INTAVI_FR_IN!X34+INTAVI_FR_EX!X34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INTAVI_PA_IN!C35+INTAVI_PA_EX!C35+INTAVI_FR_IN!C35+INTAVI_FR_EX!C35</f>
        <v>0</v>
      </c>
      <c r="D35" s="8">
        <f>INTAVI_PA_IN!D35+INTAVI_PA_EX!D35+INTAVI_FR_IN!D35+INTAVI_FR_EX!D35</f>
        <v>0</v>
      </c>
      <c r="E35" s="8">
        <f>INTAVI_PA_IN!E35+INTAVI_PA_EX!E35+INTAVI_FR_IN!E35+INTAVI_FR_EX!E35</f>
        <v>0</v>
      </c>
      <c r="F35" s="8">
        <f>INTAVI_PA_IN!F35+INTAVI_PA_EX!F35+INTAVI_FR_IN!F35+INTAVI_FR_EX!F35</f>
        <v>0</v>
      </c>
      <c r="G35" s="8">
        <f>INTAVI_PA_IN!G35+INTAVI_PA_EX!G35+INTAVI_FR_IN!G35+INTAVI_FR_EX!G35</f>
        <v>0</v>
      </c>
      <c r="H35" s="8">
        <f>INTAVI_PA_IN!H35+INTAVI_PA_EX!H35+INTAVI_FR_IN!H35+INTAVI_FR_EX!H35</f>
        <v>0</v>
      </c>
      <c r="I35" s="8">
        <f>INTAVI_PA_IN!I35+INTAVI_PA_EX!I35+INTAVI_FR_IN!I35+INTAVI_FR_EX!I35</f>
        <v>0</v>
      </c>
      <c r="J35" s="8">
        <f>INTAVI_PA_IN!J35+INTAVI_PA_EX!J35+INTAVI_FR_IN!J35+INTAVI_FR_EX!J35</f>
        <v>0</v>
      </c>
      <c r="K35" s="8">
        <f>INTAVI_PA_IN!K35+INTAVI_PA_EX!K35+INTAVI_FR_IN!K35+INTAVI_FR_EX!K35</f>
        <v>0</v>
      </c>
      <c r="L35" s="8">
        <f>INTAVI_PA_IN!L35+INTAVI_PA_EX!L35+INTAVI_FR_IN!L35+INTAVI_FR_EX!L35</f>
        <v>0</v>
      </c>
      <c r="M35" s="8">
        <f>INTAVI_PA_IN!M35+INTAVI_PA_EX!M35+INTAVI_FR_IN!M35+INTAVI_FR_EX!M35</f>
        <v>0</v>
      </c>
      <c r="N35" s="8">
        <f>INTAVI_PA_IN!N35+INTAVI_PA_EX!N35+INTAVI_FR_IN!N35+INTAVI_FR_EX!N35</f>
        <v>0</v>
      </c>
      <c r="O35" s="8">
        <f>INTAVI_PA_IN!O35+INTAVI_PA_EX!O35+INTAVI_FR_IN!O35+INTAVI_FR_EX!O35</f>
        <v>0</v>
      </c>
      <c r="P35" s="8">
        <f>INTAVI_PA_IN!P35+INTAVI_PA_EX!P35+INTAVI_FR_IN!P35+INTAVI_FR_EX!P35</f>
        <v>0</v>
      </c>
      <c r="Q35" s="8">
        <f>INTAVI_PA_IN!Q35+INTAVI_PA_EX!Q35+INTAVI_FR_IN!Q35+INTAVI_FR_EX!Q35</f>
        <v>0</v>
      </c>
      <c r="R35" s="8">
        <f>INTAVI_PA_IN!R35+INTAVI_PA_EX!R35+INTAVI_FR_IN!R35+INTAVI_FR_EX!R35</f>
        <v>0</v>
      </c>
      <c r="S35" s="8">
        <f>INTAVI_PA_IN!S35+INTAVI_PA_EX!S35+INTAVI_FR_IN!S35+INTAVI_FR_EX!S35</f>
        <v>0</v>
      </c>
      <c r="T35" s="8">
        <f>INTAVI_PA_IN!T35+INTAVI_PA_EX!T35+INTAVI_FR_IN!T35+INTAVI_FR_EX!T35</f>
        <v>0</v>
      </c>
      <c r="U35" s="8">
        <f>INTAVI_PA_IN!U35+INTAVI_PA_EX!U35+INTAVI_FR_IN!U35+INTAVI_FR_EX!U35</f>
        <v>0</v>
      </c>
      <c r="V35" s="8">
        <f>INTAVI_PA_IN!V35+INTAVI_PA_EX!V35+INTAVI_FR_IN!V35+INTAVI_FR_EX!V35</f>
        <v>0</v>
      </c>
      <c r="W35" s="8">
        <f>INTAVI_PA_IN!W35+INTAVI_PA_EX!W35+INTAVI_FR_IN!W35+INTAVI_FR_EX!W35</f>
        <v>0</v>
      </c>
      <c r="X35" s="8">
        <f>INTAVI_PA_IN!X35+INTAVI_PA_EX!X35+INTAVI_FR_IN!X35+INTAVI_FR_EX!X35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INTAVI_PA_IN!C36+INTAVI_PA_EX!C36+INTAVI_FR_IN!C36+INTAVI_FR_EX!C36</f>
        <v>0</v>
      </c>
      <c r="D36" s="8">
        <f>INTAVI_PA_IN!D36+INTAVI_PA_EX!D36+INTAVI_FR_IN!D36+INTAVI_FR_EX!D36</f>
        <v>0</v>
      </c>
      <c r="E36" s="8">
        <f>INTAVI_PA_IN!E36+INTAVI_PA_EX!E36+INTAVI_FR_IN!E36+INTAVI_FR_EX!E36</f>
        <v>0</v>
      </c>
      <c r="F36" s="8">
        <f>INTAVI_PA_IN!F36+INTAVI_PA_EX!F36+INTAVI_FR_IN!F36+INTAVI_FR_EX!F36</f>
        <v>0</v>
      </c>
      <c r="G36" s="8">
        <f>INTAVI_PA_IN!G36+INTAVI_PA_EX!G36+INTAVI_FR_IN!G36+INTAVI_FR_EX!G36</f>
        <v>0</v>
      </c>
      <c r="H36" s="8">
        <f>INTAVI_PA_IN!H36+INTAVI_PA_EX!H36+INTAVI_FR_IN!H36+INTAVI_FR_EX!H36</f>
        <v>0</v>
      </c>
      <c r="I36" s="8">
        <f>INTAVI_PA_IN!I36+INTAVI_PA_EX!I36+INTAVI_FR_IN!I36+INTAVI_FR_EX!I36</f>
        <v>0</v>
      </c>
      <c r="J36" s="8">
        <f>INTAVI_PA_IN!J36+INTAVI_PA_EX!J36+INTAVI_FR_IN!J36+INTAVI_FR_EX!J36</f>
        <v>0</v>
      </c>
      <c r="K36" s="8">
        <f>INTAVI_PA_IN!K36+INTAVI_PA_EX!K36+INTAVI_FR_IN!K36+INTAVI_FR_EX!K36</f>
        <v>0</v>
      </c>
      <c r="L36" s="8">
        <f>INTAVI_PA_IN!L36+INTAVI_PA_EX!L36+INTAVI_FR_IN!L36+INTAVI_FR_EX!L36</f>
        <v>0</v>
      </c>
      <c r="M36" s="8">
        <f>INTAVI_PA_IN!M36+INTAVI_PA_EX!M36+INTAVI_FR_IN!M36+INTAVI_FR_EX!M36</f>
        <v>0</v>
      </c>
      <c r="N36" s="8">
        <f>INTAVI_PA_IN!N36+INTAVI_PA_EX!N36+INTAVI_FR_IN!N36+INTAVI_FR_EX!N36</f>
        <v>0</v>
      </c>
      <c r="O36" s="8">
        <f>INTAVI_PA_IN!O36+INTAVI_PA_EX!O36+INTAVI_FR_IN!O36+INTAVI_FR_EX!O36</f>
        <v>0</v>
      </c>
      <c r="P36" s="8">
        <f>INTAVI_PA_IN!P36+INTAVI_PA_EX!P36+INTAVI_FR_IN!P36+INTAVI_FR_EX!P36</f>
        <v>0</v>
      </c>
      <c r="Q36" s="8">
        <f>INTAVI_PA_IN!Q36+INTAVI_PA_EX!Q36+INTAVI_FR_IN!Q36+INTAVI_FR_EX!Q36</f>
        <v>0</v>
      </c>
      <c r="R36" s="8">
        <f>INTAVI_PA_IN!R36+INTAVI_PA_EX!R36+INTAVI_FR_IN!R36+INTAVI_FR_EX!R36</f>
        <v>0</v>
      </c>
      <c r="S36" s="8">
        <f>INTAVI_PA_IN!S36+INTAVI_PA_EX!S36+INTAVI_FR_IN!S36+INTAVI_FR_EX!S36</f>
        <v>0</v>
      </c>
      <c r="T36" s="8">
        <f>INTAVI_PA_IN!T36+INTAVI_PA_EX!T36+INTAVI_FR_IN!T36+INTAVI_FR_EX!T36</f>
        <v>0</v>
      </c>
      <c r="U36" s="8">
        <f>INTAVI_PA_IN!U36+INTAVI_PA_EX!U36+INTAVI_FR_IN!U36+INTAVI_FR_EX!U36</f>
        <v>0</v>
      </c>
      <c r="V36" s="8">
        <f>INTAVI_PA_IN!V36+INTAVI_PA_EX!V36+INTAVI_FR_IN!V36+INTAVI_FR_EX!V36</f>
        <v>0</v>
      </c>
      <c r="W36" s="8">
        <f>INTAVI_PA_IN!W36+INTAVI_PA_EX!W36+INTAVI_FR_IN!W36+INTAVI_FR_EX!W36</f>
        <v>0</v>
      </c>
      <c r="X36" s="8">
        <f>INTAVI_PA_IN!X36+INTAVI_PA_EX!X36+INTAVI_FR_IN!X36+INTAVI_FR_EX!X36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INTAVI_PA_IN!C37+INTAVI_PA_EX!C37+INTAVI_FR_IN!C37+INTAVI_FR_EX!C37</f>
        <v>0</v>
      </c>
      <c r="D37" s="8">
        <f>INTAVI_PA_IN!D37+INTAVI_PA_EX!D37+INTAVI_FR_IN!D37+INTAVI_FR_EX!D37</f>
        <v>0</v>
      </c>
      <c r="E37" s="8">
        <f>INTAVI_PA_IN!E37+INTAVI_PA_EX!E37+INTAVI_FR_IN!E37+INTAVI_FR_EX!E37</f>
        <v>0</v>
      </c>
      <c r="F37" s="8">
        <f>INTAVI_PA_IN!F37+INTAVI_PA_EX!F37+INTAVI_FR_IN!F37+INTAVI_FR_EX!F37</f>
        <v>0</v>
      </c>
      <c r="G37" s="8">
        <f>INTAVI_PA_IN!G37+INTAVI_PA_EX!G37+INTAVI_FR_IN!G37+INTAVI_FR_EX!G37</f>
        <v>0</v>
      </c>
      <c r="H37" s="8">
        <f>INTAVI_PA_IN!H37+INTAVI_PA_EX!H37+INTAVI_FR_IN!H37+INTAVI_FR_EX!H37</f>
        <v>0</v>
      </c>
      <c r="I37" s="8">
        <f>INTAVI_PA_IN!I37+INTAVI_PA_EX!I37+INTAVI_FR_IN!I37+INTAVI_FR_EX!I37</f>
        <v>0</v>
      </c>
      <c r="J37" s="8">
        <f>INTAVI_PA_IN!J37+INTAVI_PA_EX!J37+INTAVI_FR_IN!J37+INTAVI_FR_EX!J37</f>
        <v>0</v>
      </c>
      <c r="K37" s="8">
        <f>INTAVI_PA_IN!K37+INTAVI_PA_EX!K37+INTAVI_FR_IN!K37+INTAVI_FR_EX!K37</f>
        <v>0</v>
      </c>
      <c r="L37" s="8">
        <f>INTAVI_PA_IN!L37+INTAVI_PA_EX!L37+INTAVI_FR_IN!L37+INTAVI_FR_EX!L37</f>
        <v>0</v>
      </c>
      <c r="M37" s="8">
        <f>INTAVI_PA_IN!M37+INTAVI_PA_EX!M37+INTAVI_FR_IN!M37+INTAVI_FR_EX!M37</f>
        <v>0</v>
      </c>
      <c r="N37" s="8">
        <f>INTAVI_PA_IN!N37+INTAVI_PA_EX!N37+INTAVI_FR_IN!N37+INTAVI_FR_EX!N37</f>
        <v>0</v>
      </c>
      <c r="O37" s="8">
        <f>INTAVI_PA_IN!O37+INTAVI_PA_EX!O37+INTAVI_FR_IN!O37+INTAVI_FR_EX!O37</f>
        <v>0</v>
      </c>
      <c r="P37" s="8">
        <f>INTAVI_PA_IN!P37+INTAVI_PA_EX!P37+INTAVI_FR_IN!P37+INTAVI_FR_EX!P37</f>
        <v>0</v>
      </c>
      <c r="Q37" s="8">
        <f>INTAVI_PA_IN!Q37+INTAVI_PA_EX!Q37+INTAVI_FR_IN!Q37+INTAVI_FR_EX!Q37</f>
        <v>0</v>
      </c>
      <c r="R37" s="8">
        <f>INTAVI_PA_IN!R37+INTAVI_PA_EX!R37+INTAVI_FR_IN!R37+INTAVI_FR_EX!R37</f>
        <v>0</v>
      </c>
      <c r="S37" s="8">
        <f>INTAVI_PA_IN!S37+INTAVI_PA_EX!S37+INTAVI_FR_IN!S37+INTAVI_FR_EX!S37</f>
        <v>0</v>
      </c>
      <c r="T37" s="8">
        <f>INTAVI_PA_IN!T37+INTAVI_PA_EX!T37+INTAVI_FR_IN!T37+INTAVI_FR_EX!T37</f>
        <v>0</v>
      </c>
      <c r="U37" s="8">
        <f>INTAVI_PA_IN!U37+INTAVI_PA_EX!U37+INTAVI_FR_IN!U37+INTAVI_FR_EX!U37</f>
        <v>0</v>
      </c>
      <c r="V37" s="8">
        <f>INTAVI_PA_IN!V37+INTAVI_PA_EX!V37+INTAVI_FR_IN!V37+INTAVI_FR_EX!V37</f>
        <v>0</v>
      </c>
      <c r="W37" s="8">
        <f>INTAVI_PA_IN!W37+INTAVI_PA_EX!W37+INTAVI_FR_IN!W37+INTAVI_FR_EX!W37</f>
        <v>0</v>
      </c>
      <c r="X37" s="8">
        <f>INTAVI_PA_IN!X37+INTAVI_PA_EX!X37+INTAVI_FR_IN!X37+INTAVI_FR_EX!X37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INTAVI_PA_IN!C38+INTAVI_PA_EX!C38+INTAVI_FR_IN!C38+INTAVI_FR_EX!C38</f>
        <v>0</v>
      </c>
      <c r="D38" s="8">
        <f>INTAVI_PA_IN!D38+INTAVI_PA_EX!D38+INTAVI_FR_IN!D38+INTAVI_FR_EX!D38</f>
        <v>0</v>
      </c>
      <c r="E38" s="8">
        <f>INTAVI_PA_IN!E38+INTAVI_PA_EX!E38+INTAVI_FR_IN!E38+INTAVI_FR_EX!E38</f>
        <v>0</v>
      </c>
      <c r="F38" s="8">
        <f>INTAVI_PA_IN!F38+INTAVI_PA_EX!F38+INTAVI_FR_IN!F38+INTAVI_FR_EX!F38</f>
        <v>0</v>
      </c>
      <c r="G38" s="8">
        <f>INTAVI_PA_IN!G38+INTAVI_PA_EX!G38+INTAVI_FR_IN!G38+INTAVI_FR_EX!G38</f>
        <v>0</v>
      </c>
      <c r="H38" s="8">
        <f>INTAVI_PA_IN!H38+INTAVI_PA_EX!H38+INTAVI_FR_IN!H38+INTAVI_FR_EX!H38</f>
        <v>0</v>
      </c>
      <c r="I38" s="8">
        <f>INTAVI_PA_IN!I38+INTAVI_PA_EX!I38+INTAVI_FR_IN!I38+INTAVI_FR_EX!I38</f>
        <v>0</v>
      </c>
      <c r="J38" s="8">
        <f>INTAVI_PA_IN!J38+INTAVI_PA_EX!J38+INTAVI_FR_IN!J38+INTAVI_FR_EX!J38</f>
        <v>0</v>
      </c>
      <c r="K38" s="8">
        <f>INTAVI_PA_IN!K38+INTAVI_PA_EX!K38+INTAVI_FR_IN!K38+INTAVI_FR_EX!K38</f>
        <v>0</v>
      </c>
      <c r="L38" s="8">
        <f>INTAVI_PA_IN!L38+INTAVI_PA_EX!L38+INTAVI_FR_IN!L38+INTAVI_FR_EX!L38</f>
        <v>0</v>
      </c>
      <c r="M38" s="8">
        <f>INTAVI_PA_IN!M38+INTAVI_PA_EX!M38+INTAVI_FR_IN!M38+INTAVI_FR_EX!M38</f>
        <v>0</v>
      </c>
      <c r="N38" s="8">
        <f>INTAVI_PA_IN!N38+INTAVI_PA_EX!N38+INTAVI_FR_IN!N38+INTAVI_FR_EX!N38</f>
        <v>0</v>
      </c>
      <c r="O38" s="8">
        <f>INTAVI_PA_IN!O38+INTAVI_PA_EX!O38+INTAVI_FR_IN!O38+INTAVI_FR_EX!O38</f>
        <v>0</v>
      </c>
      <c r="P38" s="8">
        <f>INTAVI_PA_IN!P38+INTAVI_PA_EX!P38+INTAVI_FR_IN!P38+INTAVI_FR_EX!P38</f>
        <v>0</v>
      </c>
      <c r="Q38" s="8">
        <f>INTAVI_PA_IN!Q38+INTAVI_PA_EX!Q38+INTAVI_FR_IN!Q38+INTAVI_FR_EX!Q38</f>
        <v>0</v>
      </c>
      <c r="R38" s="8">
        <f>INTAVI_PA_IN!R38+INTAVI_PA_EX!R38+INTAVI_FR_IN!R38+INTAVI_FR_EX!R38</f>
        <v>0</v>
      </c>
      <c r="S38" s="8">
        <f>INTAVI_PA_IN!S38+INTAVI_PA_EX!S38+INTAVI_FR_IN!S38+INTAVI_FR_EX!S38</f>
        <v>0</v>
      </c>
      <c r="T38" s="8">
        <f>INTAVI_PA_IN!T38+INTAVI_PA_EX!T38+INTAVI_FR_IN!T38+INTAVI_FR_EX!T38</f>
        <v>0</v>
      </c>
      <c r="U38" s="8">
        <f>INTAVI_PA_IN!U38+INTAVI_PA_EX!U38+INTAVI_FR_IN!U38+INTAVI_FR_EX!U38</f>
        <v>0</v>
      </c>
      <c r="V38" s="8">
        <f>INTAVI_PA_IN!V38+INTAVI_PA_EX!V38+INTAVI_FR_IN!V38+INTAVI_FR_EX!V38</f>
        <v>0</v>
      </c>
      <c r="W38" s="8">
        <f>INTAVI_PA_IN!W38+INTAVI_PA_EX!W38+INTAVI_FR_IN!W38+INTAVI_FR_EX!W38</f>
        <v>0</v>
      </c>
      <c r="X38" s="8">
        <f>INTAVI_PA_IN!X38+INTAVI_PA_EX!X38+INTAVI_FR_IN!X38+INTAVI_FR_EX!X38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INTAVI_PA_IN!C39+INTAVI_PA_EX!C39+INTAVI_FR_IN!C39+INTAVI_FR_EX!C39</f>
        <v>0</v>
      </c>
      <c r="D39" s="8">
        <f>INTAVI_PA_IN!D39+INTAVI_PA_EX!D39+INTAVI_FR_IN!D39+INTAVI_FR_EX!D39</f>
        <v>0</v>
      </c>
      <c r="E39" s="8">
        <f>INTAVI_PA_IN!E39+INTAVI_PA_EX!E39+INTAVI_FR_IN!E39+INTAVI_FR_EX!E39</f>
        <v>0</v>
      </c>
      <c r="F39" s="8">
        <f>INTAVI_PA_IN!F39+INTAVI_PA_EX!F39+INTAVI_FR_IN!F39+INTAVI_FR_EX!F39</f>
        <v>0</v>
      </c>
      <c r="G39" s="8">
        <f>INTAVI_PA_IN!G39+INTAVI_PA_EX!G39+INTAVI_FR_IN!G39+INTAVI_FR_EX!G39</f>
        <v>0</v>
      </c>
      <c r="H39" s="8">
        <f>INTAVI_PA_IN!H39+INTAVI_PA_EX!H39+INTAVI_FR_IN!H39+INTAVI_FR_EX!H39</f>
        <v>0</v>
      </c>
      <c r="I39" s="8">
        <f>INTAVI_PA_IN!I39+INTAVI_PA_EX!I39+INTAVI_FR_IN!I39+INTAVI_FR_EX!I39</f>
        <v>0</v>
      </c>
      <c r="J39" s="8">
        <f>INTAVI_PA_IN!J39+INTAVI_PA_EX!J39+INTAVI_FR_IN!J39+INTAVI_FR_EX!J39</f>
        <v>0</v>
      </c>
      <c r="K39" s="8">
        <f>INTAVI_PA_IN!K39+INTAVI_PA_EX!K39+INTAVI_FR_IN!K39+INTAVI_FR_EX!K39</f>
        <v>0</v>
      </c>
      <c r="L39" s="8">
        <f>INTAVI_PA_IN!L39+INTAVI_PA_EX!L39+INTAVI_FR_IN!L39+INTAVI_FR_EX!L39</f>
        <v>0</v>
      </c>
      <c r="M39" s="8">
        <f>INTAVI_PA_IN!M39+INTAVI_PA_EX!M39+INTAVI_FR_IN!M39+INTAVI_FR_EX!M39</f>
        <v>0</v>
      </c>
      <c r="N39" s="8">
        <f>INTAVI_PA_IN!N39+INTAVI_PA_EX!N39+INTAVI_FR_IN!N39+INTAVI_FR_EX!N39</f>
        <v>0</v>
      </c>
      <c r="O39" s="8">
        <f>INTAVI_PA_IN!O39+INTAVI_PA_EX!O39+INTAVI_FR_IN!O39+INTAVI_FR_EX!O39</f>
        <v>0</v>
      </c>
      <c r="P39" s="8">
        <f>INTAVI_PA_IN!P39+INTAVI_PA_EX!P39+INTAVI_FR_IN!P39+INTAVI_FR_EX!P39</f>
        <v>0</v>
      </c>
      <c r="Q39" s="8">
        <f>INTAVI_PA_IN!Q39+INTAVI_PA_EX!Q39+INTAVI_FR_IN!Q39+INTAVI_FR_EX!Q39</f>
        <v>0</v>
      </c>
      <c r="R39" s="8">
        <f>INTAVI_PA_IN!R39+INTAVI_PA_EX!R39+INTAVI_FR_IN!R39+INTAVI_FR_EX!R39</f>
        <v>0</v>
      </c>
      <c r="S39" s="8">
        <f>INTAVI_PA_IN!S39+INTAVI_PA_EX!S39+INTAVI_FR_IN!S39+INTAVI_FR_EX!S39</f>
        <v>0</v>
      </c>
      <c r="T39" s="8">
        <f>INTAVI_PA_IN!T39+INTAVI_PA_EX!T39+INTAVI_FR_IN!T39+INTAVI_FR_EX!T39</f>
        <v>0</v>
      </c>
      <c r="U39" s="8">
        <f>INTAVI_PA_IN!U39+INTAVI_PA_EX!U39+INTAVI_FR_IN!U39+INTAVI_FR_EX!U39</f>
        <v>0</v>
      </c>
      <c r="V39" s="8">
        <f>INTAVI_PA_IN!V39+INTAVI_PA_EX!V39+INTAVI_FR_IN!V39+INTAVI_FR_EX!V39</f>
        <v>0</v>
      </c>
      <c r="W39" s="8">
        <f>INTAVI_PA_IN!W39+INTAVI_PA_EX!W39+INTAVI_FR_IN!W39+INTAVI_FR_EX!W39</f>
        <v>0</v>
      </c>
      <c r="X39" s="8">
        <f>INTAVI_PA_IN!X39+INTAVI_PA_EX!X39+INTAVI_FR_IN!X39+INTAVI_FR_EX!X39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INTAVI_PA_IN!C40+INTAVI_PA_EX!C40+INTAVI_FR_IN!C40+INTAVI_FR_EX!C40</f>
        <v>2022.9992222400001</v>
      </c>
      <c r="D40" s="8">
        <f>INTAVI_PA_IN!D40+INTAVI_PA_EX!D40+INTAVI_FR_IN!D40+INTAVI_FR_EX!D40</f>
        <v>1946.0546319599998</v>
      </c>
      <c r="E40" s="8">
        <f>INTAVI_PA_IN!E40+INTAVI_PA_EX!E40+INTAVI_FR_IN!E40+INTAVI_FR_EX!E40</f>
        <v>1888.3462539599998</v>
      </c>
      <c r="F40" s="8">
        <f>INTAVI_PA_IN!F40+INTAVI_PA_EX!F40+INTAVI_FR_IN!F40+INTAVI_FR_EX!F40</f>
        <v>2032.6171989599995</v>
      </c>
      <c r="G40" s="8">
        <f>INTAVI_PA_IN!G40+INTAVI_PA_EX!G40+INTAVI_FR_IN!G40+INTAVI_FR_EX!G40</f>
        <v>2189.7123717599998</v>
      </c>
      <c r="H40" s="8">
        <f>INTAVI_PA_IN!H40+INTAVI_PA_EX!H40+INTAVI_FR_IN!H40+INTAVI_FR_EX!H40</f>
        <v>2269.8629542800004</v>
      </c>
      <c r="I40" s="8">
        <f>INTAVI_PA_IN!I40+INTAVI_PA_EX!I40+INTAVI_FR_IN!I40+INTAVI_FR_EX!I40</f>
        <v>2404.5156637200002</v>
      </c>
      <c r="J40" s="8">
        <f>INTAVI_PA_IN!J40+INTAVI_PA_EX!J40+INTAVI_FR_IN!J40+INTAVI_FR_EX!J40</f>
        <v>2538.2857287599991</v>
      </c>
      <c r="K40" s="8">
        <f>INTAVI_PA_IN!K40+INTAVI_PA_EX!K40+INTAVI_FR_IN!K40+INTAVI_FR_EX!K40</f>
        <v>2631.0366424800004</v>
      </c>
      <c r="L40" s="8">
        <f>INTAVI_PA_IN!L40+INTAVI_PA_EX!L40+INTAVI_FR_IN!L40+INTAVI_FR_EX!L40</f>
        <v>2467.17668628</v>
      </c>
      <c r="M40" s="8">
        <f>INTAVI_PA_IN!M40+INTAVI_PA_EX!M40+INTAVI_FR_IN!M40+INTAVI_FR_EX!M40</f>
        <v>2643.4035000000008</v>
      </c>
      <c r="N40" s="8">
        <f>INTAVI_PA_IN!N40+INTAVI_PA_EX!N40+INTAVI_FR_IN!N40+INTAVI_FR_EX!N40</f>
        <v>2754.7047000000007</v>
      </c>
      <c r="O40" s="8">
        <f>INTAVI_PA_IN!O40+INTAVI_PA_EX!O40+INTAVI_FR_IN!O40+INTAVI_FR_EX!O40</f>
        <v>2779.4384150400006</v>
      </c>
      <c r="P40" s="8">
        <f>INTAVI_PA_IN!P40+INTAVI_PA_EX!P40+INTAVI_FR_IN!P40+INTAVI_FR_EX!P40</f>
        <v>2810.3553000000011</v>
      </c>
      <c r="Q40" s="8">
        <f>INTAVI_PA_IN!Q40+INTAVI_PA_EX!Q40+INTAVI_FR_IN!Q40+INTAVI_FR_EX!Q40</f>
        <v>2909.2896424800001</v>
      </c>
      <c r="R40" s="8">
        <f>INTAVI_PA_IN!R40+INTAVI_PA_EX!R40+INTAVI_FR_IN!R40+INTAVI_FR_EX!R40</f>
        <v>3150.4423287600016</v>
      </c>
      <c r="S40" s="8">
        <f>INTAVI_PA_IN!S40+INTAVI_PA_EX!S40+INTAVI_FR_IN!S40+INTAVI_FR_EX!S40</f>
        <v>3459.6122137200023</v>
      </c>
      <c r="T40" s="8">
        <f>INTAVI_PA_IN!T40+INTAVI_PA_EX!T40+INTAVI_FR_IN!T40+INTAVI_FR_EX!T40</f>
        <v>3854.7099899999985</v>
      </c>
      <c r="U40" s="8">
        <f>INTAVI_PA_IN!U40+INTAVI_PA_EX!U40+INTAVI_FR_IN!U40+INTAVI_FR_EX!U40</f>
        <v>4105.691089920002</v>
      </c>
      <c r="V40" s="8">
        <f>INTAVI_PA_IN!V40+INTAVI_PA_EX!V40+INTAVI_FR_IN!V40+INTAVI_FR_EX!V40</f>
        <v>4389.5029377599994</v>
      </c>
      <c r="W40" s="8">
        <f>INTAVI_PA_IN!W40+INTAVI_PA_EX!W40+INTAVI_FR_IN!W40+INTAVI_FR_EX!W40</f>
        <v>1574.6738472000002</v>
      </c>
      <c r="X40" s="8">
        <f>INTAVI_PA_IN!X40+INTAVI_PA_EX!X40+INTAVI_FR_IN!X40+INTAVI_FR_EX!X40</f>
        <v>2004.3800845200008</v>
      </c>
    </row>
    <row r="41" spans="1:24" ht="11.25" customHeight="1" x14ac:dyDescent="0.2">
      <c r="A41" s="28" t="s">
        <v>68</v>
      </c>
      <c r="B41" s="7" t="s">
        <v>69</v>
      </c>
      <c r="C41" s="8">
        <f>INTAVI_PA_IN!C41+INTAVI_PA_EX!C41+INTAVI_FR_IN!C41+INTAVI_FR_EX!C41</f>
        <v>0</v>
      </c>
      <c r="D41" s="8">
        <f>INTAVI_PA_IN!D41+INTAVI_PA_EX!D41+INTAVI_FR_IN!D41+INTAVI_FR_EX!D41</f>
        <v>0</v>
      </c>
      <c r="E41" s="8">
        <f>INTAVI_PA_IN!E41+INTAVI_PA_EX!E41+INTAVI_FR_IN!E41+INTAVI_FR_EX!E41</f>
        <v>0</v>
      </c>
      <c r="F41" s="8">
        <f>INTAVI_PA_IN!F41+INTAVI_PA_EX!F41+INTAVI_FR_IN!F41+INTAVI_FR_EX!F41</f>
        <v>0</v>
      </c>
      <c r="G41" s="8">
        <f>INTAVI_PA_IN!G41+INTAVI_PA_EX!G41+INTAVI_FR_IN!G41+INTAVI_FR_EX!G41</f>
        <v>0</v>
      </c>
      <c r="H41" s="8">
        <f>INTAVI_PA_IN!H41+INTAVI_PA_EX!H41+INTAVI_FR_IN!H41+INTAVI_FR_EX!H41</f>
        <v>0</v>
      </c>
      <c r="I41" s="8">
        <f>INTAVI_PA_IN!I41+INTAVI_PA_EX!I41+INTAVI_FR_IN!I41+INTAVI_FR_EX!I41</f>
        <v>0</v>
      </c>
      <c r="J41" s="8">
        <f>INTAVI_PA_IN!J41+INTAVI_PA_EX!J41+INTAVI_FR_IN!J41+INTAVI_FR_EX!J41</f>
        <v>0</v>
      </c>
      <c r="K41" s="8">
        <f>INTAVI_PA_IN!K41+INTAVI_PA_EX!K41+INTAVI_FR_IN!K41+INTAVI_FR_EX!K41</f>
        <v>0</v>
      </c>
      <c r="L41" s="8">
        <f>INTAVI_PA_IN!L41+INTAVI_PA_EX!L41+INTAVI_FR_IN!L41+INTAVI_FR_EX!L41</f>
        <v>0</v>
      </c>
      <c r="M41" s="8">
        <f>INTAVI_PA_IN!M41+INTAVI_PA_EX!M41+INTAVI_FR_IN!M41+INTAVI_FR_EX!M41</f>
        <v>0</v>
      </c>
      <c r="N41" s="8">
        <f>INTAVI_PA_IN!N41+INTAVI_PA_EX!N41+INTAVI_FR_IN!N41+INTAVI_FR_EX!N41</f>
        <v>0</v>
      </c>
      <c r="O41" s="8">
        <f>INTAVI_PA_IN!O41+INTAVI_PA_EX!O41+INTAVI_FR_IN!O41+INTAVI_FR_EX!O41</f>
        <v>0</v>
      </c>
      <c r="P41" s="8">
        <f>INTAVI_PA_IN!P41+INTAVI_PA_EX!P41+INTAVI_FR_IN!P41+INTAVI_FR_EX!P41</f>
        <v>0</v>
      </c>
      <c r="Q41" s="8">
        <f>INTAVI_PA_IN!Q41+INTAVI_PA_EX!Q41+INTAVI_FR_IN!Q41+INTAVI_FR_EX!Q41</f>
        <v>0</v>
      </c>
      <c r="R41" s="8">
        <f>INTAVI_PA_IN!R41+INTAVI_PA_EX!R41+INTAVI_FR_IN!R41+INTAVI_FR_EX!R41</f>
        <v>0</v>
      </c>
      <c r="S41" s="8">
        <f>INTAVI_PA_IN!S41+INTAVI_PA_EX!S41+INTAVI_FR_IN!S41+INTAVI_FR_EX!S41</f>
        <v>0</v>
      </c>
      <c r="T41" s="8">
        <f>INTAVI_PA_IN!T41+INTAVI_PA_EX!T41+INTAVI_FR_IN!T41+INTAVI_FR_EX!T41</f>
        <v>0</v>
      </c>
      <c r="U41" s="8">
        <f>INTAVI_PA_IN!U41+INTAVI_PA_EX!U41+INTAVI_FR_IN!U41+INTAVI_FR_EX!U41</f>
        <v>0</v>
      </c>
      <c r="V41" s="8">
        <f>INTAVI_PA_IN!V41+INTAVI_PA_EX!V41+INTAVI_FR_IN!V41+INTAVI_FR_EX!V41</f>
        <v>0</v>
      </c>
      <c r="W41" s="8">
        <f>INTAVI_PA_IN!W41+INTAVI_PA_EX!W41+INTAVI_FR_IN!W41+INTAVI_FR_EX!W41</f>
        <v>0</v>
      </c>
      <c r="X41" s="8">
        <f>INTAVI_PA_IN!X41+INTAVI_PA_EX!X41+INTAVI_FR_IN!X41+INTAVI_FR_EX!X41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INTAVI_PA_IN!C42+INTAVI_PA_EX!C42+INTAVI_FR_IN!C42+INTAVI_FR_EX!C42</f>
        <v>0</v>
      </c>
      <c r="D42" s="8">
        <f>INTAVI_PA_IN!D42+INTAVI_PA_EX!D42+INTAVI_FR_IN!D42+INTAVI_FR_EX!D42</f>
        <v>0</v>
      </c>
      <c r="E42" s="8">
        <f>INTAVI_PA_IN!E42+INTAVI_PA_EX!E42+INTAVI_FR_IN!E42+INTAVI_FR_EX!E42</f>
        <v>0</v>
      </c>
      <c r="F42" s="8">
        <f>INTAVI_PA_IN!F42+INTAVI_PA_EX!F42+INTAVI_FR_IN!F42+INTAVI_FR_EX!F42</f>
        <v>0</v>
      </c>
      <c r="G42" s="8">
        <f>INTAVI_PA_IN!G42+INTAVI_PA_EX!G42+INTAVI_FR_IN!G42+INTAVI_FR_EX!G42</f>
        <v>0</v>
      </c>
      <c r="H42" s="8">
        <f>INTAVI_PA_IN!H42+INTAVI_PA_EX!H42+INTAVI_FR_IN!H42+INTAVI_FR_EX!H42</f>
        <v>0</v>
      </c>
      <c r="I42" s="8">
        <f>INTAVI_PA_IN!I42+INTAVI_PA_EX!I42+INTAVI_FR_IN!I42+INTAVI_FR_EX!I42</f>
        <v>0</v>
      </c>
      <c r="J42" s="8">
        <f>INTAVI_PA_IN!J42+INTAVI_PA_EX!J42+INTAVI_FR_IN!J42+INTAVI_FR_EX!J42</f>
        <v>0</v>
      </c>
      <c r="K42" s="8">
        <f>INTAVI_PA_IN!K42+INTAVI_PA_EX!K42+INTAVI_FR_IN!K42+INTAVI_FR_EX!K42</f>
        <v>0</v>
      </c>
      <c r="L42" s="8">
        <f>INTAVI_PA_IN!L42+INTAVI_PA_EX!L42+INTAVI_FR_IN!L42+INTAVI_FR_EX!L42</f>
        <v>0</v>
      </c>
      <c r="M42" s="8">
        <f>INTAVI_PA_IN!M42+INTAVI_PA_EX!M42+INTAVI_FR_IN!M42+INTAVI_FR_EX!M42</f>
        <v>0</v>
      </c>
      <c r="N42" s="8">
        <f>INTAVI_PA_IN!N42+INTAVI_PA_EX!N42+INTAVI_FR_IN!N42+INTAVI_FR_EX!N42</f>
        <v>0</v>
      </c>
      <c r="O42" s="8">
        <f>INTAVI_PA_IN!O42+INTAVI_PA_EX!O42+INTAVI_FR_IN!O42+INTAVI_FR_EX!O42</f>
        <v>0</v>
      </c>
      <c r="P42" s="8">
        <f>INTAVI_PA_IN!P42+INTAVI_PA_EX!P42+INTAVI_FR_IN!P42+INTAVI_FR_EX!P42</f>
        <v>0</v>
      </c>
      <c r="Q42" s="8">
        <f>INTAVI_PA_IN!Q42+INTAVI_PA_EX!Q42+INTAVI_FR_IN!Q42+INTAVI_FR_EX!Q42</f>
        <v>0</v>
      </c>
      <c r="R42" s="8">
        <f>INTAVI_PA_IN!R42+INTAVI_PA_EX!R42+INTAVI_FR_IN!R42+INTAVI_FR_EX!R42</f>
        <v>0</v>
      </c>
      <c r="S42" s="8">
        <f>INTAVI_PA_IN!S42+INTAVI_PA_EX!S42+INTAVI_FR_IN!S42+INTAVI_FR_EX!S42</f>
        <v>0</v>
      </c>
      <c r="T42" s="8">
        <f>INTAVI_PA_IN!T42+INTAVI_PA_EX!T42+INTAVI_FR_IN!T42+INTAVI_FR_EX!T42</f>
        <v>0</v>
      </c>
      <c r="U42" s="8">
        <f>INTAVI_PA_IN!U42+INTAVI_PA_EX!U42+INTAVI_FR_IN!U42+INTAVI_FR_EX!U42</f>
        <v>0</v>
      </c>
      <c r="V42" s="8">
        <f>INTAVI_PA_IN!V42+INTAVI_PA_EX!V42+INTAVI_FR_IN!V42+INTAVI_FR_EX!V42</f>
        <v>0</v>
      </c>
      <c r="W42" s="8">
        <f>INTAVI_PA_IN!W42+INTAVI_PA_EX!W42+INTAVI_FR_IN!W42+INTAVI_FR_EX!W42</f>
        <v>0</v>
      </c>
      <c r="X42" s="8">
        <f>INTAVI_PA_IN!X42+INTAVI_PA_EX!X42+INTAVI_FR_IN!X42+INTAVI_FR_EX!X42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INTAVI_PA_IN!C43+INTAVI_PA_EX!C43+INTAVI_FR_IN!C43+INTAVI_FR_EX!C43</f>
        <v>0</v>
      </c>
      <c r="D43" s="8">
        <f>INTAVI_PA_IN!D43+INTAVI_PA_EX!D43+INTAVI_FR_IN!D43+INTAVI_FR_EX!D43</f>
        <v>0</v>
      </c>
      <c r="E43" s="8">
        <f>INTAVI_PA_IN!E43+INTAVI_PA_EX!E43+INTAVI_FR_IN!E43+INTAVI_FR_EX!E43</f>
        <v>0</v>
      </c>
      <c r="F43" s="8">
        <f>INTAVI_PA_IN!F43+INTAVI_PA_EX!F43+INTAVI_FR_IN!F43+INTAVI_FR_EX!F43</f>
        <v>0</v>
      </c>
      <c r="G43" s="8">
        <f>INTAVI_PA_IN!G43+INTAVI_PA_EX!G43+INTAVI_FR_IN!G43+INTAVI_FR_EX!G43</f>
        <v>0</v>
      </c>
      <c r="H43" s="8">
        <f>INTAVI_PA_IN!H43+INTAVI_PA_EX!H43+INTAVI_FR_IN!H43+INTAVI_FR_EX!H43</f>
        <v>0</v>
      </c>
      <c r="I43" s="8">
        <f>INTAVI_PA_IN!I43+INTAVI_PA_EX!I43+INTAVI_FR_IN!I43+INTAVI_FR_EX!I43</f>
        <v>0</v>
      </c>
      <c r="J43" s="8">
        <f>INTAVI_PA_IN!J43+INTAVI_PA_EX!J43+INTAVI_FR_IN!J43+INTAVI_FR_EX!J43</f>
        <v>0</v>
      </c>
      <c r="K43" s="8">
        <f>INTAVI_PA_IN!K43+INTAVI_PA_EX!K43+INTAVI_FR_IN!K43+INTAVI_FR_EX!K43</f>
        <v>0</v>
      </c>
      <c r="L43" s="8">
        <f>INTAVI_PA_IN!L43+INTAVI_PA_EX!L43+INTAVI_FR_IN!L43+INTAVI_FR_EX!L43</f>
        <v>0</v>
      </c>
      <c r="M43" s="8">
        <f>INTAVI_PA_IN!M43+INTAVI_PA_EX!M43+INTAVI_FR_IN!M43+INTAVI_FR_EX!M43</f>
        <v>0</v>
      </c>
      <c r="N43" s="8">
        <f>INTAVI_PA_IN!N43+INTAVI_PA_EX!N43+INTAVI_FR_IN!N43+INTAVI_FR_EX!N43</f>
        <v>0</v>
      </c>
      <c r="O43" s="8">
        <f>INTAVI_PA_IN!O43+INTAVI_PA_EX!O43+INTAVI_FR_IN!O43+INTAVI_FR_EX!O43</f>
        <v>0</v>
      </c>
      <c r="P43" s="8">
        <f>INTAVI_PA_IN!P43+INTAVI_PA_EX!P43+INTAVI_FR_IN!P43+INTAVI_FR_EX!P43</f>
        <v>0</v>
      </c>
      <c r="Q43" s="8">
        <f>INTAVI_PA_IN!Q43+INTAVI_PA_EX!Q43+INTAVI_FR_IN!Q43+INTAVI_FR_EX!Q43</f>
        <v>0</v>
      </c>
      <c r="R43" s="8">
        <f>INTAVI_PA_IN!R43+INTAVI_PA_EX!R43+INTAVI_FR_IN!R43+INTAVI_FR_EX!R43</f>
        <v>0</v>
      </c>
      <c r="S43" s="8">
        <f>INTAVI_PA_IN!S43+INTAVI_PA_EX!S43+INTAVI_FR_IN!S43+INTAVI_FR_EX!S43</f>
        <v>0</v>
      </c>
      <c r="T43" s="8">
        <f>INTAVI_PA_IN!T43+INTAVI_PA_EX!T43+INTAVI_FR_IN!T43+INTAVI_FR_EX!T43</f>
        <v>0</v>
      </c>
      <c r="U43" s="8">
        <f>INTAVI_PA_IN!U43+INTAVI_PA_EX!U43+INTAVI_FR_IN!U43+INTAVI_FR_EX!U43</f>
        <v>0</v>
      </c>
      <c r="V43" s="8">
        <f>INTAVI_PA_IN!V43+INTAVI_PA_EX!V43+INTAVI_FR_IN!V43+INTAVI_FR_EX!V43</f>
        <v>0</v>
      </c>
      <c r="W43" s="8">
        <f>INTAVI_PA_IN!W43+INTAVI_PA_EX!W43+INTAVI_FR_IN!W43+INTAVI_FR_EX!W43</f>
        <v>0</v>
      </c>
      <c r="X43" s="8">
        <f>INTAVI_PA_IN!X43+INTAVI_PA_EX!X43+INTAVI_FR_IN!X43+INTAVI_FR_EX!X43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INTAVI_PA_IN!C44+INTAVI_PA_EX!C44+INTAVI_FR_IN!C44+INTAVI_FR_EX!C44</f>
        <v>0</v>
      </c>
      <c r="D44" s="8">
        <f>INTAVI_PA_IN!D44+INTAVI_PA_EX!D44+INTAVI_FR_IN!D44+INTAVI_FR_EX!D44</f>
        <v>0</v>
      </c>
      <c r="E44" s="8">
        <f>INTAVI_PA_IN!E44+INTAVI_PA_EX!E44+INTAVI_FR_IN!E44+INTAVI_FR_EX!E44</f>
        <v>0</v>
      </c>
      <c r="F44" s="8">
        <f>INTAVI_PA_IN!F44+INTAVI_PA_EX!F44+INTAVI_FR_IN!F44+INTAVI_FR_EX!F44</f>
        <v>0</v>
      </c>
      <c r="G44" s="8">
        <f>INTAVI_PA_IN!G44+INTAVI_PA_EX!G44+INTAVI_FR_IN!G44+INTAVI_FR_EX!G44</f>
        <v>0</v>
      </c>
      <c r="H44" s="8">
        <f>INTAVI_PA_IN!H44+INTAVI_PA_EX!H44+INTAVI_FR_IN!H44+INTAVI_FR_EX!H44</f>
        <v>0</v>
      </c>
      <c r="I44" s="8">
        <f>INTAVI_PA_IN!I44+INTAVI_PA_EX!I44+INTAVI_FR_IN!I44+INTAVI_FR_EX!I44</f>
        <v>0</v>
      </c>
      <c r="J44" s="8">
        <f>INTAVI_PA_IN!J44+INTAVI_PA_EX!J44+INTAVI_FR_IN!J44+INTAVI_FR_EX!J44</f>
        <v>0</v>
      </c>
      <c r="K44" s="8">
        <f>INTAVI_PA_IN!K44+INTAVI_PA_EX!K44+INTAVI_FR_IN!K44+INTAVI_FR_EX!K44</f>
        <v>0</v>
      </c>
      <c r="L44" s="8">
        <f>INTAVI_PA_IN!L44+INTAVI_PA_EX!L44+INTAVI_FR_IN!L44+INTAVI_FR_EX!L44</f>
        <v>0</v>
      </c>
      <c r="M44" s="8">
        <f>INTAVI_PA_IN!M44+INTAVI_PA_EX!M44+INTAVI_FR_IN!M44+INTAVI_FR_EX!M44</f>
        <v>0</v>
      </c>
      <c r="N44" s="8">
        <f>INTAVI_PA_IN!N44+INTAVI_PA_EX!N44+INTAVI_FR_IN!N44+INTAVI_FR_EX!N44</f>
        <v>0</v>
      </c>
      <c r="O44" s="8">
        <f>INTAVI_PA_IN!O44+INTAVI_PA_EX!O44+INTAVI_FR_IN!O44+INTAVI_FR_EX!O44</f>
        <v>0</v>
      </c>
      <c r="P44" s="8">
        <f>INTAVI_PA_IN!P44+INTAVI_PA_EX!P44+INTAVI_FR_IN!P44+INTAVI_FR_EX!P44</f>
        <v>0</v>
      </c>
      <c r="Q44" s="8">
        <f>INTAVI_PA_IN!Q44+INTAVI_PA_EX!Q44+INTAVI_FR_IN!Q44+INTAVI_FR_EX!Q44</f>
        <v>0</v>
      </c>
      <c r="R44" s="8">
        <f>INTAVI_PA_IN!R44+INTAVI_PA_EX!R44+INTAVI_FR_IN!R44+INTAVI_FR_EX!R44</f>
        <v>0</v>
      </c>
      <c r="S44" s="8">
        <f>INTAVI_PA_IN!S44+INTAVI_PA_EX!S44+INTAVI_FR_IN!S44+INTAVI_FR_EX!S44</f>
        <v>0</v>
      </c>
      <c r="T44" s="8">
        <f>INTAVI_PA_IN!T44+INTAVI_PA_EX!T44+INTAVI_FR_IN!T44+INTAVI_FR_EX!T44</f>
        <v>0</v>
      </c>
      <c r="U44" s="8">
        <f>INTAVI_PA_IN!U44+INTAVI_PA_EX!U44+INTAVI_FR_IN!U44+INTAVI_FR_EX!U44</f>
        <v>0</v>
      </c>
      <c r="V44" s="8">
        <f>INTAVI_PA_IN!V44+INTAVI_PA_EX!V44+INTAVI_FR_IN!V44+INTAVI_FR_EX!V44</f>
        <v>0</v>
      </c>
      <c r="W44" s="8">
        <f>INTAVI_PA_IN!W44+INTAVI_PA_EX!W44+INTAVI_FR_IN!W44+INTAVI_FR_EX!W44</f>
        <v>0</v>
      </c>
      <c r="X44" s="8">
        <f>INTAVI_PA_IN!X44+INTAVI_PA_EX!X44+INTAVI_FR_IN!X44+INTAVI_FR_EX!X44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INTAVI_PA_IN!C45+INTAVI_PA_EX!C45+INTAVI_FR_IN!C45+INTAVI_FR_EX!C45</f>
        <v>0</v>
      </c>
      <c r="D45" s="8">
        <f>INTAVI_PA_IN!D45+INTAVI_PA_EX!D45+INTAVI_FR_IN!D45+INTAVI_FR_EX!D45</f>
        <v>0</v>
      </c>
      <c r="E45" s="8">
        <f>INTAVI_PA_IN!E45+INTAVI_PA_EX!E45+INTAVI_FR_IN!E45+INTAVI_FR_EX!E45</f>
        <v>0</v>
      </c>
      <c r="F45" s="8">
        <f>INTAVI_PA_IN!F45+INTAVI_PA_EX!F45+INTAVI_FR_IN!F45+INTAVI_FR_EX!F45</f>
        <v>0</v>
      </c>
      <c r="G45" s="8">
        <f>INTAVI_PA_IN!G45+INTAVI_PA_EX!G45+INTAVI_FR_IN!G45+INTAVI_FR_EX!G45</f>
        <v>0</v>
      </c>
      <c r="H45" s="8">
        <f>INTAVI_PA_IN!H45+INTAVI_PA_EX!H45+INTAVI_FR_IN!H45+INTAVI_FR_EX!H45</f>
        <v>0</v>
      </c>
      <c r="I45" s="8">
        <f>INTAVI_PA_IN!I45+INTAVI_PA_EX!I45+INTAVI_FR_IN!I45+INTAVI_FR_EX!I45</f>
        <v>0</v>
      </c>
      <c r="J45" s="8">
        <f>INTAVI_PA_IN!J45+INTAVI_PA_EX!J45+INTAVI_FR_IN!J45+INTAVI_FR_EX!J45</f>
        <v>0</v>
      </c>
      <c r="K45" s="8">
        <f>INTAVI_PA_IN!K45+INTAVI_PA_EX!K45+INTAVI_FR_IN!K45+INTAVI_FR_EX!K45</f>
        <v>0</v>
      </c>
      <c r="L45" s="8">
        <f>INTAVI_PA_IN!L45+INTAVI_PA_EX!L45+INTAVI_FR_IN!L45+INTAVI_FR_EX!L45</f>
        <v>0</v>
      </c>
      <c r="M45" s="8">
        <f>INTAVI_PA_IN!M45+INTAVI_PA_EX!M45+INTAVI_FR_IN!M45+INTAVI_FR_EX!M45</f>
        <v>0</v>
      </c>
      <c r="N45" s="8">
        <f>INTAVI_PA_IN!N45+INTAVI_PA_EX!N45+INTAVI_FR_IN!N45+INTAVI_FR_EX!N45</f>
        <v>0</v>
      </c>
      <c r="O45" s="8">
        <f>INTAVI_PA_IN!O45+INTAVI_PA_EX!O45+INTAVI_FR_IN!O45+INTAVI_FR_EX!O45</f>
        <v>0</v>
      </c>
      <c r="P45" s="8">
        <f>INTAVI_PA_IN!P45+INTAVI_PA_EX!P45+INTAVI_FR_IN!P45+INTAVI_FR_EX!P45</f>
        <v>0</v>
      </c>
      <c r="Q45" s="8">
        <f>INTAVI_PA_IN!Q45+INTAVI_PA_EX!Q45+INTAVI_FR_IN!Q45+INTAVI_FR_EX!Q45</f>
        <v>0</v>
      </c>
      <c r="R45" s="8">
        <f>INTAVI_PA_IN!R45+INTAVI_PA_EX!R45+INTAVI_FR_IN!R45+INTAVI_FR_EX!R45</f>
        <v>0</v>
      </c>
      <c r="S45" s="8">
        <f>INTAVI_PA_IN!S45+INTAVI_PA_EX!S45+INTAVI_FR_IN!S45+INTAVI_FR_EX!S45</f>
        <v>0</v>
      </c>
      <c r="T45" s="8">
        <f>INTAVI_PA_IN!T45+INTAVI_PA_EX!T45+INTAVI_FR_IN!T45+INTAVI_FR_EX!T45</f>
        <v>0</v>
      </c>
      <c r="U45" s="8">
        <f>INTAVI_PA_IN!U45+INTAVI_PA_EX!U45+INTAVI_FR_IN!U45+INTAVI_FR_EX!U45</f>
        <v>0</v>
      </c>
      <c r="V45" s="8">
        <f>INTAVI_PA_IN!V45+INTAVI_PA_EX!V45+INTAVI_FR_IN!V45+INTAVI_FR_EX!V45</f>
        <v>0</v>
      </c>
      <c r="W45" s="8">
        <f>INTAVI_PA_IN!W45+INTAVI_PA_EX!W45+INTAVI_FR_IN!W45+INTAVI_FR_EX!W45</f>
        <v>0</v>
      </c>
      <c r="X45" s="8">
        <f>INTAVI_PA_IN!X45+INTAVI_PA_EX!X45+INTAVI_FR_IN!X45+INTAVI_FR_EX!X45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INTAVI_PA_IN!C46+INTAVI_PA_EX!C46+INTAVI_FR_IN!C46+INTAVI_FR_EX!C46</f>
        <v>0</v>
      </c>
      <c r="D46" s="8">
        <f>INTAVI_PA_IN!D46+INTAVI_PA_EX!D46+INTAVI_FR_IN!D46+INTAVI_FR_EX!D46</f>
        <v>0</v>
      </c>
      <c r="E46" s="8">
        <f>INTAVI_PA_IN!E46+INTAVI_PA_EX!E46+INTAVI_FR_IN!E46+INTAVI_FR_EX!E46</f>
        <v>0</v>
      </c>
      <c r="F46" s="8">
        <f>INTAVI_PA_IN!F46+INTAVI_PA_EX!F46+INTAVI_FR_IN!F46+INTAVI_FR_EX!F46</f>
        <v>0</v>
      </c>
      <c r="G46" s="8">
        <f>INTAVI_PA_IN!G46+INTAVI_PA_EX!G46+INTAVI_FR_IN!G46+INTAVI_FR_EX!G46</f>
        <v>0</v>
      </c>
      <c r="H46" s="8">
        <f>INTAVI_PA_IN!H46+INTAVI_PA_EX!H46+INTAVI_FR_IN!H46+INTAVI_FR_EX!H46</f>
        <v>0</v>
      </c>
      <c r="I46" s="8">
        <f>INTAVI_PA_IN!I46+INTAVI_PA_EX!I46+INTAVI_FR_IN!I46+INTAVI_FR_EX!I46</f>
        <v>0</v>
      </c>
      <c r="J46" s="8">
        <f>INTAVI_PA_IN!J46+INTAVI_PA_EX!J46+INTAVI_FR_IN!J46+INTAVI_FR_EX!J46</f>
        <v>0</v>
      </c>
      <c r="K46" s="8">
        <f>INTAVI_PA_IN!K46+INTAVI_PA_EX!K46+INTAVI_FR_IN!K46+INTAVI_FR_EX!K46</f>
        <v>0</v>
      </c>
      <c r="L46" s="8">
        <f>INTAVI_PA_IN!L46+INTAVI_PA_EX!L46+INTAVI_FR_IN!L46+INTAVI_FR_EX!L46</f>
        <v>0</v>
      </c>
      <c r="M46" s="8">
        <f>INTAVI_PA_IN!M46+INTAVI_PA_EX!M46+INTAVI_FR_IN!M46+INTAVI_FR_EX!M46</f>
        <v>0</v>
      </c>
      <c r="N46" s="8">
        <f>INTAVI_PA_IN!N46+INTAVI_PA_EX!N46+INTAVI_FR_IN!N46+INTAVI_FR_EX!N46</f>
        <v>0</v>
      </c>
      <c r="O46" s="8">
        <f>INTAVI_PA_IN!O46+INTAVI_PA_EX!O46+INTAVI_FR_IN!O46+INTAVI_FR_EX!O46</f>
        <v>0</v>
      </c>
      <c r="P46" s="8">
        <f>INTAVI_PA_IN!P46+INTAVI_PA_EX!P46+INTAVI_FR_IN!P46+INTAVI_FR_EX!P46</f>
        <v>0</v>
      </c>
      <c r="Q46" s="8">
        <f>INTAVI_PA_IN!Q46+INTAVI_PA_EX!Q46+INTAVI_FR_IN!Q46+INTAVI_FR_EX!Q46</f>
        <v>0</v>
      </c>
      <c r="R46" s="8">
        <f>INTAVI_PA_IN!R46+INTAVI_PA_EX!R46+INTAVI_FR_IN!R46+INTAVI_FR_EX!R46</f>
        <v>0</v>
      </c>
      <c r="S46" s="8">
        <f>INTAVI_PA_IN!S46+INTAVI_PA_EX!S46+INTAVI_FR_IN!S46+INTAVI_FR_EX!S46</f>
        <v>0</v>
      </c>
      <c r="T46" s="8">
        <f>INTAVI_PA_IN!T46+INTAVI_PA_EX!T46+INTAVI_FR_IN!T46+INTAVI_FR_EX!T46</f>
        <v>0</v>
      </c>
      <c r="U46" s="8">
        <f>INTAVI_PA_IN!U46+INTAVI_PA_EX!U46+INTAVI_FR_IN!U46+INTAVI_FR_EX!U46</f>
        <v>0</v>
      </c>
      <c r="V46" s="8">
        <f>INTAVI_PA_IN!V46+INTAVI_PA_EX!V46+INTAVI_FR_IN!V46+INTAVI_FR_EX!V46</f>
        <v>0</v>
      </c>
      <c r="W46" s="8">
        <f>INTAVI_PA_IN!W46+INTAVI_PA_EX!W46+INTAVI_FR_IN!W46+INTAVI_FR_EX!W46</f>
        <v>0</v>
      </c>
      <c r="X46" s="8">
        <f>INTAVI_PA_IN!X46+INTAVI_PA_EX!X46+INTAVI_FR_IN!X46+INTAVI_FR_EX!X46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INTAVI_PA_IN!C47+INTAVI_PA_EX!C47+INTAVI_FR_IN!C47+INTAVI_FR_EX!C47</f>
        <v>0</v>
      </c>
      <c r="D47" s="8">
        <f>INTAVI_PA_IN!D47+INTAVI_PA_EX!D47+INTAVI_FR_IN!D47+INTAVI_FR_EX!D47</f>
        <v>0</v>
      </c>
      <c r="E47" s="8">
        <f>INTAVI_PA_IN!E47+INTAVI_PA_EX!E47+INTAVI_FR_IN!E47+INTAVI_FR_EX!E47</f>
        <v>0</v>
      </c>
      <c r="F47" s="8">
        <f>INTAVI_PA_IN!F47+INTAVI_PA_EX!F47+INTAVI_FR_IN!F47+INTAVI_FR_EX!F47</f>
        <v>0</v>
      </c>
      <c r="G47" s="8">
        <f>INTAVI_PA_IN!G47+INTAVI_PA_EX!G47+INTAVI_FR_IN!G47+INTAVI_FR_EX!G47</f>
        <v>0</v>
      </c>
      <c r="H47" s="8">
        <f>INTAVI_PA_IN!H47+INTAVI_PA_EX!H47+INTAVI_FR_IN!H47+INTAVI_FR_EX!H47</f>
        <v>0</v>
      </c>
      <c r="I47" s="8">
        <f>INTAVI_PA_IN!I47+INTAVI_PA_EX!I47+INTAVI_FR_IN!I47+INTAVI_FR_EX!I47</f>
        <v>0</v>
      </c>
      <c r="J47" s="8">
        <f>INTAVI_PA_IN!J47+INTAVI_PA_EX!J47+INTAVI_FR_IN!J47+INTAVI_FR_EX!J47</f>
        <v>0</v>
      </c>
      <c r="K47" s="8">
        <f>INTAVI_PA_IN!K47+INTAVI_PA_EX!K47+INTAVI_FR_IN!K47+INTAVI_FR_EX!K47</f>
        <v>0</v>
      </c>
      <c r="L47" s="8">
        <f>INTAVI_PA_IN!L47+INTAVI_PA_EX!L47+INTAVI_FR_IN!L47+INTAVI_FR_EX!L47</f>
        <v>0</v>
      </c>
      <c r="M47" s="8">
        <f>INTAVI_PA_IN!M47+INTAVI_PA_EX!M47+INTAVI_FR_IN!M47+INTAVI_FR_EX!M47</f>
        <v>0</v>
      </c>
      <c r="N47" s="8">
        <f>INTAVI_PA_IN!N47+INTAVI_PA_EX!N47+INTAVI_FR_IN!N47+INTAVI_FR_EX!N47</f>
        <v>0</v>
      </c>
      <c r="O47" s="8">
        <f>INTAVI_PA_IN!O47+INTAVI_PA_EX!O47+INTAVI_FR_IN!O47+INTAVI_FR_EX!O47</f>
        <v>0</v>
      </c>
      <c r="P47" s="8">
        <f>INTAVI_PA_IN!P47+INTAVI_PA_EX!P47+INTAVI_FR_IN!P47+INTAVI_FR_EX!P47</f>
        <v>0</v>
      </c>
      <c r="Q47" s="8">
        <f>INTAVI_PA_IN!Q47+INTAVI_PA_EX!Q47+INTAVI_FR_IN!Q47+INTAVI_FR_EX!Q47</f>
        <v>0</v>
      </c>
      <c r="R47" s="8">
        <f>INTAVI_PA_IN!R47+INTAVI_PA_EX!R47+INTAVI_FR_IN!R47+INTAVI_FR_EX!R47</f>
        <v>0</v>
      </c>
      <c r="S47" s="8">
        <f>INTAVI_PA_IN!S47+INTAVI_PA_EX!S47+INTAVI_FR_IN!S47+INTAVI_FR_EX!S47</f>
        <v>0</v>
      </c>
      <c r="T47" s="8">
        <f>INTAVI_PA_IN!T47+INTAVI_PA_EX!T47+INTAVI_FR_IN!T47+INTAVI_FR_EX!T47</f>
        <v>0</v>
      </c>
      <c r="U47" s="8">
        <f>INTAVI_PA_IN!U47+INTAVI_PA_EX!U47+INTAVI_FR_IN!U47+INTAVI_FR_EX!U47</f>
        <v>0</v>
      </c>
      <c r="V47" s="8">
        <f>INTAVI_PA_IN!V47+INTAVI_PA_EX!V47+INTAVI_FR_IN!V47+INTAVI_FR_EX!V47</f>
        <v>0</v>
      </c>
      <c r="W47" s="8">
        <f>INTAVI_PA_IN!W47+INTAVI_PA_EX!W47+INTAVI_FR_IN!W47+INTAVI_FR_EX!W47</f>
        <v>0</v>
      </c>
      <c r="X47" s="8">
        <f>INTAVI_PA_IN!X47+INTAVI_PA_EX!X47+INTAVI_FR_IN!X47+INTAVI_FR_EX!X47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INTAVI_PA_IN!C48+INTAVI_PA_EX!C48+INTAVI_FR_IN!C48+INTAVI_FR_EX!C48</f>
        <v>0</v>
      </c>
      <c r="D48" s="8">
        <f>INTAVI_PA_IN!D48+INTAVI_PA_EX!D48+INTAVI_FR_IN!D48+INTAVI_FR_EX!D48</f>
        <v>0</v>
      </c>
      <c r="E48" s="8">
        <f>INTAVI_PA_IN!E48+INTAVI_PA_EX!E48+INTAVI_FR_IN!E48+INTAVI_FR_EX!E48</f>
        <v>0</v>
      </c>
      <c r="F48" s="8">
        <f>INTAVI_PA_IN!F48+INTAVI_PA_EX!F48+INTAVI_FR_IN!F48+INTAVI_FR_EX!F48</f>
        <v>0</v>
      </c>
      <c r="G48" s="8">
        <f>INTAVI_PA_IN!G48+INTAVI_PA_EX!G48+INTAVI_FR_IN!G48+INTAVI_FR_EX!G48</f>
        <v>0</v>
      </c>
      <c r="H48" s="8">
        <f>INTAVI_PA_IN!H48+INTAVI_PA_EX!H48+INTAVI_FR_IN!H48+INTAVI_FR_EX!H48</f>
        <v>0</v>
      </c>
      <c r="I48" s="8">
        <f>INTAVI_PA_IN!I48+INTAVI_PA_EX!I48+INTAVI_FR_IN!I48+INTAVI_FR_EX!I48</f>
        <v>0</v>
      </c>
      <c r="J48" s="8">
        <f>INTAVI_PA_IN!J48+INTAVI_PA_EX!J48+INTAVI_FR_IN!J48+INTAVI_FR_EX!J48</f>
        <v>0</v>
      </c>
      <c r="K48" s="8">
        <f>INTAVI_PA_IN!K48+INTAVI_PA_EX!K48+INTAVI_FR_IN!K48+INTAVI_FR_EX!K48</f>
        <v>0</v>
      </c>
      <c r="L48" s="8">
        <f>INTAVI_PA_IN!L48+INTAVI_PA_EX!L48+INTAVI_FR_IN!L48+INTAVI_FR_EX!L48</f>
        <v>0</v>
      </c>
      <c r="M48" s="8">
        <f>INTAVI_PA_IN!M48+INTAVI_PA_EX!M48+INTAVI_FR_IN!M48+INTAVI_FR_EX!M48</f>
        <v>0</v>
      </c>
      <c r="N48" s="8">
        <f>INTAVI_PA_IN!N48+INTAVI_PA_EX!N48+INTAVI_FR_IN!N48+INTAVI_FR_EX!N48</f>
        <v>0</v>
      </c>
      <c r="O48" s="8">
        <f>INTAVI_PA_IN!O48+INTAVI_PA_EX!O48+INTAVI_FR_IN!O48+INTAVI_FR_EX!O48</f>
        <v>0</v>
      </c>
      <c r="P48" s="8">
        <f>INTAVI_PA_IN!P48+INTAVI_PA_EX!P48+INTAVI_FR_IN!P48+INTAVI_FR_EX!P48</f>
        <v>0</v>
      </c>
      <c r="Q48" s="8">
        <f>INTAVI_PA_IN!Q48+INTAVI_PA_EX!Q48+INTAVI_FR_IN!Q48+INTAVI_FR_EX!Q48</f>
        <v>0</v>
      </c>
      <c r="R48" s="8">
        <f>INTAVI_PA_IN!R48+INTAVI_PA_EX!R48+INTAVI_FR_IN!R48+INTAVI_FR_EX!R48</f>
        <v>0</v>
      </c>
      <c r="S48" s="8">
        <f>INTAVI_PA_IN!S48+INTAVI_PA_EX!S48+INTAVI_FR_IN!S48+INTAVI_FR_EX!S48</f>
        <v>0</v>
      </c>
      <c r="T48" s="8">
        <f>INTAVI_PA_IN!T48+INTAVI_PA_EX!T48+INTAVI_FR_IN!T48+INTAVI_FR_EX!T48</f>
        <v>0</v>
      </c>
      <c r="U48" s="8">
        <f>INTAVI_PA_IN!U48+INTAVI_PA_EX!U48+INTAVI_FR_IN!U48+INTAVI_FR_EX!U48</f>
        <v>0</v>
      </c>
      <c r="V48" s="8">
        <f>INTAVI_PA_IN!V48+INTAVI_PA_EX!V48+INTAVI_FR_IN!V48+INTAVI_FR_EX!V48</f>
        <v>0</v>
      </c>
      <c r="W48" s="8">
        <f>INTAVI_PA_IN!W48+INTAVI_PA_EX!W48+INTAVI_FR_IN!W48+INTAVI_FR_EX!W48</f>
        <v>0</v>
      </c>
      <c r="X48" s="8">
        <f>INTAVI_PA_IN!X48+INTAVI_PA_EX!X48+INTAVI_FR_IN!X48+INTAVI_FR_EX!X48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INTAVI_PA_IN!C49+INTAVI_PA_EX!C49+INTAVI_FR_IN!C49+INTAVI_FR_EX!C49</f>
        <v>0</v>
      </c>
      <c r="D49" s="8">
        <f>INTAVI_PA_IN!D49+INTAVI_PA_EX!D49+INTAVI_FR_IN!D49+INTAVI_FR_EX!D49</f>
        <v>0</v>
      </c>
      <c r="E49" s="8">
        <f>INTAVI_PA_IN!E49+INTAVI_PA_EX!E49+INTAVI_FR_IN!E49+INTAVI_FR_EX!E49</f>
        <v>0</v>
      </c>
      <c r="F49" s="8">
        <f>INTAVI_PA_IN!F49+INTAVI_PA_EX!F49+INTAVI_FR_IN!F49+INTAVI_FR_EX!F49</f>
        <v>0</v>
      </c>
      <c r="G49" s="8">
        <f>INTAVI_PA_IN!G49+INTAVI_PA_EX!G49+INTAVI_FR_IN!G49+INTAVI_FR_EX!G49</f>
        <v>0</v>
      </c>
      <c r="H49" s="8">
        <f>INTAVI_PA_IN!H49+INTAVI_PA_EX!H49+INTAVI_FR_IN!H49+INTAVI_FR_EX!H49</f>
        <v>0</v>
      </c>
      <c r="I49" s="8">
        <f>INTAVI_PA_IN!I49+INTAVI_PA_EX!I49+INTAVI_FR_IN!I49+INTAVI_FR_EX!I49</f>
        <v>0</v>
      </c>
      <c r="J49" s="8">
        <f>INTAVI_PA_IN!J49+INTAVI_PA_EX!J49+INTAVI_FR_IN!J49+INTAVI_FR_EX!J49</f>
        <v>0</v>
      </c>
      <c r="K49" s="8">
        <f>INTAVI_PA_IN!K49+INTAVI_PA_EX!K49+INTAVI_FR_IN!K49+INTAVI_FR_EX!K49</f>
        <v>0</v>
      </c>
      <c r="L49" s="8">
        <f>INTAVI_PA_IN!L49+INTAVI_PA_EX!L49+INTAVI_FR_IN!L49+INTAVI_FR_EX!L49</f>
        <v>0</v>
      </c>
      <c r="M49" s="8">
        <f>INTAVI_PA_IN!M49+INTAVI_PA_EX!M49+INTAVI_FR_IN!M49+INTAVI_FR_EX!M49</f>
        <v>0</v>
      </c>
      <c r="N49" s="8">
        <f>INTAVI_PA_IN!N49+INTAVI_PA_EX!N49+INTAVI_FR_IN!N49+INTAVI_FR_EX!N49</f>
        <v>0</v>
      </c>
      <c r="O49" s="8">
        <f>INTAVI_PA_IN!O49+INTAVI_PA_EX!O49+INTAVI_FR_IN!O49+INTAVI_FR_EX!O49</f>
        <v>0</v>
      </c>
      <c r="P49" s="8">
        <f>INTAVI_PA_IN!P49+INTAVI_PA_EX!P49+INTAVI_FR_IN!P49+INTAVI_FR_EX!P49</f>
        <v>0</v>
      </c>
      <c r="Q49" s="8">
        <f>INTAVI_PA_IN!Q49+INTAVI_PA_EX!Q49+INTAVI_FR_IN!Q49+INTAVI_FR_EX!Q49</f>
        <v>0</v>
      </c>
      <c r="R49" s="8">
        <f>INTAVI_PA_IN!R49+INTAVI_PA_EX!R49+INTAVI_FR_IN!R49+INTAVI_FR_EX!R49</f>
        <v>0</v>
      </c>
      <c r="S49" s="8">
        <f>INTAVI_PA_IN!S49+INTAVI_PA_EX!S49+INTAVI_FR_IN!S49+INTAVI_FR_EX!S49</f>
        <v>0</v>
      </c>
      <c r="T49" s="8">
        <f>INTAVI_PA_IN!T49+INTAVI_PA_EX!T49+INTAVI_FR_IN!T49+INTAVI_FR_EX!T49</f>
        <v>0</v>
      </c>
      <c r="U49" s="8">
        <f>INTAVI_PA_IN!U49+INTAVI_PA_EX!U49+INTAVI_FR_IN!U49+INTAVI_FR_EX!U49</f>
        <v>0</v>
      </c>
      <c r="V49" s="8">
        <f>INTAVI_PA_IN!V49+INTAVI_PA_EX!V49+INTAVI_FR_IN!V49+INTAVI_FR_EX!V49</f>
        <v>0</v>
      </c>
      <c r="W49" s="8">
        <f>INTAVI_PA_IN!W49+INTAVI_PA_EX!W49+INTAVI_FR_IN!W49+INTAVI_FR_EX!W49</f>
        <v>0</v>
      </c>
      <c r="X49" s="8">
        <f>INTAVI_PA_IN!X49+INTAVI_PA_EX!X49+INTAVI_FR_IN!X49+INTAVI_FR_EX!X49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INTAVI_PA_IN!C50+INTAVI_PA_EX!C50+INTAVI_FR_IN!C50+INTAVI_FR_EX!C50</f>
        <v>0</v>
      </c>
      <c r="D50" s="8">
        <f>INTAVI_PA_IN!D50+INTAVI_PA_EX!D50+INTAVI_FR_IN!D50+INTAVI_FR_EX!D50</f>
        <v>0</v>
      </c>
      <c r="E50" s="8">
        <f>INTAVI_PA_IN!E50+INTAVI_PA_EX!E50+INTAVI_FR_IN!E50+INTAVI_FR_EX!E50</f>
        <v>0</v>
      </c>
      <c r="F50" s="8">
        <f>INTAVI_PA_IN!F50+INTAVI_PA_EX!F50+INTAVI_FR_IN!F50+INTAVI_FR_EX!F50</f>
        <v>0</v>
      </c>
      <c r="G50" s="8">
        <f>INTAVI_PA_IN!G50+INTAVI_PA_EX!G50+INTAVI_FR_IN!G50+INTAVI_FR_EX!G50</f>
        <v>0</v>
      </c>
      <c r="H50" s="8">
        <f>INTAVI_PA_IN!H50+INTAVI_PA_EX!H50+INTAVI_FR_IN!H50+INTAVI_FR_EX!H50</f>
        <v>0</v>
      </c>
      <c r="I50" s="8">
        <f>INTAVI_PA_IN!I50+INTAVI_PA_EX!I50+INTAVI_FR_IN!I50+INTAVI_FR_EX!I50</f>
        <v>0</v>
      </c>
      <c r="J50" s="8">
        <f>INTAVI_PA_IN!J50+INTAVI_PA_EX!J50+INTAVI_FR_IN!J50+INTAVI_FR_EX!J50</f>
        <v>0</v>
      </c>
      <c r="K50" s="8">
        <f>INTAVI_PA_IN!K50+INTAVI_PA_EX!K50+INTAVI_FR_IN!K50+INTAVI_FR_EX!K50</f>
        <v>0</v>
      </c>
      <c r="L50" s="8">
        <f>INTAVI_PA_IN!L50+INTAVI_PA_EX!L50+INTAVI_FR_IN!L50+INTAVI_FR_EX!L50</f>
        <v>0</v>
      </c>
      <c r="M50" s="8">
        <f>INTAVI_PA_IN!M50+INTAVI_PA_EX!M50+INTAVI_FR_IN!M50+INTAVI_FR_EX!M50</f>
        <v>0</v>
      </c>
      <c r="N50" s="8">
        <f>INTAVI_PA_IN!N50+INTAVI_PA_EX!N50+INTAVI_FR_IN!N50+INTAVI_FR_EX!N50</f>
        <v>0</v>
      </c>
      <c r="O50" s="8">
        <f>INTAVI_PA_IN!O50+INTAVI_PA_EX!O50+INTAVI_FR_IN!O50+INTAVI_FR_EX!O50</f>
        <v>0</v>
      </c>
      <c r="P50" s="8">
        <f>INTAVI_PA_IN!P50+INTAVI_PA_EX!P50+INTAVI_FR_IN!P50+INTAVI_FR_EX!P50</f>
        <v>0</v>
      </c>
      <c r="Q50" s="8">
        <f>INTAVI_PA_IN!Q50+INTAVI_PA_EX!Q50+INTAVI_FR_IN!Q50+INTAVI_FR_EX!Q50</f>
        <v>0</v>
      </c>
      <c r="R50" s="8">
        <f>INTAVI_PA_IN!R50+INTAVI_PA_EX!R50+INTAVI_FR_IN!R50+INTAVI_FR_EX!R50</f>
        <v>0</v>
      </c>
      <c r="S50" s="8">
        <f>INTAVI_PA_IN!S50+INTAVI_PA_EX!S50+INTAVI_FR_IN!S50+INTAVI_FR_EX!S50</f>
        <v>0</v>
      </c>
      <c r="T50" s="8">
        <f>INTAVI_PA_IN!T50+INTAVI_PA_EX!T50+INTAVI_FR_IN!T50+INTAVI_FR_EX!T50</f>
        <v>0</v>
      </c>
      <c r="U50" s="8">
        <f>INTAVI_PA_IN!U50+INTAVI_PA_EX!U50+INTAVI_FR_IN!U50+INTAVI_FR_EX!U50</f>
        <v>0</v>
      </c>
      <c r="V50" s="8">
        <f>INTAVI_PA_IN!V50+INTAVI_PA_EX!V50+INTAVI_FR_IN!V50+INTAVI_FR_EX!V50</f>
        <v>0</v>
      </c>
      <c r="W50" s="8">
        <f>INTAVI_PA_IN!W50+INTAVI_PA_EX!W50+INTAVI_FR_IN!W50+INTAVI_FR_EX!W50</f>
        <v>0</v>
      </c>
      <c r="X50" s="8">
        <f>INTAVI_PA_IN!X50+INTAVI_PA_EX!X50+INTAVI_FR_IN!X50+INTAVI_FR_EX!X50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INTAVI_PA_IN!C51+INTAVI_PA_EX!C51+INTAVI_FR_IN!C51+INTAVI_FR_EX!C51</f>
        <v>0</v>
      </c>
      <c r="D51" s="27">
        <f>INTAVI_PA_IN!D51+INTAVI_PA_EX!D51+INTAVI_FR_IN!D51+INTAVI_FR_EX!D51</f>
        <v>0</v>
      </c>
      <c r="E51" s="27">
        <f>INTAVI_PA_IN!E51+INTAVI_PA_EX!E51+INTAVI_FR_IN!E51+INTAVI_FR_EX!E51</f>
        <v>0</v>
      </c>
      <c r="F51" s="27">
        <f>INTAVI_PA_IN!F51+INTAVI_PA_EX!F51+INTAVI_FR_IN!F51+INTAVI_FR_EX!F51</f>
        <v>0</v>
      </c>
      <c r="G51" s="27">
        <f>INTAVI_PA_IN!G51+INTAVI_PA_EX!G51+INTAVI_FR_IN!G51+INTAVI_FR_EX!G51</f>
        <v>0</v>
      </c>
      <c r="H51" s="27">
        <f>INTAVI_PA_IN!H51+INTAVI_PA_EX!H51+INTAVI_FR_IN!H51+INTAVI_FR_EX!H51</f>
        <v>0</v>
      </c>
      <c r="I51" s="27">
        <f>INTAVI_PA_IN!I51+INTAVI_PA_EX!I51+INTAVI_FR_IN!I51+INTAVI_FR_EX!I51</f>
        <v>0</v>
      </c>
      <c r="J51" s="27">
        <f>INTAVI_PA_IN!J51+INTAVI_PA_EX!J51+INTAVI_FR_IN!J51+INTAVI_FR_EX!J51</f>
        <v>0</v>
      </c>
      <c r="K51" s="27">
        <f>INTAVI_PA_IN!K51+INTAVI_PA_EX!K51+INTAVI_FR_IN!K51+INTAVI_FR_EX!K51</f>
        <v>0</v>
      </c>
      <c r="L51" s="27">
        <f>INTAVI_PA_IN!L51+INTAVI_PA_EX!L51+INTAVI_FR_IN!L51+INTAVI_FR_EX!L51</f>
        <v>0</v>
      </c>
      <c r="M51" s="27">
        <f>INTAVI_PA_IN!M51+INTAVI_PA_EX!M51+INTAVI_FR_IN!M51+INTAVI_FR_EX!M51</f>
        <v>0</v>
      </c>
      <c r="N51" s="27">
        <f>INTAVI_PA_IN!N51+INTAVI_PA_EX!N51+INTAVI_FR_IN!N51+INTAVI_FR_EX!N51</f>
        <v>0</v>
      </c>
      <c r="O51" s="27">
        <f>INTAVI_PA_IN!O51+INTAVI_PA_EX!O51+INTAVI_FR_IN!O51+INTAVI_FR_EX!O51</f>
        <v>0</v>
      </c>
      <c r="P51" s="27">
        <f>INTAVI_PA_IN!P51+INTAVI_PA_EX!P51+INTAVI_FR_IN!P51+INTAVI_FR_EX!P51</f>
        <v>0</v>
      </c>
      <c r="Q51" s="27">
        <f>INTAVI_PA_IN!Q51+INTAVI_PA_EX!Q51+INTAVI_FR_IN!Q51+INTAVI_FR_EX!Q51</f>
        <v>0</v>
      </c>
      <c r="R51" s="27">
        <f>INTAVI_PA_IN!R51+INTAVI_PA_EX!R51+INTAVI_FR_IN!R51+INTAVI_FR_EX!R51</f>
        <v>0</v>
      </c>
      <c r="S51" s="27">
        <f>INTAVI_PA_IN!S51+INTAVI_PA_EX!S51+INTAVI_FR_IN!S51+INTAVI_FR_EX!S51</f>
        <v>0</v>
      </c>
      <c r="T51" s="27">
        <f>INTAVI_PA_IN!T51+INTAVI_PA_EX!T51+INTAVI_FR_IN!T51+INTAVI_FR_EX!T51</f>
        <v>0</v>
      </c>
      <c r="U51" s="27">
        <f>INTAVI_PA_IN!U51+INTAVI_PA_EX!U51+INTAVI_FR_IN!U51+INTAVI_FR_EX!U51</f>
        <v>0</v>
      </c>
      <c r="V51" s="27">
        <f>INTAVI_PA_IN!V51+INTAVI_PA_EX!V51+INTAVI_FR_IN!V51+INTAVI_FR_EX!V51</f>
        <v>0</v>
      </c>
      <c r="W51" s="27">
        <f>INTAVI_PA_IN!W51+INTAVI_PA_EX!W51+INTAVI_FR_IN!W51+INTAVI_FR_EX!W51</f>
        <v>0</v>
      </c>
      <c r="X51" s="27">
        <f>INTAVI_PA_IN!X51+INTAVI_PA_EX!X51+INTAVI_FR_IN!X51+INTAVI_FR_EX!X51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INTAVI_PA_IN!C53+INTAVI_PA_EX!C53+INTAVI_FR_IN!C53+INTAVI_FR_EX!C53</f>
        <v>0</v>
      </c>
      <c r="D53" s="8">
        <f>INTAVI_PA_IN!D53+INTAVI_PA_EX!D53+INTAVI_FR_IN!D53+INTAVI_FR_EX!D53</f>
        <v>0</v>
      </c>
      <c r="E53" s="8">
        <f>INTAVI_PA_IN!E53+INTAVI_PA_EX!E53+INTAVI_FR_IN!E53+INTAVI_FR_EX!E53</f>
        <v>0</v>
      </c>
      <c r="F53" s="8">
        <f>INTAVI_PA_IN!F53+INTAVI_PA_EX!F53+INTAVI_FR_IN!F53+INTAVI_FR_EX!F53</f>
        <v>0</v>
      </c>
      <c r="G53" s="8">
        <f>INTAVI_PA_IN!G53+INTAVI_PA_EX!G53+INTAVI_FR_IN!G53+INTAVI_FR_EX!G53</f>
        <v>0</v>
      </c>
      <c r="H53" s="8">
        <f>INTAVI_PA_IN!H53+INTAVI_PA_EX!H53+INTAVI_FR_IN!H53+INTAVI_FR_EX!H53</f>
        <v>0</v>
      </c>
      <c r="I53" s="8">
        <f>INTAVI_PA_IN!I53+INTAVI_PA_EX!I53+INTAVI_FR_IN!I53+INTAVI_FR_EX!I53</f>
        <v>0</v>
      </c>
      <c r="J53" s="8">
        <f>INTAVI_PA_IN!J53+INTAVI_PA_EX!J53+INTAVI_FR_IN!J53+INTAVI_FR_EX!J53</f>
        <v>0</v>
      </c>
      <c r="K53" s="8">
        <f>INTAVI_PA_IN!K53+INTAVI_PA_EX!K53+INTAVI_FR_IN!K53+INTAVI_FR_EX!K53</f>
        <v>0</v>
      </c>
      <c r="L53" s="8">
        <f>INTAVI_PA_IN!L53+INTAVI_PA_EX!L53+INTAVI_FR_IN!L53+INTAVI_FR_EX!L53</f>
        <v>0</v>
      </c>
      <c r="M53" s="8">
        <f>INTAVI_PA_IN!M53+INTAVI_PA_EX!M53+INTAVI_FR_IN!M53+INTAVI_FR_EX!M53</f>
        <v>0</v>
      </c>
      <c r="N53" s="8">
        <f>INTAVI_PA_IN!N53+INTAVI_PA_EX!N53+INTAVI_FR_IN!N53+INTAVI_FR_EX!N53</f>
        <v>0</v>
      </c>
      <c r="O53" s="8">
        <f>INTAVI_PA_IN!O53+INTAVI_PA_EX!O53+INTAVI_FR_IN!O53+INTAVI_FR_EX!O53</f>
        <v>0</v>
      </c>
      <c r="P53" s="8">
        <f>INTAVI_PA_IN!P53+INTAVI_PA_EX!P53+INTAVI_FR_IN!P53+INTAVI_FR_EX!P53</f>
        <v>0</v>
      </c>
      <c r="Q53" s="8">
        <f>INTAVI_PA_IN!Q53+INTAVI_PA_EX!Q53+INTAVI_FR_IN!Q53+INTAVI_FR_EX!Q53</f>
        <v>0</v>
      </c>
      <c r="R53" s="8">
        <f>INTAVI_PA_IN!R53+INTAVI_PA_EX!R53+INTAVI_FR_IN!R53+INTAVI_FR_EX!R53</f>
        <v>0</v>
      </c>
      <c r="S53" s="8">
        <f>INTAVI_PA_IN!S53+INTAVI_PA_EX!S53+INTAVI_FR_IN!S53+INTAVI_FR_EX!S53</f>
        <v>0</v>
      </c>
      <c r="T53" s="8">
        <f>INTAVI_PA_IN!T53+INTAVI_PA_EX!T53+INTAVI_FR_IN!T53+INTAVI_FR_EX!T53</f>
        <v>0</v>
      </c>
      <c r="U53" s="8">
        <f>INTAVI_PA_IN!U53+INTAVI_PA_EX!U53+INTAVI_FR_IN!U53+INTAVI_FR_EX!U53</f>
        <v>0</v>
      </c>
      <c r="V53" s="8">
        <f>INTAVI_PA_IN!V53+INTAVI_PA_EX!V53+INTAVI_FR_IN!V53+INTAVI_FR_EX!V53</f>
        <v>0</v>
      </c>
      <c r="W53" s="8">
        <f>INTAVI_PA_IN!W53+INTAVI_PA_EX!W53+INTAVI_FR_IN!W53+INTAVI_FR_EX!W53</f>
        <v>0</v>
      </c>
      <c r="X53" s="8">
        <f>INTAVI_PA_IN!X53+INTAVI_PA_EX!X53+INTAVI_FR_IN!X53+INTAVI_FR_EX!X53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INTAVI_PA_IN!C54+INTAVI_PA_EX!C54+INTAVI_FR_IN!C54+INTAVI_FR_EX!C54</f>
        <v>0</v>
      </c>
      <c r="D54" s="45">
        <f>INTAVI_PA_IN!D54+INTAVI_PA_EX!D54+INTAVI_FR_IN!D54+INTAVI_FR_EX!D54</f>
        <v>0</v>
      </c>
      <c r="E54" s="45">
        <f>INTAVI_PA_IN!E54+INTAVI_PA_EX!E54+INTAVI_FR_IN!E54+INTAVI_FR_EX!E54</f>
        <v>0</v>
      </c>
      <c r="F54" s="45">
        <f>INTAVI_PA_IN!F54+INTAVI_PA_EX!F54+INTAVI_FR_IN!F54+INTAVI_FR_EX!F54</f>
        <v>0</v>
      </c>
      <c r="G54" s="45">
        <f>INTAVI_PA_IN!G54+INTAVI_PA_EX!G54+INTAVI_FR_IN!G54+INTAVI_FR_EX!G54</f>
        <v>0</v>
      </c>
      <c r="H54" s="45">
        <f>INTAVI_PA_IN!H54+INTAVI_PA_EX!H54+INTAVI_FR_IN!H54+INTAVI_FR_EX!H54</f>
        <v>0</v>
      </c>
      <c r="I54" s="45">
        <f>INTAVI_PA_IN!I54+INTAVI_PA_EX!I54+INTAVI_FR_IN!I54+INTAVI_FR_EX!I54</f>
        <v>0</v>
      </c>
      <c r="J54" s="45">
        <f>INTAVI_PA_IN!J54+INTAVI_PA_EX!J54+INTAVI_FR_IN!J54+INTAVI_FR_EX!J54</f>
        <v>0</v>
      </c>
      <c r="K54" s="45">
        <f>INTAVI_PA_IN!K54+INTAVI_PA_EX!K54+INTAVI_FR_IN!K54+INTAVI_FR_EX!K54</f>
        <v>0</v>
      </c>
      <c r="L54" s="45">
        <f>INTAVI_PA_IN!L54+INTAVI_PA_EX!L54+INTAVI_FR_IN!L54+INTAVI_FR_EX!L54</f>
        <v>0</v>
      </c>
      <c r="M54" s="45">
        <f>INTAVI_PA_IN!M54+INTAVI_PA_EX!M54+INTAVI_FR_IN!M54+INTAVI_FR_EX!M54</f>
        <v>0</v>
      </c>
      <c r="N54" s="45">
        <f>INTAVI_PA_IN!N54+INTAVI_PA_EX!N54+INTAVI_FR_IN!N54+INTAVI_FR_EX!N54</f>
        <v>0</v>
      </c>
      <c r="O54" s="45">
        <f>INTAVI_PA_IN!O54+INTAVI_PA_EX!O54+INTAVI_FR_IN!O54+INTAVI_FR_EX!O54</f>
        <v>0</v>
      </c>
      <c r="P54" s="45">
        <f>INTAVI_PA_IN!P54+INTAVI_PA_EX!P54+INTAVI_FR_IN!P54+INTAVI_FR_EX!P54</f>
        <v>0</v>
      </c>
      <c r="Q54" s="45">
        <f>INTAVI_PA_IN!Q54+INTAVI_PA_EX!Q54+INTAVI_FR_IN!Q54+INTAVI_FR_EX!Q54</f>
        <v>0</v>
      </c>
      <c r="R54" s="45">
        <f>INTAVI_PA_IN!R54+INTAVI_PA_EX!R54+INTAVI_FR_IN!R54+INTAVI_FR_EX!R54</f>
        <v>0</v>
      </c>
      <c r="S54" s="45">
        <f>INTAVI_PA_IN!S54+INTAVI_PA_EX!S54+INTAVI_FR_IN!S54+INTAVI_FR_EX!S54</f>
        <v>0</v>
      </c>
      <c r="T54" s="45">
        <f>INTAVI_PA_IN!T54+INTAVI_PA_EX!T54+INTAVI_FR_IN!T54+INTAVI_FR_EX!T54</f>
        <v>0</v>
      </c>
      <c r="U54" s="45">
        <f>INTAVI_PA_IN!U54+INTAVI_PA_EX!U54+INTAVI_FR_IN!U54+INTAVI_FR_EX!U54</f>
        <v>0</v>
      </c>
      <c r="V54" s="45">
        <f>INTAVI_PA_IN!V54+INTAVI_PA_EX!V54+INTAVI_FR_IN!V54+INTAVI_FR_EX!V54</f>
        <v>0</v>
      </c>
      <c r="W54" s="45">
        <f>INTAVI_PA_IN!W54+INTAVI_PA_EX!W54+INTAVI_FR_IN!W54+INTAVI_FR_EX!W54</f>
        <v>0</v>
      </c>
      <c r="X54" s="45">
        <f>INTAVI_PA_IN!X54+INTAVI_PA_EX!X54+INTAVI_FR_IN!X54+INTAVI_FR_EX!X54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INTAVI_PA_IN!C62+INTAVI_PA_EX!C62+INTAVI_FR_IN!C62+INTAVI_FR_EX!C62</f>
        <v>0</v>
      </c>
      <c r="D62" s="52">
        <f>INTAVI_PA_IN!D62+INTAVI_PA_EX!D62+INTAVI_FR_IN!D62+INTAVI_FR_EX!D62</f>
        <v>0</v>
      </c>
      <c r="E62" s="52">
        <f>INTAVI_PA_IN!E62+INTAVI_PA_EX!E62+INTAVI_FR_IN!E62+INTAVI_FR_EX!E62</f>
        <v>0</v>
      </c>
      <c r="F62" s="52">
        <f>INTAVI_PA_IN!F62+INTAVI_PA_EX!F62+INTAVI_FR_IN!F62+INTAVI_FR_EX!F62</f>
        <v>0</v>
      </c>
      <c r="G62" s="52">
        <f>INTAVI_PA_IN!G62+INTAVI_PA_EX!G62+INTAVI_FR_IN!G62+INTAVI_FR_EX!G62</f>
        <v>0</v>
      </c>
      <c r="H62" s="52">
        <f>INTAVI_PA_IN!H62+INTAVI_PA_EX!H62+INTAVI_FR_IN!H62+INTAVI_FR_EX!H62</f>
        <v>0</v>
      </c>
      <c r="I62" s="52">
        <f>INTAVI_PA_IN!I62+INTAVI_PA_EX!I62+INTAVI_FR_IN!I62+INTAVI_FR_EX!I62</f>
        <v>0</v>
      </c>
      <c r="J62" s="52">
        <f>INTAVI_PA_IN!J62+INTAVI_PA_EX!J62+INTAVI_FR_IN!J62+INTAVI_FR_EX!J62</f>
        <v>0</v>
      </c>
      <c r="K62" s="52">
        <f>INTAVI_PA_IN!K62+INTAVI_PA_EX!K62+INTAVI_FR_IN!K62+INTAVI_FR_EX!K62</f>
        <v>0</v>
      </c>
      <c r="L62" s="52">
        <f>INTAVI_PA_IN!L62+INTAVI_PA_EX!L62+INTAVI_FR_IN!L62+INTAVI_FR_EX!L62</f>
        <v>0</v>
      </c>
      <c r="M62" s="52">
        <f>INTAVI_PA_IN!M62+INTAVI_PA_EX!M62+INTAVI_FR_IN!M62+INTAVI_FR_EX!M62</f>
        <v>0</v>
      </c>
      <c r="N62" s="52">
        <f>INTAVI_PA_IN!N62+INTAVI_PA_EX!N62+INTAVI_FR_IN!N62+INTAVI_FR_EX!N62</f>
        <v>0</v>
      </c>
      <c r="O62" s="52">
        <f>INTAVI_PA_IN!O62+INTAVI_PA_EX!O62+INTAVI_FR_IN!O62+INTAVI_FR_EX!O62</f>
        <v>0</v>
      </c>
      <c r="P62" s="52">
        <f>INTAVI_PA_IN!P62+INTAVI_PA_EX!P62+INTAVI_FR_IN!P62+INTAVI_FR_EX!P62</f>
        <v>0</v>
      </c>
      <c r="Q62" s="52">
        <f>INTAVI_PA_IN!Q62+INTAVI_PA_EX!Q62+INTAVI_FR_IN!Q62+INTAVI_FR_EX!Q62</f>
        <v>0</v>
      </c>
      <c r="R62" s="52">
        <f>INTAVI_PA_IN!R62+INTAVI_PA_EX!R62+INTAVI_FR_IN!R62+INTAVI_FR_EX!R62</f>
        <v>0</v>
      </c>
      <c r="S62" s="52">
        <f>INTAVI_PA_IN!S62+INTAVI_PA_EX!S62+INTAVI_FR_IN!S62+INTAVI_FR_EX!S62</f>
        <v>0</v>
      </c>
      <c r="T62" s="52">
        <f>INTAVI_PA_IN!T62+INTAVI_PA_EX!T62+INTAVI_FR_IN!T62+INTAVI_FR_EX!T62</f>
        <v>0</v>
      </c>
      <c r="U62" s="52">
        <f>INTAVI_PA_IN!U62+INTAVI_PA_EX!U62+INTAVI_FR_IN!U62+INTAVI_FR_EX!U62</f>
        <v>0</v>
      </c>
      <c r="V62" s="52">
        <f>INTAVI_PA_IN!V62+INTAVI_PA_EX!V62+INTAVI_FR_IN!V62+INTAVI_FR_EX!V62</f>
        <v>0</v>
      </c>
      <c r="W62" s="52">
        <f>INTAVI_PA_IN!W62+INTAVI_PA_EX!W62+INTAVI_FR_IN!W62+INTAVI_FR_EX!W62</f>
        <v>0</v>
      </c>
      <c r="X62" s="52">
        <f>INTAVI_PA_IN!X62+INTAVI_PA_EX!X62+INTAVI_FR_IN!X62+INTAVI_FR_EX!X62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INTAVI_PA_IN!C63+INTAVI_PA_EX!C63+INTAVI_FR_IN!C63+INTAVI_FR_EX!C63</f>
        <v>0</v>
      </c>
      <c r="D63" s="52">
        <f>INTAVI_PA_IN!D63+INTAVI_PA_EX!D63+INTAVI_FR_IN!D63+INTAVI_FR_EX!D63</f>
        <v>0</v>
      </c>
      <c r="E63" s="52">
        <f>INTAVI_PA_IN!E63+INTAVI_PA_EX!E63+INTAVI_FR_IN!E63+INTAVI_FR_EX!E63</f>
        <v>0</v>
      </c>
      <c r="F63" s="52">
        <f>INTAVI_PA_IN!F63+INTAVI_PA_EX!F63+INTAVI_FR_IN!F63+INTAVI_FR_EX!F63</f>
        <v>0</v>
      </c>
      <c r="G63" s="52">
        <f>INTAVI_PA_IN!G63+INTAVI_PA_EX!G63+INTAVI_FR_IN!G63+INTAVI_FR_EX!G63</f>
        <v>0</v>
      </c>
      <c r="H63" s="52">
        <f>INTAVI_PA_IN!H63+INTAVI_PA_EX!H63+INTAVI_FR_IN!H63+INTAVI_FR_EX!H63</f>
        <v>0</v>
      </c>
      <c r="I63" s="52">
        <f>INTAVI_PA_IN!I63+INTAVI_PA_EX!I63+INTAVI_FR_IN!I63+INTAVI_FR_EX!I63</f>
        <v>0</v>
      </c>
      <c r="J63" s="52">
        <f>INTAVI_PA_IN!J63+INTAVI_PA_EX!J63+INTAVI_FR_IN!J63+INTAVI_FR_EX!J63</f>
        <v>0</v>
      </c>
      <c r="K63" s="52">
        <f>INTAVI_PA_IN!K63+INTAVI_PA_EX!K63+INTAVI_FR_IN!K63+INTAVI_FR_EX!K63</f>
        <v>0</v>
      </c>
      <c r="L63" s="52">
        <f>INTAVI_PA_IN!L63+INTAVI_PA_EX!L63+INTAVI_FR_IN!L63+INTAVI_FR_EX!L63</f>
        <v>0</v>
      </c>
      <c r="M63" s="52">
        <f>INTAVI_PA_IN!M63+INTAVI_PA_EX!M63+INTAVI_FR_IN!M63+INTAVI_FR_EX!M63</f>
        <v>0</v>
      </c>
      <c r="N63" s="52">
        <f>INTAVI_PA_IN!N63+INTAVI_PA_EX!N63+INTAVI_FR_IN!N63+INTAVI_FR_EX!N63</f>
        <v>0</v>
      </c>
      <c r="O63" s="52">
        <f>INTAVI_PA_IN!O63+INTAVI_PA_EX!O63+INTAVI_FR_IN!O63+INTAVI_FR_EX!O63</f>
        <v>0</v>
      </c>
      <c r="P63" s="52">
        <f>INTAVI_PA_IN!P63+INTAVI_PA_EX!P63+INTAVI_FR_IN!P63+INTAVI_FR_EX!P63</f>
        <v>0</v>
      </c>
      <c r="Q63" s="52">
        <f>INTAVI_PA_IN!Q63+INTAVI_PA_EX!Q63+INTAVI_FR_IN!Q63+INTAVI_FR_EX!Q63</f>
        <v>0</v>
      </c>
      <c r="R63" s="52">
        <f>INTAVI_PA_IN!R63+INTAVI_PA_EX!R63+INTAVI_FR_IN!R63+INTAVI_FR_EX!R63</f>
        <v>0</v>
      </c>
      <c r="S63" s="52">
        <f>INTAVI_PA_IN!S63+INTAVI_PA_EX!S63+INTAVI_FR_IN!S63+INTAVI_FR_EX!S63</f>
        <v>0</v>
      </c>
      <c r="T63" s="52">
        <f>INTAVI_PA_IN!T63+INTAVI_PA_EX!T63+INTAVI_FR_IN!T63+INTAVI_FR_EX!T63</f>
        <v>0</v>
      </c>
      <c r="U63" s="52">
        <f>INTAVI_PA_IN!U63+INTAVI_PA_EX!U63+INTAVI_FR_IN!U63+INTAVI_FR_EX!U63</f>
        <v>0</v>
      </c>
      <c r="V63" s="52">
        <f>INTAVI_PA_IN!V63+INTAVI_PA_EX!V63+INTAVI_FR_IN!V63+INTAVI_FR_EX!V63</f>
        <v>0</v>
      </c>
      <c r="W63" s="52">
        <f>INTAVI_PA_IN!W63+INTAVI_PA_EX!W63+INTAVI_FR_IN!W63+INTAVI_FR_EX!W63</f>
        <v>0</v>
      </c>
      <c r="X63" s="52">
        <f>INTAVI_PA_IN!X63+INTAVI_PA_EX!X63+INTAVI_FR_IN!X63+INTAVI_FR_EX!X63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INTAVI_PA_IN!C64+INTAVI_PA_EX!C64+INTAVI_FR_IN!C64+INTAVI_FR_EX!C64</f>
        <v>0</v>
      </c>
      <c r="D64" s="52">
        <f>INTAVI_PA_IN!D64+INTAVI_PA_EX!D64+INTAVI_FR_IN!D64+INTAVI_FR_EX!D64</f>
        <v>0</v>
      </c>
      <c r="E64" s="52">
        <f>INTAVI_PA_IN!E64+INTAVI_PA_EX!E64+INTAVI_FR_IN!E64+INTAVI_FR_EX!E64</f>
        <v>0</v>
      </c>
      <c r="F64" s="52">
        <f>INTAVI_PA_IN!F64+INTAVI_PA_EX!F64+INTAVI_FR_IN!F64+INTAVI_FR_EX!F64</f>
        <v>0</v>
      </c>
      <c r="G64" s="52">
        <f>INTAVI_PA_IN!G64+INTAVI_PA_EX!G64+INTAVI_FR_IN!G64+INTAVI_FR_EX!G64</f>
        <v>0</v>
      </c>
      <c r="H64" s="52">
        <f>INTAVI_PA_IN!H64+INTAVI_PA_EX!H64+INTAVI_FR_IN!H64+INTAVI_FR_EX!H64</f>
        <v>0</v>
      </c>
      <c r="I64" s="52">
        <f>INTAVI_PA_IN!I64+INTAVI_PA_EX!I64+INTAVI_FR_IN!I64+INTAVI_FR_EX!I64</f>
        <v>0</v>
      </c>
      <c r="J64" s="52">
        <f>INTAVI_PA_IN!J64+INTAVI_PA_EX!J64+INTAVI_FR_IN!J64+INTAVI_FR_EX!J64</f>
        <v>0</v>
      </c>
      <c r="K64" s="52">
        <f>INTAVI_PA_IN!K64+INTAVI_PA_EX!K64+INTAVI_FR_IN!K64+INTAVI_FR_EX!K64</f>
        <v>0</v>
      </c>
      <c r="L64" s="52">
        <f>INTAVI_PA_IN!L64+INTAVI_PA_EX!L64+INTAVI_FR_IN!L64+INTAVI_FR_EX!L64</f>
        <v>0</v>
      </c>
      <c r="M64" s="52">
        <f>INTAVI_PA_IN!M64+INTAVI_PA_EX!M64+INTAVI_FR_IN!M64+INTAVI_FR_EX!M64</f>
        <v>0</v>
      </c>
      <c r="N64" s="52">
        <f>INTAVI_PA_IN!N64+INTAVI_PA_EX!N64+INTAVI_FR_IN!N64+INTAVI_FR_EX!N64</f>
        <v>0</v>
      </c>
      <c r="O64" s="52">
        <f>INTAVI_PA_IN!O64+INTAVI_PA_EX!O64+INTAVI_FR_IN!O64+INTAVI_FR_EX!O64</f>
        <v>0</v>
      </c>
      <c r="P64" s="52">
        <f>INTAVI_PA_IN!P64+INTAVI_PA_EX!P64+INTAVI_FR_IN!P64+INTAVI_FR_EX!P64</f>
        <v>0</v>
      </c>
      <c r="Q64" s="52">
        <f>INTAVI_PA_IN!Q64+INTAVI_PA_EX!Q64+INTAVI_FR_IN!Q64+INTAVI_FR_EX!Q64</f>
        <v>0</v>
      </c>
      <c r="R64" s="52">
        <f>INTAVI_PA_IN!R64+INTAVI_PA_EX!R64+INTAVI_FR_IN!R64+INTAVI_FR_EX!R64</f>
        <v>0</v>
      </c>
      <c r="S64" s="52">
        <f>INTAVI_PA_IN!S64+INTAVI_PA_EX!S64+INTAVI_FR_IN!S64+INTAVI_FR_EX!S64</f>
        <v>0</v>
      </c>
      <c r="T64" s="52">
        <f>INTAVI_PA_IN!T64+INTAVI_PA_EX!T64+INTAVI_FR_IN!T64+INTAVI_FR_EX!T64</f>
        <v>0</v>
      </c>
      <c r="U64" s="52">
        <f>INTAVI_PA_IN!U64+INTAVI_PA_EX!U64+INTAVI_FR_IN!U64+INTAVI_FR_EX!U64</f>
        <v>0</v>
      </c>
      <c r="V64" s="52">
        <f>INTAVI_PA_IN!V64+INTAVI_PA_EX!V64+INTAVI_FR_IN!V64+INTAVI_FR_EX!V64</f>
        <v>0</v>
      </c>
      <c r="W64" s="52">
        <f>INTAVI_PA_IN!W64+INTAVI_PA_EX!W64+INTAVI_FR_IN!W64+INTAVI_FR_EX!W64</f>
        <v>0</v>
      </c>
      <c r="X64" s="52">
        <f>INTAVI_PA_IN!X64+INTAVI_PA_EX!X64+INTAVI_FR_IN!X64+INTAVI_FR_EX!X64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INTAVI_PA_IN!C65+INTAVI_PA_EX!C65+INTAVI_FR_IN!C65+INTAVI_FR_EX!C65</f>
        <v>0</v>
      </c>
      <c r="D65" s="52">
        <f>INTAVI_PA_IN!D65+INTAVI_PA_EX!D65+INTAVI_FR_IN!D65+INTAVI_FR_EX!D65</f>
        <v>0</v>
      </c>
      <c r="E65" s="52">
        <f>INTAVI_PA_IN!E65+INTAVI_PA_EX!E65+INTAVI_FR_IN!E65+INTAVI_FR_EX!E65</f>
        <v>0</v>
      </c>
      <c r="F65" s="52">
        <f>INTAVI_PA_IN!F65+INTAVI_PA_EX!F65+INTAVI_FR_IN!F65+INTAVI_FR_EX!F65</f>
        <v>0</v>
      </c>
      <c r="G65" s="52">
        <f>INTAVI_PA_IN!G65+INTAVI_PA_EX!G65+INTAVI_FR_IN!G65+INTAVI_FR_EX!G65</f>
        <v>0</v>
      </c>
      <c r="H65" s="52">
        <f>INTAVI_PA_IN!H65+INTAVI_PA_EX!H65+INTAVI_FR_IN!H65+INTAVI_FR_EX!H65</f>
        <v>0</v>
      </c>
      <c r="I65" s="52">
        <f>INTAVI_PA_IN!I65+INTAVI_PA_EX!I65+INTAVI_FR_IN!I65+INTAVI_FR_EX!I65</f>
        <v>0</v>
      </c>
      <c r="J65" s="52">
        <f>INTAVI_PA_IN!J65+INTAVI_PA_EX!J65+INTAVI_FR_IN!J65+INTAVI_FR_EX!J65</f>
        <v>0</v>
      </c>
      <c r="K65" s="52">
        <f>INTAVI_PA_IN!K65+INTAVI_PA_EX!K65+INTAVI_FR_IN!K65+INTAVI_FR_EX!K65</f>
        <v>0</v>
      </c>
      <c r="L65" s="52">
        <f>INTAVI_PA_IN!L65+INTAVI_PA_EX!L65+INTAVI_FR_IN!L65+INTAVI_FR_EX!L65</f>
        <v>0</v>
      </c>
      <c r="M65" s="52">
        <f>INTAVI_PA_IN!M65+INTAVI_PA_EX!M65+INTAVI_FR_IN!M65+INTAVI_FR_EX!M65</f>
        <v>0</v>
      </c>
      <c r="N65" s="52">
        <f>INTAVI_PA_IN!N65+INTAVI_PA_EX!N65+INTAVI_FR_IN!N65+INTAVI_FR_EX!N65</f>
        <v>0</v>
      </c>
      <c r="O65" s="52">
        <f>INTAVI_PA_IN!O65+INTAVI_PA_EX!O65+INTAVI_FR_IN!O65+INTAVI_FR_EX!O65</f>
        <v>0</v>
      </c>
      <c r="P65" s="52">
        <f>INTAVI_PA_IN!P65+INTAVI_PA_EX!P65+INTAVI_FR_IN!P65+INTAVI_FR_EX!P65</f>
        <v>0</v>
      </c>
      <c r="Q65" s="52">
        <f>INTAVI_PA_IN!Q65+INTAVI_PA_EX!Q65+INTAVI_FR_IN!Q65+INTAVI_FR_EX!Q65</f>
        <v>0</v>
      </c>
      <c r="R65" s="52">
        <f>INTAVI_PA_IN!R65+INTAVI_PA_EX!R65+INTAVI_FR_IN!R65+INTAVI_FR_EX!R65</f>
        <v>0</v>
      </c>
      <c r="S65" s="52">
        <f>INTAVI_PA_IN!S65+INTAVI_PA_EX!S65+INTAVI_FR_IN!S65+INTAVI_FR_EX!S65</f>
        <v>0</v>
      </c>
      <c r="T65" s="52">
        <f>INTAVI_PA_IN!T65+INTAVI_PA_EX!T65+INTAVI_FR_IN!T65+INTAVI_FR_EX!T65</f>
        <v>0</v>
      </c>
      <c r="U65" s="52">
        <f>INTAVI_PA_IN!U65+INTAVI_PA_EX!U65+INTAVI_FR_IN!U65+INTAVI_FR_EX!U65</f>
        <v>0</v>
      </c>
      <c r="V65" s="52">
        <f>INTAVI_PA_IN!V65+INTAVI_PA_EX!V65+INTAVI_FR_IN!V65+INTAVI_FR_EX!V65</f>
        <v>0</v>
      </c>
      <c r="W65" s="52">
        <f>INTAVI_PA_IN!W65+INTAVI_PA_EX!W65+INTAVI_FR_IN!W65+INTAVI_FR_EX!W65</f>
        <v>0</v>
      </c>
      <c r="X65" s="52">
        <f>INTAVI_PA_IN!X65+INTAVI_PA_EX!X65+INTAVI_FR_IN!X65+INTAVI_FR_EX!X65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INTAVI_PA_IN!C66+INTAVI_PA_EX!C66+INTAVI_FR_IN!C66+INTAVI_FR_EX!C66</f>
        <v>0</v>
      </c>
      <c r="D66" s="52">
        <f>INTAVI_PA_IN!D66+INTAVI_PA_EX!D66+INTAVI_FR_IN!D66+INTAVI_FR_EX!D66</f>
        <v>0</v>
      </c>
      <c r="E66" s="52">
        <f>INTAVI_PA_IN!E66+INTAVI_PA_EX!E66+INTAVI_FR_IN!E66+INTAVI_FR_EX!E66</f>
        <v>0</v>
      </c>
      <c r="F66" s="52">
        <f>INTAVI_PA_IN!F66+INTAVI_PA_EX!F66+INTAVI_FR_IN!F66+INTAVI_FR_EX!F66</f>
        <v>0</v>
      </c>
      <c r="G66" s="52">
        <f>INTAVI_PA_IN!G66+INTAVI_PA_EX!G66+INTAVI_FR_IN!G66+INTAVI_FR_EX!G66</f>
        <v>0</v>
      </c>
      <c r="H66" s="52">
        <f>INTAVI_PA_IN!H66+INTAVI_PA_EX!H66+INTAVI_FR_IN!H66+INTAVI_FR_EX!H66</f>
        <v>0</v>
      </c>
      <c r="I66" s="52">
        <f>INTAVI_PA_IN!I66+INTAVI_PA_EX!I66+INTAVI_FR_IN!I66+INTAVI_FR_EX!I66</f>
        <v>0</v>
      </c>
      <c r="J66" s="52">
        <f>INTAVI_PA_IN!J66+INTAVI_PA_EX!J66+INTAVI_FR_IN!J66+INTAVI_FR_EX!J66</f>
        <v>0</v>
      </c>
      <c r="K66" s="52">
        <f>INTAVI_PA_IN!K66+INTAVI_PA_EX!K66+INTAVI_FR_IN!K66+INTAVI_FR_EX!K66</f>
        <v>0</v>
      </c>
      <c r="L66" s="52">
        <f>INTAVI_PA_IN!L66+INTAVI_PA_EX!L66+INTAVI_FR_IN!L66+INTAVI_FR_EX!L66</f>
        <v>0</v>
      </c>
      <c r="M66" s="52">
        <f>INTAVI_PA_IN!M66+INTAVI_PA_EX!M66+INTAVI_FR_IN!M66+INTAVI_FR_EX!M66</f>
        <v>0</v>
      </c>
      <c r="N66" s="52">
        <f>INTAVI_PA_IN!N66+INTAVI_PA_EX!N66+INTAVI_FR_IN!N66+INTAVI_FR_EX!N66</f>
        <v>0</v>
      </c>
      <c r="O66" s="52">
        <f>INTAVI_PA_IN!O66+INTAVI_PA_EX!O66+INTAVI_FR_IN!O66+INTAVI_FR_EX!O66</f>
        <v>0</v>
      </c>
      <c r="P66" s="52">
        <f>INTAVI_PA_IN!P66+INTAVI_PA_EX!P66+INTAVI_FR_IN!P66+INTAVI_FR_EX!P66</f>
        <v>0</v>
      </c>
      <c r="Q66" s="52">
        <f>INTAVI_PA_IN!Q66+INTAVI_PA_EX!Q66+INTAVI_FR_IN!Q66+INTAVI_FR_EX!Q66</f>
        <v>0</v>
      </c>
      <c r="R66" s="52">
        <f>INTAVI_PA_IN!R66+INTAVI_PA_EX!R66+INTAVI_FR_IN!R66+INTAVI_FR_EX!R66</f>
        <v>0</v>
      </c>
      <c r="S66" s="52">
        <f>INTAVI_PA_IN!S66+INTAVI_PA_EX!S66+INTAVI_FR_IN!S66+INTAVI_FR_EX!S66</f>
        <v>0</v>
      </c>
      <c r="T66" s="52">
        <f>INTAVI_PA_IN!T66+INTAVI_PA_EX!T66+INTAVI_FR_IN!T66+INTAVI_FR_EX!T66</f>
        <v>0</v>
      </c>
      <c r="U66" s="52">
        <f>INTAVI_PA_IN!U66+INTAVI_PA_EX!U66+INTAVI_FR_IN!U66+INTAVI_FR_EX!U66</f>
        <v>0</v>
      </c>
      <c r="V66" s="52">
        <f>INTAVI_PA_IN!V66+INTAVI_PA_EX!V66+INTAVI_FR_IN!V66+INTAVI_FR_EX!V66</f>
        <v>0</v>
      </c>
      <c r="W66" s="52">
        <f>INTAVI_PA_IN!W66+INTAVI_PA_EX!W66+INTAVI_FR_IN!W66+INTAVI_FR_EX!W66</f>
        <v>0</v>
      </c>
      <c r="X66" s="52">
        <f>INTAVI_PA_IN!X66+INTAVI_PA_EX!X66+INTAVI_FR_IN!X66+INTAVI_FR_EX!X66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INTAVI_PA_IN!C67+INTAVI_PA_EX!C67+INTAVI_FR_IN!C67+INTAVI_FR_EX!C67</f>
        <v>0</v>
      </c>
      <c r="D67" s="52">
        <f>INTAVI_PA_IN!D67+INTAVI_PA_EX!D67+INTAVI_FR_IN!D67+INTAVI_FR_EX!D67</f>
        <v>0</v>
      </c>
      <c r="E67" s="52">
        <f>INTAVI_PA_IN!E67+INTAVI_PA_EX!E67+INTAVI_FR_IN!E67+INTAVI_FR_EX!E67</f>
        <v>0</v>
      </c>
      <c r="F67" s="52">
        <f>INTAVI_PA_IN!F67+INTAVI_PA_EX!F67+INTAVI_FR_IN!F67+INTAVI_FR_EX!F67</f>
        <v>0</v>
      </c>
      <c r="G67" s="52">
        <f>INTAVI_PA_IN!G67+INTAVI_PA_EX!G67+INTAVI_FR_IN!G67+INTAVI_FR_EX!G67</f>
        <v>0</v>
      </c>
      <c r="H67" s="52">
        <f>INTAVI_PA_IN!H67+INTAVI_PA_EX!H67+INTAVI_FR_IN!H67+INTAVI_FR_EX!H67</f>
        <v>0</v>
      </c>
      <c r="I67" s="52">
        <f>INTAVI_PA_IN!I67+INTAVI_PA_EX!I67+INTAVI_FR_IN!I67+INTAVI_FR_EX!I67</f>
        <v>0</v>
      </c>
      <c r="J67" s="52">
        <f>INTAVI_PA_IN!J67+INTAVI_PA_EX!J67+INTAVI_FR_IN!J67+INTAVI_FR_EX!J67</f>
        <v>0</v>
      </c>
      <c r="K67" s="52">
        <f>INTAVI_PA_IN!K67+INTAVI_PA_EX!K67+INTAVI_FR_IN!K67+INTAVI_FR_EX!K67</f>
        <v>0</v>
      </c>
      <c r="L67" s="52">
        <f>INTAVI_PA_IN!L67+INTAVI_PA_EX!L67+INTAVI_FR_IN!L67+INTAVI_FR_EX!L67</f>
        <v>0</v>
      </c>
      <c r="M67" s="52">
        <f>INTAVI_PA_IN!M67+INTAVI_PA_EX!M67+INTAVI_FR_IN!M67+INTAVI_FR_EX!M67</f>
        <v>0</v>
      </c>
      <c r="N67" s="52">
        <f>INTAVI_PA_IN!N67+INTAVI_PA_EX!N67+INTAVI_FR_IN!N67+INTAVI_FR_EX!N67</f>
        <v>0</v>
      </c>
      <c r="O67" s="52">
        <f>INTAVI_PA_IN!O67+INTAVI_PA_EX!O67+INTAVI_FR_IN!O67+INTAVI_FR_EX!O67</f>
        <v>0</v>
      </c>
      <c r="P67" s="52">
        <f>INTAVI_PA_IN!P67+INTAVI_PA_EX!P67+INTAVI_FR_IN!P67+INTAVI_FR_EX!P67</f>
        <v>0</v>
      </c>
      <c r="Q67" s="52">
        <f>INTAVI_PA_IN!Q67+INTAVI_PA_EX!Q67+INTAVI_FR_IN!Q67+INTAVI_FR_EX!Q67</f>
        <v>0</v>
      </c>
      <c r="R67" s="52">
        <f>INTAVI_PA_IN!R67+INTAVI_PA_EX!R67+INTAVI_FR_IN!R67+INTAVI_FR_EX!R67</f>
        <v>0</v>
      </c>
      <c r="S67" s="52">
        <f>INTAVI_PA_IN!S67+INTAVI_PA_EX!S67+INTAVI_FR_IN!S67+INTAVI_FR_EX!S67</f>
        <v>0</v>
      </c>
      <c r="T67" s="52">
        <f>INTAVI_PA_IN!T67+INTAVI_PA_EX!T67+INTAVI_FR_IN!T67+INTAVI_FR_EX!T67</f>
        <v>0</v>
      </c>
      <c r="U67" s="52">
        <f>INTAVI_PA_IN!U67+INTAVI_PA_EX!U67+INTAVI_FR_IN!U67+INTAVI_FR_EX!U67</f>
        <v>0</v>
      </c>
      <c r="V67" s="52">
        <f>INTAVI_PA_IN!V67+INTAVI_PA_EX!V67+INTAVI_FR_IN!V67+INTAVI_FR_EX!V67</f>
        <v>0</v>
      </c>
      <c r="W67" s="52">
        <f>INTAVI_PA_IN!W67+INTAVI_PA_EX!W67+INTAVI_FR_IN!W67+INTAVI_FR_EX!W67</f>
        <v>0</v>
      </c>
      <c r="X67" s="52">
        <f>INTAVI_PA_IN!X67+INTAVI_PA_EX!X67+INTAVI_FR_IN!X67+INTAVI_FR_EX!X67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INTAVI_PA_IN!C68+INTAVI_PA_EX!C68+INTAVI_FR_IN!C68+INTAVI_FR_EX!C68</f>
        <v>0</v>
      </c>
      <c r="D68" s="52">
        <f>INTAVI_PA_IN!D68+INTAVI_PA_EX!D68+INTAVI_FR_IN!D68+INTAVI_FR_EX!D68</f>
        <v>0</v>
      </c>
      <c r="E68" s="52">
        <f>INTAVI_PA_IN!E68+INTAVI_PA_EX!E68+INTAVI_FR_IN!E68+INTAVI_FR_EX!E68</f>
        <v>0</v>
      </c>
      <c r="F68" s="52">
        <f>INTAVI_PA_IN!F68+INTAVI_PA_EX!F68+INTAVI_FR_IN!F68+INTAVI_FR_EX!F68</f>
        <v>0</v>
      </c>
      <c r="G68" s="52">
        <f>INTAVI_PA_IN!G68+INTAVI_PA_EX!G68+INTAVI_FR_IN!G68+INTAVI_FR_EX!G68</f>
        <v>0</v>
      </c>
      <c r="H68" s="52">
        <f>INTAVI_PA_IN!H68+INTAVI_PA_EX!H68+INTAVI_FR_IN!H68+INTAVI_FR_EX!H68</f>
        <v>0</v>
      </c>
      <c r="I68" s="52">
        <f>INTAVI_PA_IN!I68+INTAVI_PA_EX!I68+INTAVI_FR_IN!I68+INTAVI_FR_EX!I68</f>
        <v>0</v>
      </c>
      <c r="J68" s="52">
        <f>INTAVI_PA_IN!J68+INTAVI_PA_EX!J68+INTAVI_FR_IN!J68+INTAVI_FR_EX!J68</f>
        <v>0</v>
      </c>
      <c r="K68" s="52">
        <f>INTAVI_PA_IN!K68+INTAVI_PA_EX!K68+INTAVI_FR_IN!K68+INTAVI_FR_EX!K68</f>
        <v>0</v>
      </c>
      <c r="L68" s="52">
        <f>INTAVI_PA_IN!L68+INTAVI_PA_EX!L68+INTAVI_FR_IN!L68+INTAVI_FR_EX!L68</f>
        <v>0</v>
      </c>
      <c r="M68" s="52">
        <f>INTAVI_PA_IN!M68+INTAVI_PA_EX!M68+INTAVI_FR_IN!M68+INTAVI_FR_EX!M68</f>
        <v>0</v>
      </c>
      <c r="N68" s="52">
        <f>INTAVI_PA_IN!N68+INTAVI_PA_EX!N68+INTAVI_FR_IN!N68+INTAVI_FR_EX!N68</f>
        <v>0</v>
      </c>
      <c r="O68" s="52">
        <f>INTAVI_PA_IN!O68+INTAVI_PA_EX!O68+INTAVI_FR_IN!O68+INTAVI_FR_EX!O68</f>
        <v>0</v>
      </c>
      <c r="P68" s="52">
        <f>INTAVI_PA_IN!P68+INTAVI_PA_EX!P68+INTAVI_FR_IN!P68+INTAVI_FR_EX!P68</f>
        <v>0</v>
      </c>
      <c r="Q68" s="52">
        <f>INTAVI_PA_IN!Q68+INTAVI_PA_EX!Q68+INTAVI_FR_IN!Q68+INTAVI_FR_EX!Q68</f>
        <v>0</v>
      </c>
      <c r="R68" s="52">
        <f>INTAVI_PA_IN!R68+INTAVI_PA_EX!R68+INTAVI_FR_IN!R68+INTAVI_FR_EX!R68</f>
        <v>0</v>
      </c>
      <c r="S68" s="52">
        <f>INTAVI_PA_IN!S68+INTAVI_PA_EX!S68+INTAVI_FR_IN!S68+INTAVI_FR_EX!S68</f>
        <v>0</v>
      </c>
      <c r="T68" s="52">
        <f>INTAVI_PA_IN!T68+INTAVI_PA_EX!T68+INTAVI_FR_IN!T68+INTAVI_FR_EX!T68</f>
        <v>0</v>
      </c>
      <c r="U68" s="52">
        <f>INTAVI_PA_IN!U68+INTAVI_PA_EX!U68+INTAVI_FR_IN!U68+INTAVI_FR_EX!U68</f>
        <v>0</v>
      </c>
      <c r="V68" s="52">
        <f>INTAVI_PA_IN!V68+INTAVI_PA_EX!V68+INTAVI_FR_IN!V68+INTAVI_FR_EX!V68</f>
        <v>0</v>
      </c>
      <c r="W68" s="52">
        <f>INTAVI_PA_IN!W68+INTAVI_PA_EX!W68+INTAVI_FR_IN!W68+INTAVI_FR_EX!W68</f>
        <v>0</v>
      </c>
      <c r="X68" s="52">
        <f>INTAVI_PA_IN!X68+INTAVI_PA_EX!X68+INTAVI_FR_IN!X68+INTAVI_FR_EX!X68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INTAVI_PA_IN!C69+INTAVI_PA_EX!C69+INTAVI_FR_IN!C69+INTAVI_FR_EX!C69</f>
        <v>0</v>
      </c>
      <c r="D69" s="52">
        <f>INTAVI_PA_IN!D69+INTAVI_PA_EX!D69+INTAVI_FR_IN!D69+INTAVI_FR_EX!D69</f>
        <v>0</v>
      </c>
      <c r="E69" s="52">
        <f>INTAVI_PA_IN!E69+INTAVI_PA_EX!E69+INTAVI_FR_IN!E69+INTAVI_FR_EX!E69</f>
        <v>0</v>
      </c>
      <c r="F69" s="52">
        <f>INTAVI_PA_IN!F69+INTAVI_PA_EX!F69+INTAVI_FR_IN!F69+INTAVI_FR_EX!F69</f>
        <v>0</v>
      </c>
      <c r="G69" s="52">
        <f>INTAVI_PA_IN!G69+INTAVI_PA_EX!G69+INTAVI_FR_IN!G69+INTAVI_FR_EX!G69</f>
        <v>0</v>
      </c>
      <c r="H69" s="52">
        <f>INTAVI_PA_IN!H69+INTAVI_PA_EX!H69+INTAVI_FR_IN!H69+INTAVI_FR_EX!H69</f>
        <v>0</v>
      </c>
      <c r="I69" s="52">
        <f>INTAVI_PA_IN!I69+INTAVI_PA_EX!I69+INTAVI_FR_IN!I69+INTAVI_FR_EX!I69</f>
        <v>0</v>
      </c>
      <c r="J69" s="52">
        <f>INTAVI_PA_IN!J69+INTAVI_PA_EX!J69+INTAVI_FR_IN!J69+INTAVI_FR_EX!J69</f>
        <v>0</v>
      </c>
      <c r="K69" s="52">
        <f>INTAVI_PA_IN!K69+INTAVI_PA_EX!K69+INTAVI_FR_IN!K69+INTAVI_FR_EX!K69</f>
        <v>0</v>
      </c>
      <c r="L69" s="52">
        <f>INTAVI_PA_IN!L69+INTAVI_PA_EX!L69+INTAVI_FR_IN!L69+INTAVI_FR_EX!L69</f>
        <v>0</v>
      </c>
      <c r="M69" s="52">
        <f>INTAVI_PA_IN!M69+INTAVI_PA_EX!M69+INTAVI_FR_IN!M69+INTAVI_FR_EX!M69</f>
        <v>0</v>
      </c>
      <c r="N69" s="52">
        <f>INTAVI_PA_IN!N69+INTAVI_PA_EX!N69+INTAVI_FR_IN!N69+INTAVI_FR_EX!N69</f>
        <v>0</v>
      </c>
      <c r="O69" s="52">
        <f>INTAVI_PA_IN!O69+INTAVI_PA_EX!O69+INTAVI_FR_IN!O69+INTAVI_FR_EX!O69</f>
        <v>0</v>
      </c>
      <c r="P69" s="52">
        <f>INTAVI_PA_IN!P69+INTAVI_PA_EX!P69+INTAVI_FR_IN!P69+INTAVI_FR_EX!P69</f>
        <v>0</v>
      </c>
      <c r="Q69" s="52">
        <f>INTAVI_PA_IN!Q69+INTAVI_PA_EX!Q69+INTAVI_FR_IN!Q69+INTAVI_FR_EX!Q69</f>
        <v>0</v>
      </c>
      <c r="R69" s="52">
        <f>INTAVI_PA_IN!R69+INTAVI_PA_EX!R69+INTAVI_FR_IN!R69+INTAVI_FR_EX!R69</f>
        <v>0</v>
      </c>
      <c r="S69" s="52">
        <f>INTAVI_PA_IN!S69+INTAVI_PA_EX!S69+INTAVI_FR_IN!S69+INTAVI_FR_EX!S69</f>
        <v>0</v>
      </c>
      <c r="T69" s="52">
        <f>INTAVI_PA_IN!T69+INTAVI_PA_EX!T69+INTAVI_FR_IN!T69+INTAVI_FR_EX!T69</f>
        <v>0</v>
      </c>
      <c r="U69" s="52">
        <f>INTAVI_PA_IN!U69+INTAVI_PA_EX!U69+INTAVI_FR_IN!U69+INTAVI_FR_EX!U69</f>
        <v>0</v>
      </c>
      <c r="V69" s="52">
        <f>INTAVI_PA_IN!V69+INTAVI_PA_EX!V69+INTAVI_FR_IN!V69+INTAVI_FR_EX!V69</f>
        <v>0</v>
      </c>
      <c r="W69" s="52">
        <f>INTAVI_PA_IN!W69+INTAVI_PA_EX!W69+INTAVI_FR_IN!W69+INTAVI_FR_EX!W69</f>
        <v>0</v>
      </c>
      <c r="X69" s="52">
        <f>INTAVI_PA_IN!X69+INTAVI_PA_EX!X69+INTAVI_FR_IN!X69+INTAVI_FR_EX!X69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INTAVI_PA_IN!C70+INTAVI_PA_EX!C70+INTAVI_FR_IN!C70+INTAVI_FR_EX!C70</f>
        <v>0</v>
      </c>
      <c r="D70" s="52">
        <f>INTAVI_PA_IN!D70+INTAVI_PA_EX!D70+INTAVI_FR_IN!D70+INTAVI_FR_EX!D70</f>
        <v>0</v>
      </c>
      <c r="E70" s="52">
        <f>INTAVI_PA_IN!E70+INTAVI_PA_EX!E70+INTAVI_FR_IN!E70+INTAVI_FR_EX!E70</f>
        <v>0</v>
      </c>
      <c r="F70" s="52">
        <f>INTAVI_PA_IN!F70+INTAVI_PA_EX!F70+INTAVI_FR_IN!F70+INTAVI_FR_EX!F70</f>
        <v>0</v>
      </c>
      <c r="G70" s="52">
        <f>INTAVI_PA_IN!G70+INTAVI_PA_EX!G70+INTAVI_FR_IN!G70+INTAVI_FR_EX!G70</f>
        <v>0</v>
      </c>
      <c r="H70" s="52">
        <f>INTAVI_PA_IN!H70+INTAVI_PA_EX!H70+INTAVI_FR_IN!H70+INTAVI_FR_EX!H70</f>
        <v>0</v>
      </c>
      <c r="I70" s="52">
        <f>INTAVI_PA_IN!I70+INTAVI_PA_EX!I70+INTAVI_FR_IN!I70+INTAVI_FR_EX!I70</f>
        <v>0</v>
      </c>
      <c r="J70" s="52">
        <f>INTAVI_PA_IN!J70+INTAVI_PA_EX!J70+INTAVI_FR_IN!J70+INTAVI_FR_EX!J70</f>
        <v>0</v>
      </c>
      <c r="K70" s="52">
        <f>INTAVI_PA_IN!K70+INTAVI_PA_EX!K70+INTAVI_FR_IN!K70+INTAVI_FR_EX!K70</f>
        <v>0</v>
      </c>
      <c r="L70" s="52">
        <f>INTAVI_PA_IN!L70+INTAVI_PA_EX!L70+INTAVI_FR_IN!L70+INTAVI_FR_EX!L70</f>
        <v>0</v>
      </c>
      <c r="M70" s="52">
        <f>INTAVI_PA_IN!M70+INTAVI_PA_EX!M70+INTAVI_FR_IN!M70+INTAVI_FR_EX!M70</f>
        <v>0</v>
      </c>
      <c r="N70" s="52">
        <f>INTAVI_PA_IN!N70+INTAVI_PA_EX!N70+INTAVI_FR_IN!N70+INTAVI_FR_EX!N70</f>
        <v>0</v>
      </c>
      <c r="O70" s="52">
        <f>INTAVI_PA_IN!O70+INTAVI_PA_EX!O70+INTAVI_FR_IN!O70+INTAVI_FR_EX!O70</f>
        <v>0</v>
      </c>
      <c r="P70" s="52">
        <f>INTAVI_PA_IN!P70+INTAVI_PA_EX!P70+INTAVI_FR_IN!P70+INTAVI_FR_EX!P70</f>
        <v>0</v>
      </c>
      <c r="Q70" s="52">
        <f>INTAVI_PA_IN!Q70+INTAVI_PA_EX!Q70+INTAVI_FR_IN!Q70+INTAVI_FR_EX!Q70</f>
        <v>0</v>
      </c>
      <c r="R70" s="52">
        <f>INTAVI_PA_IN!R70+INTAVI_PA_EX!R70+INTAVI_FR_IN!R70+INTAVI_FR_EX!R70</f>
        <v>0</v>
      </c>
      <c r="S70" s="52">
        <f>INTAVI_PA_IN!S70+INTAVI_PA_EX!S70+INTAVI_FR_IN!S70+INTAVI_FR_EX!S70</f>
        <v>0</v>
      </c>
      <c r="T70" s="52">
        <f>INTAVI_PA_IN!T70+INTAVI_PA_EX!T70+INTAVI_FR_IN!T70+INTAVI_FR_EX!T70</f>
        <v>0</v>
      </c>
      <c r="U70" s="52">
        <f>INTAVI_PA_IN!U70+INTAVI_PA_EX!U70+INTAVI_FR_IN!U70+INTAVI_FR_EX!U70</f>
        <v>0</v>
      </c>
      <c r="V70" s="52">
        <f>INTAVI_PA_IN!V70+INTAVI_PA_EX!V70+INTAVI_FR_IN!V70+INTAVI_FR_EX!V70</f>
        <v>0</v>
      </c>
      <c r="W70" s="52">
        <f>INTAVI_PA_IN!W70+INTAVI_PA_EX!W70+INTAVI_FR_IN!W70+INTAVI_FR_EX!W70</f>
        <v>0</v>
      </c>
      <c r="X70" s="52">
        <f>INTAVI_PA_IN!X70+INTAVI_PA_EX!X70+INTAVI_FR_IN!X70+INTAVI_FR_EX!X70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INTAVI_PA_IN!C71+INTAVI_PA_EX!C71+INTAVI_FR_IN!C71+INTAVI_FR_EX!C71</f>
        <v>0</v>
      </c>
      <c r="D71" s="52">
        <f>INTAVI_PA_IN!D71+INTAVI_PA_EX!D71+INTAVI_FR_IN!D71+INTAVI_FR_EX!D71</f>
        <v>0</v>
      </c>
      <c r="E71" s="52">
        <f>INTAVI_PA_IN!E71+INTAVI_PA_EX!E71+INTAVI_FR_IN!E71+INTAVI_FR_EX!E71</f>
        <v>0</v>
      </c>
      <c r="F71" s="52">
        <f>INTAVI_PA_IN!F71+INTAVI_PA_EX!F71+INTAVI_FR_IN!F71+INTAVI_FR_EX!F71</f>
        <v>0</v>
      </c>
      <c r="G71" s="52">
        <f>INTAVI_PA_IN!G71+INTAVI_PA_EX!G71+INTAVI_FR_IN!G71+INTAVI_FR_EX!G71</f>
        <v>0</v>
      </c>
      <c r="H71" s="52">
        <f>INTAVI_PA_IN!H71+INTAVI_PA_EX!H71+INTAVI_FR_IN!H71+INTAVI_FR_EX!H71</f>
        <v>0</v>
      </c>
      <c r="I71" s="52">
        <f>INTAVI_PA_IN!I71+INTAVI_PA_EX!I71+INTAVI_FR_IN!I71+INTAVI_FR_EX!I71</f>
        <v>0</v>
      </c>
      <c r="J71" s="52">
        <f>INTAVI_PA_IN!J71+INTAVI_PA_EX!J71+INTAVI_FR_IN!J71+INTAVI_FR_EX!J71</f>
        <v>0</v>
      </c>
      <c r="K71" s="52">
        <f>INTAVI_PA_IN!K71+INTAVI_PA_EX!K71+INTAVI_FR_IN!K71+INTAVI_FR_EX!K71</f>
        <v>0</v>
      </c>
      <c r="L71" s="52">
        <f>INTAVI_PA_IN!L71+INTAVI_PA_EX!L71+INTAVI_FR_IN!L71+INTAVI_FR_EX!L71</f>
        <v>0</v>
      </c>
      <c r="M71" s="52">
        <f>INTAVI_PA_IN!M71+INTAVI_PA_EX!M71+INTAVI_FR_IN!M71+INTAVI_FR_EX!M71</f>
        <v>0</v>
      </c>
      <c r="N71" s="52">
        <f>INTAVI_PA_IN!N71+INTAVI_PA_EX!N71+INTAVI_FR_IN!N71+INTAVI_FR_EX!N71</f>
        <v>0</v>
      </c>
      <c r="O71" s="52">
        <f>INTAVI_PA_IN!O71+INTAVI_PA_EX!O71+INTAVI_FR_IN!O71+INTAVI_FR_EX!O71</f>
        <v>0</v>
      </c>
      <c r="P71" s="52">
        <f>INTAVI_PA_IN!P71+INTAVI_PA_EX!P71+INTAVI_FR_IN!P71+INTAVI_FR_EX!P71</f>
        <v>0</v>
      </c>
      <c r="Q71" s="52">
        <f>INTAVI_PA_IN!Q71+INTAVI_PA_EX!Q71+INTAVI_FR_IN!Q71+INTAVI_FR_EX!Q71</f>
        <v>0</v>
      </c>
      <c r="R71" s="52">
        <f>INTAVI_PA_IN!R71+INTAVI_PA_EX!R71+INTAVI_FR_IN!R71+INTAVI_FR_EX!R71</f>
        <v>0</v>
      </c>
      <c r="S71" s="52">
        <f>INTAVI_PA_IN!S71+INTAVI_PA_EX!S71+INTAVI_FR_IN!S71+INTAVI_FR_EX!S71</f>
        <v>0</v>
      </c>
      <c r="T71" s="52">
        <f>INTAVI_PA_IN!T71+INTAVI_PA_EX!T71+INTAVI_FR_IN!T71+INTAVI_FR_EX!T71</f>
        <v>0</v>
      </c>
      <c r="U71" s="52">
        <f>INTAVI_PA_IN!U71+INTAVI_PA_EX!U71+INTAVI_FR_IN!U71+INTAVI_FR_EX!U71</f>
        <v>0</v>
      </c>
      <c r="V71" s="52">
        <f>INTAVI_PA_IN!V71+INTAVI_PA_EX!V71+INTAVI_FR_IN!V71+INTAVI_FR_EX!V71</f>
        <v>0</v>
      </c>
      <c r="W71" s="52">
        <f>INTAVI_PA_IN!W71+INTAVI_PA_EX!W71+INTAVI_FR_IN!W71+INTAVI_FR_EX!W71</f>
        <v>0</v>
      </c>
      <c r="X71" s="52">
        <f>INTAVI_PA_IN!X71+INTAVI_PA_EX!X71+INTAVI_FR_IN!X71+INTAVI_FR_EX!X71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INTAVI_PA_IN!C72+INTAVI_PA_EX!C72+INTAVI_FR_IN!C72+INTAVI_FR_EX!C72</f>
        <v>0</v>
      </c>
      <c r="D72" s="55">
        <f>INTAVI_PA_IN!D72+INTAVI_PA_EX!D72+INTAVI_FR_IN!D72+INTAVI_FR_EX!D72</f>
        <v>0</v>
      </c>
      <c r="E72" s="55">
        <f>INTAVI_PA_IN!E72+INTAVI_PA_EX!E72+INTAVI_FR_IN!E72+INTAVI_FR_EX!E72</f>
        <v>0</v>
      </c>
      <c r="F72" s="55">
        <f>INTAVI_PA_IN!F72+INTAVI_PA_EX!F72+INTAVI_FR_IN!F72+INTAVI_FR_EX!F72</f>
        <v>0</v>
      </c>
      <c r="G72" s="55">
        <f>INTAVI_PA_IN!G72+INTAVI_PA_EX!G72+INTAVI_FR_IN!G72+INTAVI_FR_EX!G72</f>
        <v>0</v>
      </c>
      <c r="H72" s="55">
        <f>INTAVI_PA_IN!H72+INTAVI_PA_EX!H72+INTAVI_FR_IN!H72+INTAVI_FR_EX!H72</f>
        <v>0</v>
      </c>
      <c r="I72" s="55">
        <f>INTAVI_PA_IN!I72+INTAVI_PA_EX!I72+INTAVI_FR_IN!I72+INTAVI_FR_EX!I72</f>
        <v>0</v>
      </c>
      <c r="J72" s="55">
        <f>INTAVI_PA_IN!J72+INTAVI_PA_EX!J72+INTAVI_FR_IN!J72+INTAVI_FR_EX!J72</f>
        <v>0</v>
      </c>
      <c r="K72" s="55">
        <f>INTAVI_PA_IN!K72+INTAVI_PA_EX!K72+INTAVI_FR_IN!K72+INTAVI_FR_EX!K72</f>
        <v>0</v>
      </c>
      <c r="L72" s="55">
        <f>INTAVI_PA_IN!L72+INTAVI_PA_EX!L72+INTAVI_FR_IN!L72+INTAVI_FR_EX!L72</f>
        <v>0</v>
      </c>
      <c r="M72" s="55">
        <f>INTAVI_PA_IN!M72+INTAVI_PA_EX!M72+INTAVI_FR_IN!M72+INTAVI_FR_EX!M72</f>
        <v>0</v>
      </c>
      <c r="N72" s="55">
        <f>INTAVI_PA_IN!N72+INTAVI_PA_EX!N72+INTAVI_FR_IN!N72+INTAVI_FR_EX!N72</f>
        <v>0</v>
      </c>
      <c r="O72" s="55">
        <f>INTAVI_PA_IN!O72+INTAVI_PA_EX!O72+INTAVI_FR_IN!O72+INTAVI_FR_EX!O72</f>
        <v>0</v>
      </c>
      <c r="P72" s="55">
        <f>INTAVI_PA_IN!P72+INTAVI_PA_EX!P72+INTAVI_FR_IN!P72+INTAVI_FR_EX!P72</f>
        <v>0</v>
      </c>
      <c r="Q72" s="55">
        <f>INTAVI_PA_IN!Q72+INTAVI_PA_EX!Q72+INTAVI_FR_IN!Q72+INTAVI_FR_EX!Q72</f>
        <v>0</v>
      </c>
      <c r="R72" s="55">
        <f>INTAVI_PA_IN!R72+INTAVI_PA_EX!R72+INTAVI_FR_IN!R72+INTAVI_FR_EX!R72</f>
        <v>0</v>
      </c>
      <c r="S72" s="55">
        <f>INTAVI_PA_IN!S72+INTAVI_PA_EX!S72+INTAVI_FR_IN!S72+INTAVI_FR_EX!S72</f>
        <v>0</v>
      </c>
      <c r="T72" s="55">
        <f>INTAVI_PA_IN!T72+INTAVI_PA_EX!T72+INTAVI_FR_IN!T72+INTAVI_FR_EX!T72</f>
        <v>0</v>
      </c>
      <c r="U72" s="55">
        <f>INTAVI_PA_IN!U72+INTAVI_PA_EX!U72+INTAVI_FR_IN!U72+INTAVI_FR_EX!U72</f>
        <v>0</v>
      </c>
      <c r="V72" s="55">
        <f>INTAVI_PA_IN!V72+INTAVI_PA_EX!V72+INTAVI_FR_IN!V72+INTAVI_FR_EX!V72</f>
        <v>0</v>
      </c>
      <c r="W72" s="55">
        <f>INTAVI_PA_IN!W72+INTAVI_PA_EX!W72+INTAVI_FR_IN!W72+INTAVI_FR_EX!W72</f>
        <v>0</v>
      </c>
      <c r="X72" s="55">
        <f>INTAVI_PA_IN!X72+INTAVI_PA_EX!X72+INTAVI_FR_IN!X72+INTAVI_FR_EX!X72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319</v>
      </c>
      <c r="B1" s="4" t="s">
        <v>320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1158.8890311317587</v>
      </c>
      <c r="D2" s="21">
        <f t="shared" ref="D2:X2" si="0">SUM(D3,D17,D22,D25,D26,D51,D52)</f>
        <v>1115.7595228080329</v>
      </c>
      <c r="E2" s="21">
        <f t="shared" si="0"/>
        <v>1081.7010014055479</v>
      </c>
      <c r="F2" s="21">
        <f t="shared" si="0"/>
        <v>1155.0820150013087</v>
      </c>
      <c r="G2" s="21">
        <f t="shared" si="0"/>
        <v>1284.2300663981605</v>
      </c>
      <c r="H2" s="21">
        <f t="shared" si="0"/>
        <v>1339.4458596816476</v>
      </c>
      <c r="I2" s="21">
        <f t="shared" si="0"/>
        <v>1432.3670817100706</v>
      </c>
      <c r="J2" s="21">
        <f t="shared" si="0"/>
        <v>1544.4001389553318</v>
      </c>
      <c r="K2" s="21">
        <f t="shared" si="0"/>
        <v>1583.4840735943301</v>
      </c>
      <c r="L2" s="21">
        <f t="shared" si="0"/>
        <v>1443.3431493660673</v>
      </c>
      <c r="M2" s="21">
        <f t="shared" si="0"/>
        <v>1536.4729484983657</v>
      </c>
      <c r="N2" s="21">
        <f t="shared" si="0"/>
        <v>1620.0957672441637</v>
      </c>
      <c r="O2" s="21">
        <f t="shared" si="0"/>
        <v>1607.6869079385231</v>
      </c>
      <c r="P2" s="21">
        <f t="shared" si="0"/>
        <v>1639.8614050035853</v>
      </c>
      <c r="Q2" s="21">
        <f t="shared" si="0"/>
        <v>1729.2396275830486</v>
      </c>
      <c r="R2" s="21">
        <f t="shared" si="0"/>
        <v>1889.164960360516</v>
      </c>
      <c r="S2" s="21">
        <f t="shared" si="0"/>
        <v>2144.8877553406114</v>
      </c>
      <c r="T2" s="21">
        <f t="shared" si="0"/>
        <v>2436.7667540382499</v>
      </c>
      <c r="U2" s="21">
        <f t="shared" si="0"/>
        <v>2572.8673043744739</v>
      </c>
      <c r="V2" s="21">
        <f t="shared" si="0"/>
        <v>2748.9151684626199</v>
      </c>
      <c r="W2" s="21">
        <f t="shared" si="0"/>
        <v>818.51529969590615</v>
      </c>
      <c r="X2" s="21">
        <f t="shared" si="0"/>
        <v>1127.0497092116802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1158.8890311317587</v>
      </c>
      <c r="D26" s="27">
        <f t="shared" si="7"/>
        <v>1115.7595228080329</v>
      </c>
      <c r="E26" s="27">
        <f t="shared" si="7"/>
        <v>1081.7010014055479</v>
      </c>
      <c r="F26" s="27">
        <f t="shared" si="7"/>
        <v>1155.0820150013087</v>
      </c>
      <c r="G26" s="27">
        <f t="shared" si="7"/>
        <v>1284.2300663981605</v>
      </c>
      <c r="H26" s="27">
        <f t="shared" si="7"/>
        <v>1339.4458596816476</v>
      </c>
      <c r="I26" s="27">
        <f t="shared" si="7"/>
        <v>1432.3670817100706</v>
      </c>
      <c r="J26" s="27">
        <f t="shared" si="7"/>
        <v>1544.4001389553318</v>
      </c>
      <c r="K26" s="27">
        <f t="shared" si="7"/>
        <v>1583.4840735943301</v>
      </c>
      <c r="L26" s="27">
        <f t="shared" si="7"/>
        <v>1443.3431493660673</v>
      </c>
      <c r="M26" s="27">
        <f t="shared" si="7"/>
        <v>1536.4729484983657</v>
      </c>
      <c r="N26" s="27">
        <f t="shared" si="7"/>
        <v>1620.0957672441637</v>
      </c>
      <c r="O26" s="27">
        <f t="shared" si="7"/>
        <v>1607.6869079385231</v>
      </c>
      <c r="P26" s="27">
        <f t="shared" si="7"/>
        <v>1639.8614050035853</v>
      </c>
      <c r="Q26" s="27">
        <f t="shared" si="7"/>
        <v>1729.2396275830486</v>
      </c>
      <c r="R26" s="27">
        <f t="shared" si="7"/>
        <v>1889.164960360516</v>
      </c>
      <c r="S26" s="27">
        <f t="shared" si="7"/>
        <v>2144.8877553406114</v>
      </c>
      <c r="T26" s="27">
        <f t="shared" si="7"/>
        <v>2436.7667540382499</v>
      </c>
      <c r="U26" s="27">
        <f t="shared" si="7"/>
        <v>2572.8673043744739</v>
      </c>
      <c r="V26" s="27">
        <f t="shared" si="7"/>
        <v>2748.9151684626199</v>
      </c>
      <c r="W26" s="27">
        <f t="shared" si="7"/>
        <v>818.51529969590615</v>
      </c>
      <c r="X26" s="27">
        <f t="shared" si="7"/>
        <v>1127.0497092116802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1158.8890311317587</v>
      </c>
      <c r="D33" s="19">
        <f t="shared" si="9"/>
        <v>1115.7595228080329</v>
      </c>
      <c r="E33" s="19">
        <f t="shared" si="9"/>
        <v>1081.7010014055479</v>
      </c>
      <c r="F33" s="19">
        <f t="shared" si="9"/>
        <v>1155.0820150013087</v>
      </c>
      <c r="G33" s="19">
        <f t="shared" si="9"/>
        <v>1284.2300663981605</v>
      </c>
      <c r="H33" s="19">
        <f t="shared" si="9"/>
        <v>1339.4458596816476</v>
      </c>
      <c r="I33" s="19">
        <f t="shared" si="9"/>
        <v>1432.3670817100706</v>
      </c>
      <c r="J33" s="19">
        <f t="shared" si="9"/>
        <v>1544.4001389553318</v>
      </c>
      <c r="K33" s="19">
        <f t="shared" si="9"/>
        <v>1583.4840735943301</v>
      </c>
      <c r="L33" s="19">
        <f t="shared" si="9"/>
        <v>1443.3431493660673</v>
      </c>
      <c r="M33" s="19">
        <f t="shared" si="9"/>
        <v>1536.4729484983657</v>
      </c>
      <c r="N33" s="19">
        <f t="shared" si="9"/>
        <v>1620.0957672441637</v>
      </c>
      <c r="O33" s="19">
        <f t="shared" si="9"/>
        <v>1607.6869079385231</v>
      </c>
      <c r="P33" s="19">
        <f t="shared" si="9"/>
        <v>1639.8614050035853</v>
      </c>
      <c r="Q33" s="19">
        <f t="shared" si="9"/>
        <v>1729.2396275830486</v>
      </c>
      <c r="R33" s="19">
        <f t="shared" si="9"/>
        <v>1889.164960360516</v>
      </c>
      <c r="S33" s="19">
        <f t="shared" si="9"/>
        <v>2144.8877553406114</v>
      </c>
      <c r="T33" s="19">
        <f t="shared" si="9"/>
        <v>2436.7667540382499</v>
      </c>
      <c r="U33" s="19">
        <f t="shared" si="9"/>
        <v>2572.8673043744739</v>
      </c>
      <c r="V33" s="19">
        <f t="shared" si="9"/>
        <v>2748.9151684626199</v>
      </c>
      <c r="W33" s="19">
        <f t="shared" si="9"/>
        <v>818.51529969590615</v>
      </c>
      <c r="X33" s="19">
        <f t="shared" si="9"/>
        <v>1127.0497092116802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1158.8890311317587</v>
      </c>
      <c r="D40" s="8">
        <v>1115.7595228080329</v>
      </c>
      <c r="E40" s="8">
        <v>1081.7010014055479</v>
      </c>
      <c r="F40" s="8">
        <v>1155.0820150013087</v>
      </c>
      <c r="G40" s="8">
        <v>1284.2300663981605</v>
      </c>
      <c r="H40" s="8">
        <v>1339.4458596816476</v>
      </c>
      <c r="I40" s="8">
        <v>1432.3670817100706</v>
      </c>
      <c r="J40" s="8">
        <v>1544.4001389553318</v>
      </c>
      <c r="K40" s="8">
        <v>1583.4840735943301</v>
      </c>
      <c r="L40" s="8">
        <v>1443.3431493660673</v>
      </c>
      <c r="M40" s="8">
        <v>1536.4729484983657</v>
      </c>
      <c r="N40" s="8">
        <v>1620.0957672441637</v>
      </c>
      <c r="O40" s="8">
        <v>1607.6869079385231</v>
      </c>
      <c r="P40" s="8">
        <v>1639.8614050035853</v>
      </c>
      <c r="Q40" s="8">
        <v>1729.2396275830486</v>
      </c>
      <c r="R40" s="8">
        <v>1889.164960360516</v>
      </c>
      <c r="S40" s="8">
        <v>2144.8877553406114</v>
      </c>
      <c r="T40" s="8">
        <v>2436.7667540382499</v>
      </c>
      <c r="U40" s="8">
        <v>2572.8673043744739</v>
      </c>
      <c r="V40" s="8">
        <v>2748.9151684626199</v>
      </c>
      <c r="W40" s="8">
        <v>818.51529969590615</v>
      </c>
      <c r="X40" s="8">
        <v>1127.0497092116802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317</v>
      </c>
      <c r="B1" s="4" t="s">
        <v>318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821.7479030907208</v>
      </c>
      <c r="D2" s="21">
        <f t="shared" ref="D2:X2" si="0">SUM(D3,D17,D22,D25,D26,D51,D52)</f>
        <v>791.13820780250785</v>
      </c>
      <c r="E2" s="21">
        <f t="shared" si="0"/>
        <v>766.97730362877076</v>
      </c>
      <c r="F2" s="21">
        <f t="shared" si="0"/>
        <v>840.06200405405946</v>
      </c>
      <c r="G2" s="21">
        <f t="shared" si="0"/>
        <v>861.79432926866195</v>
      </c>
      <c r="H2" s="21">
        <f t="shared" si="0"/>
        <v>884.58776678661286</v>
      </c>
      <c r="I2" s="21">
        <f t="shared" si="0"/>
        <v>913.71671801623154</v>
      </c>
      <c r="J2" s="21">
        <f t="shared" si="0"/>
        <v>932.22674118034934</v>
      </c>
      <c r="K2" s="21">
        <f t="shared" si="0"/>
        <v>975.81965974757975</v>
      </c>
      <c r="L2" s="21">
        <f t="shared" si="0"/>
        <v>958.33275782206931</v>
      </c>
      <c r="M2" s="21">
        <f t="shared" si="0"/>
        <v>1029.6940409070028</v>
      </c>
      <c r="N2" s="21">
        <f t="shared" si="0"/>
        <v>1067.2849749815614</v>
      </c>
      <c r="O2" s="21">
        <f t="shared" si="0"/>
        <v>1104.5533487080663</v>
      </c>
      <c r="P2" s="21">
        <f t="shared" si="0"/>
        <v>1108.3181223944866</v>
      </c>
      <c r="Q2" s="21">
        <f t="shared" si="0"/>
        <v>1125.4818827354891</v>
      </c>
      <c r="R2" s="21">
        <f t="shared" si="0"/>
        <v>1208.1363697123036</v>
      </c>
      <c r="S2" s="21">
        <f t="shared" si="0"/>
        <v>1267.0463404509937</v>
      </c>
      <c r="T2" s="21">
        <f t="shared" si="0"/>
        <v>1359.3149920531741</v>
      </c>
      <c r="U2" s="21">
        <f t="shared" si="0"/>
        <v>1476.4654014402377</v>
      </c>
      <c r="V2" s="21">
        <f t="shared" si="0"/>
        <v>1593.312507564186</v>
      </c>
      <c r="W2" s="21">
        <f t="shared" si="0"/>
        <v>711.80313317721129</v>
      </c>
      <c r="X2" s="21">
        <f t="shared" si="0"/>
        <v>823.34330104310504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821.7479030907208</v>
      </c>
      <c r="D26" s="27">
        <f t="shared" si="7"/>
        <v>791.13820780250785</v>
      </c>
      <c r="E26" s="27">
        <f t="shared" si="7"/>
        <v>766.97730362877076</v>
      </c>
      <c r="F26" s="27">
        <f t="shared" si="7"/>
        <v>840.06200405405946</v>
      </c>
      <c r="G26" s="27">
        <f t="shared" si="7"/>
        <v>861.79432926866195</v>
      </c>
      <c r="H26" s="27">
        <f t="shared" si="7"/>
        <v>884.58776678661286</v>
      </c>
      <c r="I26" s="27">
        <f t="shared" si="7"/>
        <v>913.71671801623154</v>
      </c>
      <c r="J26" s="27">
        <f t="shared" si="7"/>
        <v>932.22674118034934</v>
      </c>
      <c r="K26" s="27">
        <f t="shared" si="7"/>
        <v>975.81965974757975</v>
      </c>
      <c r="L26" s="27">
        <f t="shared" si="7"/>
        <v>958.33275782206931</v>
      </c>
      <c r="M26" s="27">
        <f t="shared" si="7"/>
        <v>1029.6940409070028</v>
      </c>
      <c r="N26" s="27">
        <f t="shared" si="7"/>
        <v>1067.2849749815614</v>
      </c>
      <c r="O26" s="27">
        <f t="shared" si="7"/>
        <v>1104.5533487080663</v>
      </c>
      <c r="P26" s="27">
        <f t="shared" si="7"/>
        <v>1108.3181223944866</v>
      </c>
      <c r="Q26" s="27">
        <f t="shared" si="7"/>
        <v>1125.4818827354891</v>
      </c>
      <c r="R26" s="27">
        <f t="shared" si="7"/>
        <v>1208.1363697123036</v>
      </c>
      <c r="S26" s="27">
        <f t="shared" si="7"/>
        <v>1267.0463404509937</v>
      </c>
      <c r="T26" s="27">
        <f t="shared" si="7"/>
        <v>1359.3149920531741</v>
      </c>
      <c r="U26" s="27">
        <f t="shared" si="7"/>
        <v>1476.4654014402377</v>
      </c>
      <c r="V26" s="27">
        <f t="shared" si="7"/>
        <v>1593.312507564186</v>
      </c>
      <c r="W26" s="27">
        <f t="shared" si="7"/>
        <v>711.80313317721129</v>
      </c>
      <c r="X26" s="27">
        <f t="shared" si="7"/>
        <v>823.34330104310504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821.7479030907208</v>
      </c>
      <c r="D33" s="19">
        <f t="shared" si="9"/>
        <v>791.13820780250785</v>
      </c>
      <c r="E33" s="19">
        <f t="shared" si="9"/>
        <v>766.97730362877076</v>
      </c>
      <c r="F33" s="19">
        <f t="shared" si="9"/>
        <v>840.06200405405946</v>
      </c>
      <c r="G33" s="19">
        <f t="shared" si="9"/>
        <v>861.79432926866195</v>
      </c>
      <c r="H33" s="19">
        <f t="shared" si="9"/>
        <v>884.58776678661286</v>
      </c>
      <c r="I33" s="19">
        <f t="shared" si="9"/>
        <v>913.71671801623154</v>
      </c>
      <c r="J33" s="19">
        <f t="shared" si="9"/>
        <v>932.22674118034934</v>
      </c>
      <c r="K33" s="19">
        <f t="shared" si="9"/>
        <v>975.81965974757975</v>
      </c>
      <c r="L33" s="19">
        <f t="shared" si="9"/>
        <v>958.33275782206931</v>
      </c>
      <c r="M33" s="19">
        <f t="shared" si="9"/>
        <v>1029.6940409070028</v>
      </c>
      <c r="N33" s="19">
        <f t="shared" si="9"/>
        <v>1067.2849749815614</v>
      </c>
      <c r="O33" s="19">
        <f t="shared" si="9"/>
        <v>1104.5533487080663</v>
      </c>
      <c r="P33" s="19">
        <f t="shared" si="9"/>
        <v>1108.3181223944866</v>
      </c>
      <c r="Q33" s="19">
        <f t="shared" si="9"/>
        <v>1125.4818827354891</v>
      </c>
      <c r="R33" s="19">
        <f t="shared" si="9"/>
        <v>1208.1363697123036</v>
      </c>
      <c r="S33" s="19">
        <f t="shared" si="9"/>
        <v>1267.0463404509937</v>
      </c>
      <c r="T33" s="19">
        <f t="shared" si="9"/>
        <v>1359.3149920531741</v>
      </c>
      <c r="U33" s="19">
        <f t="shared" si="9"/>
        <v>1476.4654014402377</v>
      </c>
      <c r="V33" s="19">
        <f t="shared" si="9"/>
        <v>1593.312507564186</v>
      </c>
      <c r="W33" s="19">
        <f t="shared" si="9"/>
        <v>711.80313317721129</v>
      </c>
      <c r="X33" s="19">
        <f t="shared" si="9"/>
        <v>823.34330104310504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821.7479030907208</v>
      </c>
      <c r="D40" s="8">
        <v>791.13820780250785</v>
      </c>
      <c r="E40" s="8">
        <v>766.97730362877076</v>
      </c>
      <c r="F40" s="8">
        <v>840.06200405405946</v>
      </c>
      <c r="G40" s="8">
        <v>861.79432926866195</v>
      </c>
      <c r="H40" s="8">
        <v>884.58776678661286</v>
      </c>
      <c r="I40" s="8">
        <v>913.71671801623154</v>
      </c>
      <c r="J40" s="8">
        <v>932.22674118034934</v>
      </c>
      <c r="K40" s="8">
        <v>975.81965974757975</v>
      </c>
      <c r="L40" s="8">
        <v>958.33275782206931</v>
      </c>
      <c r="M40" s="8">
        <v>1029.6940409070028</v>
      </c>
      <c r="N40" s="8">
        <v>1067.2849749815614</v>
      </c>
      <c r="O40" s="8">
        <v>1104.5533487080663</v>
      </c>
      <c r="P40" s="8">
        <v>1108.3181223944866</v>
      </c>
      <c r="Q40" s="8">
        <v>1125.4818827354891</v>
      </c>
      <c r="R40" s="8">
        <v>1208.1363697123036</v>
      </c>
      <c r="S40" s="8">
        <v>1267.0463404509937</v>
      </c>
      <c r="T40" s="8">
        <v>1359.3149920531741</v>
      </c>
      <c r="U40" s="8">
        <v>1476.4654014402377</v>
      </c>
      <c r="V40" s="8">
        <v>1593.312507564186</v>
      </c>
      <c r="W40" s="8">
        <v>711.80313317721129</v>
      </c>
      <c r="X40" s="8">
        <v>823.34330104310504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315</v>
      </c>
      <c r="B1" s="4" t="s">
        <v>314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26.078299366493987</v>
      </c>
      <c r="D2" s="21">
        <f t="shared" ref="D2:X2" si="0">SUM(D3,D17,D22,D25,D26,D51,D52)</f>
        <v>23.431376535806972</v>
      </c>
      <c r="E2" s="21">
        <f t="shared" si="0"/>
        <v>23.615389348607145</v>
      </c>
      <c r="F2" s="21">
        <f t="shared" si="0"/>
        <v>21.649167059818197</v>
      </c>
      <c r="G2" s="21">
        <f t="shared" si="0"/>
        <v>25.15667149303318</v>
      </c>
      <c r="H2" s="21">
        <f t="shared" si="0"/>
        <v>24.793401419510793</v>
      </c>
      <c r="I2" s="21">
        <f t="shared" si="0"/>
        <v>30.485474804959019</v>
      </c>
      <c r="J2" s="21">
        <f t="shared" si="0"/>
        <v>30.063936519993376</v>
      </c>
      <c r="K2" s="21">
        <f t="shared" si="0"/>
        <v>29.968154984161764</v>
      </c>
      <c r="L2" s="21">
        <f t="shared" si="0"/>
        <v>26.353366372591669</v>
      </c>
      <c r="M2" s="21">
        <f t="shared" si="0"/>
        <v>27.809292590449502</v>
      </c>
      <c r="N2" s="21">
        <f t="shared" si="0"/>
        <v>22.480523228420083</v>
      </c>
      <c r="O2" s="21">
        <f t="shared" si="0"/>
        <v>20.050253473611559</v>
      </c>
      <c r="P2" s="21">
        <f t="shared" si="0"/>
        <v>17.003063089892184</v>
      </c>
      <c r="Q2" s="21">
        <f t="shared" si="0"/>
        <v>15.715861450970825</v>
      </c>
      <c r="R2" s="21">
        <f t="shared" si="0"/>
        <v>16.668106367380283</v>
      </c>
      <c r="S2" s="21">
        <f t="shared" si="0"/>
        <v>15.898369681542128</v>
      </c>
      <c r="T2" s="21">
        <f t="shared" si="0"/>
        <v>18.719372085763002</v>
      </c>
      <c r="U2" s="21">
        <f t="shared" si="0"/>
        <v>19.476378137420937</v>
      </c>
      <c r="V2" s="21">
        <f t="shared" si="0"/>
        <v>19.957427016814851</v>
      </c>
      <c r="W2" s="21">
        <f t="shared" si="0"/>
        <v>15.432497459902386</v>
      </c>
      <c r="X2" s="21">
        <f t="shared" si="0"/>
        <v>18.930758249602547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26.078299366493987</v>
      </c>
      <c r="D26" s="27">
        <f t="shared" si="7"/>
        <v>23.431376535806972</v>
      </c>
      <c r="E26" s="27">
        <f t="shared" si="7"/>
        <v>23.615389348607145</v>
      </c>
      <c r="F26" s="27">
        <f t="shared" si="7"/>
        <v>21.649167059818197</v>
      </c>
      <c r="G26" s="27">
        <f t="shared" si="7"/>
        <v>25.15667149303318</v>
      </c>
      <c r="H26" s="27">
        <f t="shared" si="7"/>
        <v>24.793401419510793</v>
      </c>
      <c r="I26" s="27">
        <f t="shared" si="7"/>
        <v>30.485474804959019</v>
      </c>
      <c r="J26" s="27">
        <f t="shared" si="7"/>
        <v>30.063936519993376</v>
      </c>
      <c r="K26" s="27">
        <f t="shared" si="7"/>
        <v>29.968154984161764</v>
      </c>
      <c r="L26" s="27">
        <f t="shared" si="7"/>
        <v>26.353366372591669</v>
      </c>
      <c r="M26" s="27">
        <f t="shared" si="7"/>
        <v>27.809292590449502</v>
      </c>
      <c r="N26" s="27">
        <f t="shared" si="7"/>
        <v>22.480523228420083</v>
      </c>
      <c r="O26" s="27">
        <f t="shared" si="7"/>
        <v>20.050253473611559</v>
      </c>
      <c r="P26" s="27">
        <f t="shared" si="7"/>
        <v>17.003063089892184</v>
      </c>
      <c r="Q26" s="27">
        <f t="shared" si="7"/>
        <v>15.715861450970825</v>
      </c>
      <c r="R26" s="27">
        <f t="shared" si="7"/>
        <v>16.668106367380283</v>
      </c>
      <c r="S26" s="27">
        <f t="shared" si="7"/>
        <v>15.898369681542128</v>
      </c>
      <c r="T26" s="27">
        <f t="shared" si="7"/>
        <v>18.719372085763002</v>
      </c>
      <c r="U26" s="27">
        <f t="shared" si="7"/>
        <v>19.476378137420937</v>
      </c>
      <c r="V26" s="27">
        <f t="shared" si="7"/>
        <v>19.957427016814851</v>
      </c>
      <c r="W26" s="27">
        <f t="shared" si="7"/>
        <v>15.432497459902386</v>
      </c>
      <c r="X26" s="27">
        <f t="shared" si="7"/>
        <v>18.930758249602547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26.078299366493987</v>
      </c>
      <c r="D33" s="19">
        <f t="shared" si="9"/>
        <v>23.431376535806972</v>
      </c>
      <c r="E33" s="19">
        <f t="shared" si="9"/>
        <v>23.615389348607145</v>
      </c>
      <c r="F33" s="19">
        <f t="shared" si="9"/>
        <v>21.649167059818197</v>
      </c>
      <c r="G33" s="19">
        <f t="shared" si="9"/>
        <v>25.15667149303318</v>
      </c>
      <c r="H33" s="19">
        <f t="shared" si="9"/>
        <v>24.793401419510793</v>
      </c>
      <c r="I33" s="19">
        <f t="shared" si="9"/>
        <v>30.485474804959019</v>
      </c>
      <c r="J33" s="19">
        <f t="shared" si="9"/>
        <v>30.063936519993376</v>
      </c>
      <c r="K33" s="19">
        <f t="shared" si="9"/>
        <v>29.968154984161764</v>
      </c>
      <c r="L33" s="19">
        <f t="shared" si="9"/>
        <v>26.353366372591669</v>
      </c>
      <c r="M33" s="19">
        <f t="shared" si="9"/>
        <v>27.809292590449502</v>
      </c>
      <c r="N33" s="19">
        <f t="shared" si="9"/>
        <v>22.480523228420083</v>
      </c>
      <c r="O33" s="19">
        <f t="shared" si="9"/>
        <v>20.050253473611559</v>
      </c>
      <c r="P33" s="19">
        <f t="shared" si="9"/>
        <v>17.003063089892184</v>
      </c>
      <c r="Q33" s="19">
        <f t="shared" si="9"/>
        <v>15.715861450970825</v>
      </c>
      <c r="R33" s="19">
        <f t="shared" si="9"/>
        <v>16.668106367380283</v>
      </c>
      <c r="S33" s="19">
        <f t="shared" si="9"/>
        <v>15.898369681542128</v>
      </c>
      <c r="T33" s="19">
        <f t="shared" si="9"/>
        <v>18.719372085763002</v>
      </c>
      <c r="U33" s="19">
        <f t="shared" si="9"/>
        <v>19.476378137420937</v>
      </c>
      <c r="V33" s="19">
        <f t="shared" si="9"/>
        <v>19.957427016814851</v>
      </c>
      <c r="W33" s="19">
        <f t="shared" si="9"/>
        <v>15.432497459902386</v>
      </c>
      <c r="X33" s="19">
        <f t="shared" si="9"/>
        <v>18.930758249602547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26.078299366493987</v>
      </c>
      <c r="D40" s="8">
        <v>23.431376535806972</v>
      </c>
      <c r="E40" s="8">
        <v>23.615389348607145</v>
      </c>
      <c r="F40" s="8">
        <v>21.649167059818197</v>
      </c>
      <c r="G40" s="8">
        <v>25.15667149303318</v>
      </c>
      <c r="H40" s="8">
        <v>24.793401419510793</v>
      </c>
      <c r="I40" s="8">
        <v>30.485474804959019</v>
      </c>
      <c r="J40" s="8">
        <v>30.063936519993376</v>
      </c>
      <c r="K40" s="8">
        <v>29.968154984161764</v>
      </c>
      <c r="L40" s="8">
        <v>26.353366372591669</v>
      </c>
      <c r="M40" s="8">
        <v>27.809292590449502</v>
      </c>
      <c r="N40" s="8">
        <v>22.480523228420083</v>
      </c>
      <c r="O40" s="8">
        <v>20.050253473611559</v>
      </c>
      <c r="P40" s="8">
        <v>17.003063089892184</v>
      </c>
      <c r="Q40" s="8">
        <v>15.715861450970825</v>
      </c>
      <c r="R40" s="8">
        <v>16.668106367380283</v>
      </c>
      <c r="S40" s="8">
        <v>15.898369681542128</v>
      </c>
      <c r="T40" s="8">
        <v>18.719372085763002</v>
      </c>
      <c r="U40" s="8">
        <v>19.476378137420937</v>
      </c>
      <c r="V40" s="8">
        <v>19.957427016814851</v>
      </c>
      <c r="W40" s="8">
        <v>15.432497459902386</v>
      </c>
      <c r="X40" s="8">
        <v>18.930758249602547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316</v>
      </c>
      <c r="B1" s="4" t="s">
        <v>313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16.28398865102675</v>
      </c>
      <c r="D2" s="21">
        <f t="shared" ref="D2:X2" si="0">SUM(D3,D17,D22,D25,D26,D51,D52)</f>
        <v>15.725524813652143</v>
      </c>
      <c r="E2" s="21">
        <f t="shared" si="0"/>
        <v>16.05255957707384</v>
      </c>
      <c r="F2" s="21">
        <f t="shared" si="0"/>
        <v>15.824012844813408</v>
      </c>
      <c r="G2" s="21">
        <f t="shared" si="0"/>
        <v>18.531304600144377</v>
      </c>
      <c r="H2" s="21">
        <f t="shared" si="0"/>
        <v>21.035926392229104</v>
      </c>
      <c r="I2" s="21">
        <f t="shared" si="0"/>
        <v>27.946389188739573</v>
      </c>
      <c r="J2" s="21">
        <f t="shared" si="0"/>
        <v>31.594912104325111</v>
      </c>
      <c r="K2" s="21">
        <f t="shared" si="0"/>
        <v>41.764754153928898</v>
      </c>
      <c r="L2" s="21">
        <f t="shared" si="0"/>
        <v>39.147412719271664</v>
      </c>
      <c r="M2" s="21">
        <f t="shared" si="0"/>
        <v>49.427218004183089</v>
      </c>
      <c r="N2" s="21">
        <f t="shared" si="0"/>
        <v>44.843434545855487</v>
      </c>
      <c r="O2" s="21">
        <f t="shared" si="0"/>
        <v>47.147904919799494</v>
      </c>
      <c r="P2" s="21">
        <f t="shared" si="0"/>
        <v>45.172709512036647</v>
      </c>
      <c r="Q2" s="21">
        <f t="shared" si="0"/>
        <v>38.85227071049168</v>
      </c>
      <c r="R2" s="21">
        <f t="shared" si="0"/>
        <v>36.472892319801439</v>
      </c>
      <c r="S2" s="21">
        <f t="shared" si="0"/>
        <v>31.77974824685483</v>
      </c>
      <c r="T2" s="21">
        <f t="shared" si="0"/>
        <v>39.908871822811278</v>
      </c>
      <c r="U2" s="21">
        <f t="shared" si="0"/>
        <v>36.882005967869638</v>
      </c>
      <c r="V2" s="21">
        <f t="shared" si="0"/>
        <v>27.31783471637889</v>
      </c>
      <c r="W2" s="21">
        <f t="shared" si="0"/>
        <v>28.922916866980263</v>
      </c>
      <c r="X2" s="21">
        <f t="shared" si="0"/>
        <v>35.05631601561295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16.28398865102675</v>
      </c>
      <c r="D26" s="27">
        <f t="shared" si="7"/>
        <v>15.725524813652143</v>
      </c>
      <c r="E26" s="27">
        <f t="shared" si="7"/>
        <v>16.05255957707384</v>
      </c>
      <c r="F26" s="27">
        <f t="shared" si="7"/>
        <v>15.824012844813408</v>
      </c>
      <c r="G26" s="27">
        <f t="shared" si="7"/>
        <v>18.531304600144377</v>
      </c>
      <c r="H26" s="27">
        <f t="shared" si="7"/>
        <v>21.035926392229104</v>
      </c>
      <c r="I26" s="27">
        <f t="shared" si="7"/>
        <v>27.946389188739573</v>
      </c>
      <c r="J26" s="27">
        <f t="shared" si="7"/>
        <v>31.594912104325111</v>
      </c>
      <c r="K26" s="27">
        <f t="shared" si="7"/>
        <v>41.764754153928898</v>
      </c>
      <c r="L26" s="27">
        <f t="shared" si="7"/>
        <v>39.147412719271664</v>
      </c>
      <c r="M26" s="27">
        <f t="shared" si="7"/>
        <v>49.427218004183089</v>
      </c>
      <c r="N26" s="27">
        <f t="shared" si="7"/>
        <v>44.843434545855487</v>
      </c>
      <c r="O26" s="27">
        <f t="shared" si="7"/>
        <v>47.147904919799494</v>
      </c>
      <c r="P26" s="27">
        <f t="shared" si="7"/>
        <v>45.172709512036647</v>
      </c>
      <c r="Q26" s="27">
        <f t="shared" si="7"/>
        <v>38.85227071049168</v>
      </c>
      <c r="R26" s="27">
        <f t="shared" si="7"/>
        <v>36.472892319801439</v>
      </c>
      <c r="S26" s="27">
        <f t="shared" si="7"/>
        <v>31.77974824685483</v>
      </c>
      <c r="T26" s="27">
        <f t="shared" si="7"/>
        <v>39.908871822811278</v>
      </c>
      <c r="U26" s="27">
        <f t="shared" si="7"/>
        <v>36.882005967869638</v>
      </c>
      <c r="V26" s="27">
        <f t="shared" si="7"/>
        <v>27.31783471637889</v>
      </c>
      <c r="W26" s="27">
        <f t="shared" si="7"/>
        <v>28.922916866980263</v>
      </c>
      <c r="X26" s="27">
        <f t="shared" si="7"/>
        <v>35.05631601561295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16.28398865102675</v>
      </c>
      <c r="D33" s="19">
        <f t="shared" si="9"/>
        <v>15.725524813652143</v>
      </c>
      <c r="E33" s="19">
        <f t="shared" si="9"/>
        <v>16.05255957707384</v>
      </c>
      <c r="F33" s="19">
        <f t="shared" si="9"/>
        <v>15.824012844813408</v>
      </c>
      <c r="G33" s="19">
        <f t="shared" si="9"/>
        <v>18.531304600144377</v>
      </c>
      <c r="H33" s="19">
        <f t="shared" si="9"/>
        <v>21.035926392229104</v>
      </c>
      <c r="I33" s="19">
        <f t="shared" si="9"/>
        <v>27.946389188739573</v>
      </c>
      <c r="J33" s="19">
        <f t="shared" si="9"/>
        <v>31.594912104325111</v>
      </c>
      <c r="K33" s="19">
        <f t="shared" si="9"/>
        <v>41.764754153928898</v>
      </c>
      <c r="L33" s="19">
        <f t="shared" si="9"/>
        <v>39.147412719271664</v>
      </c>
      <c r="M33" s="19">
        <f t="shared" si="9"/>
        <v>49.427218004183089</v>
      </c>
      <c r="N33" s="19">
        <f t="shared" si="9"/>
        <v>44.843434545855487</v>
      </c>
      <c r="O33" s="19">
        <f t="shared" si="9"/>
        <v>47.147904919799494</v>
      </c>
      <c r="P33" s="19">
        <f t="shared" si="9"/>
        <v>45.172709512036647</v>
      </c>
      <c r="Q33" s="19">
        <f t="shared" si="9"/>
        <v>38.85227071049168</v>
      </c>
      <c r="R33" s="19">
        <f t="shared" si="9"/>
        <v>36.472892319801439</v>
      </c>
      <c r="S33" s="19">
        <f t="shared" si="9"/>
        <v>31.77974824685483</v>
      </c>
      <c r="T33" s="19">
        <f t="shared" si="9"/>
        <v>39.908871822811278</v>
      </c>
      <c r="U33" s="19">
        <f t="shared" si="9"/>
        <v>36.882005967869638</v>
      </c>
      <c r="V33" s="19">
        <f t="shared" si="9"/>
        <v>27.31783471637889</v>
      </c>
      <c r="W33" s="19">
        <f t="shared" si="9"/>
        <v>28.922916866980263</v>
      </c>
      <c r="X33" s="19">
        <f t="shared" si="9"/>
        <v>35.05631601561295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16.28398865102675</v>
      </c>
      <c r="D40" s="8">
        <v>15.725524813652143</v>
      </c>
      <c r="E40" s="8">
        <v>16.05255957707384</v>
      </c>
      <c r="F40" s="8">
        <v>15.824012844813408</v>
      </c>
      <c r="G40" s="8">
        <v>18.531304600144377</v>
      </c>
      <c r="H40" s="8">
        <v>21.035926392229104</v>
      </c>
      <c r="I40" s="8">
        <v>27.946389188739573</v>
      </c>
      <c r="J40" s="8">
        <v>31.594912104325111</v>
      </c>
      <c r="K40" s="8">
        <v>41.764754153928898</v>
      </c>
      <c r="L40" s="8">
        <v>39.147412719271664</v>
      </c>
      <c r="M40" s="8">
        <v>49.427218004183089</v>
      </c>
      <c r="N40" s="8">
        <v>44.843434545855487</v>
      </c>
      <c r="O40" s="8">
        <v>47.147904919799494</v>
      </c>
      <c r="P40" s="8">
        <v>45.172709512036647</v>
      </c>
      <c r="Q40" s="8">
        <v>38.85227071049168</v>
      </c>
      <c r="R40" s="8">
        <v>36.472892319801439</v>
      </c>
      <c r="S40" s="8">
        <v>31.77974824685483</v>
      </c>
      <c r="T40" s="8">
        <v>39.908871822811278</v>
      </c>
      <c r="U40" s="8">
        <v>36.882005967869638</v>
      </c>
      <c r="V40" s="8">
        <v>27.31783471637889</v>
      </c>
      <c r="W40" s="8">
        <v>28.922916866980263</v>
      </c>
      <c r="X40" s="8">
        <v>35.05631601561295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124</v>
      </c>
      <c r="B1" s="4" t="s">
        <v>207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58705.751966927994</v>
      </c>
      <c r="D2" s="21">
        <f t="shared" ref="D2:X2" si="0">SUM(D3,D17,D22,D25,D26,D51,D52)</f>
        <v>58731.731304959998</v>
      </c>
      <c r="E2" s="21">
        <f t="shared" si="0"/>
        <v>62790.745101840002</v>
      </c>
      <c r="F2" s="21">
        <f t="shared" si="0"/>
        <v>57920.154159288009</v>
      </c>
      <c r="G2" s="21">
        <f t="shared" si="0"/>
        <v>59274.007625496008</v>
      </c>
      <c r="H2" s="21">
        <f t="shared" si="0"/>
        <v>62470.271421863996</v>
      </c>
      <c r="I2" s="21">
        <f t="shared" si="0"/>
        <v>57440.757733872</v>
      </c>
      <c r="J2" s="21">
        <f t="shared" si="0"/>
        <v>54891.818192448009</v>
      </c>
      <c r="K2" s="21">
        <f t="shared" si="0"/>
        <v>53106.779601144</v>
      </c>
      <c r="L2" s="21">
        <f t="shared" si="0"/>
        <v>53349.315718056001</v>
      </c>
      <c r="M2" s="21">
        <f t="shared" si="0"/>
        <v>47815.015791383994</v>
      </c>
      <c r="N2" s="21">
        <f t="shared" si="0"/>
        <v>47190.040715040013</v>
      </c>
      <c r="O2" s="21">
        <f t="shared" si="0"/>
        <v>45869.487888072006</v>
      </c>
      <c r="P2" s="21">
        <f t="shared" si="0"/>
        <v>43974.649358472008</v>
      </c>
      <c r="Q2" s="21">
        <f t="shared" si="0"/>
        <v>43072.739597088002</v>
      </c>
      <c r="R2" s="21">
        <f t="shared" si="0"/>
        <v>47198.178846359995</v>
      </c>
      <c r="S2" s="21">
        <f t="shared" si="0"/>
        <v>46688.991730848</v>
      </c>
      <c r="T2" s="21">
        <f t="shared" si="0"/>
        <v>51024.547115832</v>
      </c>
      <c r="U2" s="21">
        <f t="shared" si="0"/>
        <v>47521.708938264004</v>
      </c>
      <c r="V2" s="21">
        <f t="shared" si="0"/>
        <v>42630.896778503993</v>
      </c>
      <c r="W2" s="21">
        <f t="shared" si="0"/>
        <v>36788.515653887996</v>
      </c>
      <c r="X2" s="21">
        <f t="shared" si="0"/>
        <v>35201.78361228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14256.468299040002</v>
      </c>
      <c r="D3" s="24">
        <f t="shared" si="1"/>
        <v>12473.848342559997</v>
      </c>
      <c r="E3" s="24">
        <f t="shared" si="1"/>
        <v>13772.106968400001</v>
      </c>
      <c r="F3" s="24">
        <f t="shared" si="1"/>
        <v>12977.304265200002</v>
      </c>
      <c r="G3" s="24">
        <f t="shared" si="1"/>
        <v>13126.811643479999</v>
      </c>
      <c r="H3" s="24">
        <f t="shared" si="1"/>
        <v>13215.13254072</v>
      </c>
      <c r="I3" s="24">
        <f t="shared" si="1"/>
        <v>13085.645378280002</v>
      </c>
      <c r="J3" s="24">
        <f t="shared" si="1"/>
        <v>11390.869767599999</v>
      </c>
      <c r="K3" s="24">
        <f t="shared" si="1"/>
        <v>9968.7045546000027</v>
      </c>
      <c r="L3" s="24">
        <f t="shared" si="1"/>
        <v>11317.1703702</v>
      </c>
      <c r="M3" s="24">
        <f t="shared" si="1"/>
        <v>6528.4265005199986</v>
      </c>
      <c r="N3" s="24">
        <f t="shared" si="1"/>
        <v>8799.3239924400004</v>
      </c>
      <c r="O3" s="24">
        <f t="shared" si="1"/>
        <v>11604.556581240004</v>
      </c>
      <c r="P3" s="24">
        <f t="shared" si="1"/>
        <v>10473.502189440002</v>
      </c>
      <c r="Q3" s="24">
        <f t="shared" si="1"/>
        <v>10620.67153716</v>
      </c>
      <c r="R3" s="24">
        <f t="shared" si="1"/>
        <v>12911.543308079998</v>
      </c>
      <c r="S3" s="24">
        <f t="shared" si="1"/>
        <v>11274.449954399997</v>
      </c>
      <c r="T3" s="24">
        <f t="shared" si="1"/>
        <v>12867.336371640002</v>
      </c>
      <c r="U3" s="24">
        <f t="shared" si="1"/>
        <v>10676.788352040001</v>
      </c>
      <c r="V3" s="24">
        <f t="shared" si="1"/>
        <v>4950.2005979999994</v>
      </c>
      <c r="W3" s="24">
        <f t="shared" si="1"/>
        <v>2244.5331073200005</v>
      </c>
      <c r="X3" s="24">
        <f t="shared" si="1"/>
        <v>778.45597104000001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13815.105194880001</v>
      </c>
      <c r="D4" s="19">
        <f t="shared" si="2"/>
        <v>12356.751670559997</v>
      </c>
      <c r="E4" s="19">
        <f t="shared" si="2"/>
        <v>13709.055151440001</v>
      </c>
      <c r="F4" s="19">
        <f t="shared" si="2"/>
        <v>12947.279645520002</v>
      </c>
      <c r="G4" s="19">
        <f t="shared" si="2"/>
        <v>13102.79179356</v>
      </c>
      <c r="H4" s="19">
        <f t="shared" si="2"/>
        <v>13200.120038160001</v>
      </c>
      <c r="I4" s="19">
        <f t="shared" si="2"/>
        <v>13073.635453320001</v>
      </c>
      <c r="J4" s="19">
        <f t="shared" si="2"/>
        <v>11378.856759119999</v>
      </c>
      <c r="K4" s="19">
        <f t="shared" si="2"/>
        <v>9956.0093173200021</v>
      </c>
      <c r="L4" s="19">
        <f t="shared" si="2"/>
        <v>11307.781822679999</v>
      </c>
      <c r="M4" s="19">
        <f t="shared" si="2"/>
        <v>6518.9839913999986</v>
      </c>
      <c r="N4" s="19">
        <f t="shared" si="2"/>
        <v>8789.8302198000001</v>
      </c>
      <c r="O4" s="19">
        <f t="shared" si="2"/>
        <v>11601.390962520003</v>
      </c>
      <c r="P4" s="19">
        <f t="shared" si="2"/>
        <v>10470.336570720001</v>
      </c>
      <c r="Q4" s="19">
        <f t="shared" si="2"/>
        <v>10593.277160040001</v>
      </c>
      <c r="R4" s="19">
        <f t="shared" si="2"/>
        <v>12886.241870159998</v>
      </c>
      <c r="S4" s="19">
        <f t="shared" si="2"/>
        <v>11235.357087839997</v>
      </c>
      <c r="T4" s="19">
        <f t="shared" si="2"/>
        <v>12828.489030360002</v>
      </c>
      <c r="U4" s="19">
        <f t="shared" si="2"/>
        <v>10645.688354760001</v>
      </c>
      <c r="V4" s="19">
        <f t="shared" si="2"/>
        <v>4917.0704882399996</v>
      </c>
      <c r="W4" s="19">
        <f t="shared" si="2"/>
        <v>2218.4361212400004</v>
      </c>
      <c r="X4" s="19">
        <f t="shared" si="2"/>
        <v>743.82804143999999</v>
      </c>
    </row>
    <row r="5" spans="1:24" ht="11.25" customHeight="1" x14ac:dyDescent="0.2">
      <c r="A5" s="28" t="s">
        <v>4</v>
      </c>
      <c r="B5" s="7" t="s">
        <v>5</v>
      </c>
      <c r="C5" s="8">
        <f>TI_EHG_E!C5+NRG_E!C5+FC_E!C5</f>
        <v>0</v>
      </c>
      <c r="D5" s="8">
        <f>TI_EHG_E!D5+NRG_E!D5+FC_E!D5</f>
        <v>0</v>
      </c>
      <c r="E5" s="8">
        <f>TI_EHG_E!E5+NRG_E!E5+FC_E!E5</f>
        <v>0</v>
      </c>
      <c r="F5" s="8">
        <f>TI_EHG_E!F5+NRG_E!F5+FC_E!F5</f>
        <v>0</v>
      </c>
      <c r="G5" s="8">
        <f>TI_EHG_E!G5+NRG_E!G5+FC_E!G5</f>
        <v>37.445104439999994</v>
      </c>
      <c r="H5" s="8">
        <f>TI_EHG_E!H5+NRG_E!H5+FC_E!H5</f>
        <v>50.137718400000026</v>
      </c>
      <c r="I5" s="8">
        <f>TI_EHG_E!I5+NRG_E!I5+FC_E!I5</f>
        <v>68.950333080000007</v>
      </c>
      <c r="J5" s="8">
        <f>TI_EHG_E!J5+NRG_E!J5+FC_E!J5</f>
        <v>78.833139840000001</v>
      </c>
      <c r="K5" s="8">
        <f>TI_EHG_E!K5+NRG_E!K5+FC_E!K5</f>
        <v>77.647287959999986</v>
      </c>
      <c r="L5" s="8">
        <f>TI_EHG_E!L5+NRG_E!L5+FC_E!L5</f>
        <v>59.125208759999978</v>
      </c>
      <c r="M5" s="8">
        <f>TI_EHG_E!M5+NRG_E!M5+FC_E!M5</f>
        <v>58.950392040000011</v>
      </c>
      <c r="N5" s="8">
        <f>TI_EHG_E!N5+NRG_E!N5+FC_E!N5</f>
        <v>59.673722760000004</v>
      </c>
      <c r="O5" s="8">
        <f>TI_EHG_E!O5+NRG_E!O5+FC_E!O5</f>
        <v>72.012102839999997</v>
      </c>
      <c r="P5" s="8">
        <f>TI_EHG_E!P5+NRG_E!P5+FC_E!P5</f>
        <v>73.103114879999993</v>
      </c>
      <c r="Q5" s="8">
        <f>TI_EHG_E!Q5+NRG_E!Q5+FC_E!Q5</f>
        <v>32.074621559999997</v>
      </c>
      <c r="R5" s="8">
        <f>TI_EHG_E!R5+NRG_E!R5+FC_E!R5</f>
        <v>30.141375119999999</v>
      </c>
      <c r="S5" s="8">
        <f>TI_EHG_E!S5+NRG_E!S5+FC_E!S5</f>
        <v>16.440557039999998</v>
      </c>
      <c r="T5" s="8">
        <f>TI_EHG_E!T5+NRG_E!T5+FC_E!T5</f>
        <v>8.7886097999999944</v>
      </c>
      <c r="U5" s="8">
        <f>TI_EHG_E!U5+NRG_E!U5+FC_E!U5</f>
        <v>12.667842359999998</v>
      </c>
      <c r="V5" s="8">
        <f>TI_EHG_E!V5+NRG_E!V5+FC_E!V5</f>
        <v>13.313673359999999</v>
      </c>
      <c r="W5" s="8">
        <f>TI_EHG_E!W5+NRG_E!W5+FC_E!W5</f>
        <v>15.318403559999997</v>
      </c>
      <c r="X5" s="8">
        <f>TI_EHG_E!X5+NRG_E!X5+FC_E!X5</f>
        <v>8.6962471199999989</v>
      </c>
    </row>
    <row r="6" spans="1:24" ht="11.25" customHeight="1" x14ac:dyDescent="0.2">
      <c r="A6" s="28" t="s">
        <v>6</v>
      </c>
      <c r="B6" s="7" t="s">
        <v>7</v>
      </c>
      <c r="C6" s="8">
        <f>TI_EHG_E!C6+NRG_E!C6+FC_E!C6</f>
        <v>0</v>
      </c>
      <c r="D6" s="8">
        <f>TI_EHG_E!D6+NRG_E!D6+FC_E!D6</f>
        <v>0</v>
      </c>
      <c r="E6" s="8">
        <f>TI_EHG_E!E6+NRG_E!E6+FC_E!E6</f>
        <v>0</v>
      </c>
      <c r="F6" s="8">
        <f>TI_EHG_E!F6+NRG_E!F6+FC_E!F6</f>
        <v>0</v>
      </c>
      <c r="G6" s="8">
        <f>TI_EHG_E!G6+NRG_E!G6+FC_E!G6</f>
        <v>0</v>
      </c>
      <c r="H6" s="8">
        <f>TI_EHG_E!H6+NRG_E!H6+FC_E!H6</f>
        <v>0</v>
      </c>
      <c r="I6" s="8">
        <f>TI_EHG_E!I6+NRG_E!I6+FC_E!I6</f>
        <v>0</v>
      </c>
      <c r="J6" s="8">
        <f>TI_EHG_E!J6+NRG_E!J6+FC_E!J6</f>
        <v>0</v>
      </c>
      <c r="K6" s="8">
        <f>TI_EHG_E!K6+NRG_E!K6+FC_E!K6</f>
        <v>0</v>
      </c>
      <c r="L6" s="8">
        <f>TI_EHG_E!L6+NRG_E!L6+FC_E!L6</f>
        <v>0</v>
      </c>
      <c r="M6" s="8">
        <f>TI_EHG_E!M6+NRG_E!M6+FC_E!M6</f>
        <v>0</v>
      </c>
      <c r="N6" s="8">
        <f>TI_EHG_E!N6+NRG_E!N6+FC_E!N6</f>
        <v>0</v>
      </c>
      <c r="O6" s="8">
        <f>TI_EHG_E!O6+NRG_E!O6+FC_E!O6</f>
        <v>0</v>
      </c>
      <c r="P6" s="8">
        <f>TI_EHG_E!P6+NRG_E!P6+FC_E!P6</f>
        <v>0</v>
      </c>
      <c r="Q6" s="8">
        <f>TI_EHG_E!Q6+NRG_E!Q6+FC_E!Q6</f>
        <v>0</v>
      </c>
      <c r="R6" s="8">
        <f>TI_EHG_E!R6+NRG_E!R6+FC_E!R6</f>
        <v>0</v>
      </c>
      <c r="S6" s="8">
        <f>TI_EHG_E!S6+NRG_E!S6+FC_E!S6</f>
        <v>0</v>
      </c>
      <c r="T6" s="8">
        <f>TI_EHG_E!T6+NRG_E!T6+FC_E!T6</f>
        <v>0</v>
      </c>
      <c r="U6" s="8">
        <f>TI_EHG_E!U6+NRG_E!U6+FC_E!U6</f>
        <v>0</v>
      </c>
      <c r="V6" s="8">
        <f>TI_EHG_E!V6+NRG_E!V6+FC_E!V6</f>
        <v>0</v>
      </c>
      <c r="W6" s="8">
        <f>TI_EHG_E!W6+NRG_E!W6+FC_E!W6</f>
        <v>0</v>
      </c>
      <c r="X6" s="8">
        <f>TI_EHG_E!X6+NRG_E!X6+FC_E!X6</f>
        <v>0</v>
      </c>
    </row>
    <row r="7" spans="1:24" ht="11.25" customHeight="1" x14ac:dyDescent="0.2">
      <c r="A7" s="28" t="s">
        <v>8</v>
      </c>
      <c r="B7" s="7" t="s">
        <v>9</v>
      </c>
      <c r="C7" s="8">
        <f>TI_EHG_E!C7+NRG_E!C7+FC_E!C7</f>
        <v>13815.105194880001</v>
      </c>
      <c r="D7" s="8">
        <f>TI_EHG_E!D7+NRG_E!D7+FC_E!D7</f>
        <v>12356.751670559997</v>
      </c>
      <c r="E7" s="8">
        <f>TI_EHG_E!E7+NRG_E!E7+FC_E!E7</f>
        <v>13709.055151440001</v>
      </c>
      <c r="F7" s="8">
        <f>TI_EHG_E!F7+NRG_E!F7+FC_E!F7</f>
        <v>12947.279645520002</v>
      </c>
      <c r="G7" s="8">
        <f>TI_EHG_E!G7+NRG_E!G7+FC_E!G7</f>
        <v>13065.346689120001</v>
      </c>
      <c r="H7" s="8">
        <f>TI_EHG_E!H7+NRG_E!H7+FC_E!H7</f>
        <v>13149.982319760002</v>
      </c>
      <c r="I7" s="8">
        <f>TI_EHG_E!I7+NRG_E!I7+FC_E!I7</f>
        <v>13004.685120240001</v>
      </c>
      <c r="J7" s="8">
        <f>TI_EHG_E!J7+NRG_E!J7+FC_E!J7</f>
        <v>11300.023619279998</v>
      </c>
      <c r="K7" s="8">
        <f>TI_EHG_E!K7+NRG_E!K7+FC_E!K7</f>
        <v>9878.3620293600015</v>
      </c>
      <c r="L7" s="8">
        <f>TI_EHG_E!L7+NRG_E!L7+FC_E!L7</f>
        <v>11248.656613919999</v>
      </c>
      <c r="M7" s="8">
        <f>TI_EHG_E!M7+NRG_E!M7+FC_E!M7</f>
        <v>6460.0335993599983</v>
      </c>
      <c r="N7" s="8">
        <f>TI_EHG_E!N7+NRG_E!N7+FC_E!N7</f>
        <v>8730.1564970399995</v>
      </c>
      <c r="O7" s="8">
        <f>TI_EHG_E!O7+NRG_E!O7+FC_E!O7</f>
        <v>11529.378859680002</v>
      </c>
      <c r="P7" s="8">
        <f>TI_EHG_E!P7+NRG_E!P7+FC_E!P7</f>
        <v>10397.233455840002</v>
      </c>
      <c r="Q7" s="8">
        <f>TI_EHG_E!Q7+NRG_E!Q7+FC_E!Q7</f>
        <v>10561.202538480002</v>
      </c>
      <c r="R7" s="8">
        <f>TI_EHG_E!R7+NRG_E!R7+FC_E!R7</f>
        <v>12856.100495039998</v>
      </c>
      <c r="S7" s="8">
        <f>TI_EHG_E!S7+NRG_E!S7+FC_E!S7</f>
        <v>11218.916530799997</v>
      </c>
      <c r="T7" s="8">
        <f>TI_EHG_E!T7+NRG_E!T7+FC_E!T7</f>
        <v>12819.700420560002</v>
      </c>
      <c r="U7" s="8">
        <f>TI_EHG_E!U7+NRG_E!U7+FC_E!U7</f>
        <v>10633.0205124</v>
      </c>
      <c r="V7" s="8">
        <f>TI_EHG_E!V7+NRG_E!V7+FC_E!V7</f>
        <v>4903.7568148799992</v>
      </c>
      <c r="W7" s="8">
        <f>TI_EHG_E!W7+NRG_E!W7+FC_E!W7</f>
        <v>2203.1177176800002</v>
      </c>
      <c r="X7" s="8">
        <f>TI_EHG_E!X7+NRG_E!X7+FC_E!X7</f>
        <v>735.13179432000004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3">SUM(C9:C10)</f>
        <v>0</v>
      </c>
      <c r="D8" s="19">
        <f t="shared" ref="D8:X8" si="4">SUM(D9:D10)</f>
        <v>0</v>
      </c>
      <c r="E8" s="19">
        <f t="shared" si="4"/>
        <v>0</v>
      </c>
      <c r="F8" s="19">
        <f t="shared" si="4"/>
        <v>0</v>
      </c>
      <c r="G8" s="19">
        <f t="shared" si="4"/>
        <v>0</v>
      </c>
      <c r="H8" s="19">
        <f t="shared" si="4"/>
        <v>0</v>
      </c>
      <c r="I8" s="19">
        <f t="shared" si="4"/>
        <v>0</v>
      </c>
      <c r="J8" s="19">
        <f t="shared" si="4"/>
        <v>0</v>
      </c>
      <c r="K8" s="19">
        <f t="shared" si="4"/>
        <v>0</v>
      </c>
      <c r="L8" s="19">
        <f t="shared" si="4"/>
        <v>0</v>
      </c>
      <c r="M8" s="19">
        <f t="shared" si="4"/>
        <v>0</v>
      </c>
      <c r="N8" s="19">
        <f t="shared" si="4"/>
        <v>0</v>
      </c>
      <c r="O8" s="19">
        <f t="shared" si="4"/>
        <v>0</v>
      </c>
      <c r="P8" s="19">
        <f t="shared" si="4"/>
        <v>0</v>
      </c>
      <c r="Q8" s="19">
        <f t="shared" si="4"/>
        <v>0</v>
      </c>
      <c r="R8" s="19">
        <f t="shared" si="4"/>
        <v>0</v>
      </c>
      <c r="S8" s="19">
        <f t="shared" si="4"/>
        <v>0</v>
      </c>
      <c r="T8" s="19">
        <f t="shared" si="4"/>
        <v>0</v>
      </c>
      <c r="U8" s="19">
        <f t="shared" si="4"/>
        <v>0</v>
      </c>
      <c r="V8" s="19">
        <f t="shared" si="4"/>
        <v>0</v>
      </c>
      <c r="W8" s="19">
        <f t="shared" si="4"/>
        <v>0</v>
      </c>
      <c r="X8" s="19">
        <f t="shared" si="4"/>
        <v>0</v>
      </c>
    </row>
    <row r="9" spans="1:24" ht="11.25" customHeight="1" x14ac:dyDescent="0.2">
      <c r="A9" s="28" t="s">
        <v>10</v>
      </c>
      <c r="B9" s="7" t="s">
        <v>11</v>
      </c>
      <c r="C9" s="8">
        <f>TI_EHG_E!C9+NRG_E!C9+FC_E!C9</f>
        <v>0</v>
      </c>
      <c r="D9" s="8">
        <f>TI_EHG_E!D9+NRG_E!D9+FC_E!D9</f>
        <v>0</v>
      </c>
      <c r="E9" s="8">
        <f>TI_EHG_E!E9+NRG_E!E9+FC_E!E9</f>
        <v>0</v>
      </c>
      <c r="F9" s="8">
        <f>TI_EHG_E!F9+NRG_E!F9+FC_E!F9</f>
        <v>0</v>
      </c>
      <c r="G9" s="8">
        <f>TI_EHG_E!G9+NRG_E!G9+FC_E!G9</f>
        <v>0</v>
      </c>
      <c r="H9" s="8">
        <f>TI_EHG_E!H9+NRG_E!H9+FC_E!H9</f>
        <v>0</v>
      </c>
      <c r="I9" s="8">
        <f>TI_EHG_E!I9+NRG_E!I9+FC_E!I9</f>
        <v>0</v>
      </c>
      <c r="J9" s="8">
        <f>TI_EHG_E!J9+NRG_E!J9+FC_E!J9</f>
        <v>0</v>
      </c>
      <c r="K9" s="8">
        <f>TI_EHG_E!K9+NRG_E!K9+FC_E!K9</f>
        <v>0</v>
      </c>
      <c r="L9" s="8">
        <f>TI_EHG_E!L9+NRG_E!L9+FC_E!L9</f>
        <v>0</v>
      </c>
      <c r="M9" s="8">
        <f>TI_EHG_E!M9+NRG_E!M9+FC_E!M9</f>
        <v>0</v>
      </c>
      <c r="N9" s="8">
        <f>TI_EHG_E!N9+NRG_E!N9+FC_E!N9</f>
        <v>0</v>
      </c>
      <c r="O9" s="8">
        <f>TI_EHG_E!O9+NRG_E!O9+FC_E!O9</f>
        <v>0</v>
      </c>
      <c r="P9" s="8">
        <f>TI_EHG_E!P9+NRG_E!P9+FC_E!P9</f>
        <v>0</v>
      </c>
      <c r="Q9" s="8">
        <f>TI_EHG_E!Q9+NRG_E!Q9+FC_E!Q9</f>
        <v>0</v>
      </c>
      <c r="R9" s="8">
        <f>TI_EHG_E!R9+NRG_E!R9+FC_E!R9</f>
        <v>0</v>
      </c>
      <c r="S9" s="8">
        <f>TI_EHG_E!S9+NRG_E!S9+FC_E!S9</f>
        <v>0</v>
      </c>
      <c r="T9" s="8">
        <f>TI_EHG_E!T9+NRG_E!T9+FC_E!T9</f>
        <v>0</v>
      </c>
      <c r="U9" s="8">
        <f>TI_EHG_E!U9+NRG_E!U9+FC_E!U9</f>
        <v>0</v>
      </c>
      <c r="V9" s="8">
        <f>TI_EHG_E!V9+NRG_E!V9+FC_E!V9</f>
        <v>0</v>
      </c>
      <c r="W9" s="8">
        <f>TI_EHG_E!W9+NRG_E!W9+FC_E!W9</f>
        <v>0</v>
      </c>
      <c r="X9" s="8">
        <f>TI_EHG_E!X9+NRG_E!X9+FC_E!X9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TI_EHG_E!C10+NRG_E!C10+FC_E!C10</f>
        <v>0</v>
      </c>
      <c r="D10" s="8">
        <f>TI_EHG_E!D10+NRG_E!D10+FC_E!D10</f>
        <v>0</v>
      </c>
      <c r="E10" s="8">
        <f>TI_EHG_E!E10+NRG_E!E10+FC_E!E10</f>
        <v>0</v>
      </c>
      <c r="F10" s="8">
        <f>TI_EHG_E!F10+NRG_E!F10+FC_E!F10</f>
        <v>0</v>
      </c>
      <c r="G10" s="8">
        <f>TI_EHG_E!G10+NRG_E!G10+FC_E!G10</f>
        <v>0</v>
      </c>
      <c r="H10" s="8">
        <f>TI_EHG_E!H10+NRG_E!H10+FC_E!H10</f>
        <v>0</v>
      </c>
      <c r="I10" s="8">
        <f>TI_EHG_E!I10+NRG_E!I10+FC_E!I10</f>
        <v>0</v>
      </c>
      <c r="J10" s="8">
        <f>TI_EHG_E!J10+NRG_E!J10+FC_E!J10</f>
        <v>0</v>
      </c>
      <c r="K10" s="8">
        <f>TI_EHG_E!K10+NRG_E!K10+FC_E!K10</f>
        <v>0</v>
      </c>
      <c r="L10" s="8">
        <f>TI_EHG_E!L10+NRG_E!L10+FC_E!L10</f>
        <v>0</v>
      </c>
      <c r="M10" s="8">
        <f>TI_EHG_E!M10+NRG_E!M10+FC_E!M10</f>
        <v>0</v>
      </c>
      <c r="N10" s="8">
        <f>TI_EHG_E!N10+NRG_E!N10+FC_E!N10</f>
        <v>0</v>
      </c>
      <c r="O10" s="8">
        <f>TI_EHG_E!O10+NRG_E!O10+FC_E!O10</f>
        <v>0</v>
      </c>
      <c r="P10" s="8">
        <f>TI_EHG_E!P10+NRG_E!P10+FC_E!P10</f>
        <v>0</v>
      </c>
      <c r="Q10" s="8">
        <f>TI_EHG_E!Q10+NRG_E!Q10+FC_E!Q10</f>
        <v>0</v>
      </c>
      <c r="R10" s="8">
        <f>TI_EHG_E!R10+NRG_E!R10+FC_E!R10</f>
        <v>0</v>
      </c>
      <c r="S10" s="8">
        <f>TI_EHG_E!S10+NRG_E!S10+FC_E!S10</f>
        <v>0</v>
      </c>
      <c r="T10" s="8">
        <f>TI_EHG_E!T10+NRG_E!T10+FC_E!T10</f>
        <v>0</v>
      </c>
      <c r="U10" s="8">
        <f>TI_EHG_E!U10+NRG_E!U10+FC_E!U10</f>
        <v>0</v>
      </c>
      <c r="V10" s="8">
        <f>TI_EHG_E!V10+NRG_E!V10+FC_E!V10</f>
        <v>0</v>
      </c>
      <c r="W10" s="8">
        <f>TI_EHG_E!W10+NRG_E!W10+FC_E!W10</f>
        <v>0</v>
      </c>
      <c r="X10" s="8">
        <f>TI_EHG_E!X10+NRG_E!X10+FC_E!X10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5">SUM(C12:C16)</f>
        <v>441.36310415999992</v>
      </c>
      <c r="D11" s="19">
        <f t="shared" ref="D11:X11" si="6">SUM(D12:D16)</f>
        <v>117.09667199999997</v>
      </c>
      <c r="E11" s="19">
        <f t="shared" si="6"/>
        <v>63.051816960000011</v>
      </c>
      <c r="F11" s="19">
        <f t="shared" si="6"/>
        <v>30.024619680000004</v>
      </c>
      <c r="G11" s="19">
        <f t="shared" si="6"/>
        <v>24.019849919999995</v>
      </c>
      <c r="H11" s="19">
        <f t="shared" si="6"/>
        <v>15.012502559999996</v>
      </c>
      <c r="I11" s="19">
        <f t="shared" si="6"/>
        <v>12.009924959999998</v>
      </c>
      <c r="J11" s="19">
        <f t="shared" si="6"/>
        <v>12.01300848</v>
      </c>
      <c r="K11" s="19">
        <f t="shared" si="6"/>
        <v>12.695237280000001</v>
      </c>
      <c r="L11" s="19">
        <f t="shared" si="6"/>
        <v>9.3885475199999959</v>
      </c>
      <c r="M11" s="19">
        <f t="shared" si="6"/>
        <v>9.4425091199999986</v>
      </c>
      <c r="N11" s="19">
        <f t="shared" si="6"/>
        <v>9.4937726399999995</v>
      </c>
      <c r="O11" s="19">
        <f t="shared" si="6"/>
        <v>3.1656187200000003</v>
      </c>
      <c r="P11" s="19">
        <f t="shared" si="6"/>
        <v>3.1656187199999994</v>
      </c>
      <c r="Q11" s="19">
        <f t="shared" si="6"/>
        <v>27.394377119999994</v>
      </c>
      <c r="R11" s="19">
        <f t="shared" si="6"/>
        <v>25.301437920000001</v>
      </c>
      <c r="S11" s="19">
        <f t="shared" si="6"/>
        <v>39.09286655999999</v>
      </c>
      <c r="T11" s="19">
        <f t="shared" si="6"/>
        <v>38.847341279999995</v>
      </c>
      <c r="U11" s="19">
        <f t="shared" si="6"/>
        <v>31.099997279999993</v>
      </c>
      <c r="V11" s="19">
        <f t="shared" si="6"/>
        <v>33.130109759999996</v>
      </c>
      <c r="W11" s="19">
        <f t="shared" si="6"/>
        <v>26.096986079999997</v>
      </c>
      <c r="X11" s="19">
        <f t="shared" si="6"/>
        <v>34.627929599999995</v>
      </c>
    </row>
    <row r="12" spans="1:24" ht="11.25" customHeight="1" x14ac:dyDescent="0.2">
      <c r="A12" s="28" t="s">
        <v>14</v>
      </c>
      <c r="B12" s="7" t="s">
        <v>15</v>
      </c>
      <c r="C12" s="8">
        <f>TI_EHG_E!C12+NRG_E!C12+FC_E!C12</f>
        <v>0</v>
      </c>
      <c r="D12" s="8">
        <f>TI_EHG_E!D12+NRG_E!D12+FC_E!D12</f>
        <v>0</v>
      </c>
      <c r="E12" s="8">
        <f>TI_EHG_E!E12+NRG_E!E12+FC_E!E12</f>
        <v>0</v>
      </c>
      <c r="F12" s="8">
        <f>TI_EHG_E!F12+NRG_E!F12+FC_E!F12</f>
        <v>0</v>
      </c>
      <c r="G12" s="8">
        <f>TI_EHG_E!G12+NRG_E!G12+FC_E!G12</f>
        <v>0</v>
      </c>
      <c r="H12" s="8">
        <f>TI_EHG_E!H12+NRG_E!H12+FC_E!H12</f>
        <v>0</v>
      </c>
      <c r="I12" s="8">
        <f>TI_EHG_E!I12+NRG_E!I12+FC_E!I12</f>
        <v>0</v>
      </c>
      <c r="J12" s="8">
        <f>TI_EHG_E!J12+NRG_E!J12+FC_E!J12</f>
        <v>0</v>
      </c>
      <c r="K12" s="8">
        <f>TI_EHG_E!K12+NRG_E!K12+FC_E!K12</f>
        <v>0</v>
      </c>
      <c r="L12" s="8">
        <f>TI_EHG_E!L12+NRG_E!L12+FC_E!L12</f>
        <v>0</v>
      </c>
      <c r="M12" s="8">
        <f>TI_EHG_E!M12+NRG_E!M12+FC_E!M12</f>
        <v>0</v>
      </c>
      <c r="N12" s="8">
        <f>TI_EHG_E!N12+NRG_E!N12+FC_E!N12</f>
        <v>0</v>
      </c>
      <c r="O12" s="8">
        <f>TI_EHG_E!O12+NRG_E!O12+FC_E!O12</f>
        <v>0</v>
      </c>
      <c r="P12" s="8">
        <f>TI_EHG_E!P12+NRG_E!P12+FC_E!P12</f>
        <v>0</v>
      </c>
      <c r="Q12" s="8">
        <f>TI_EHG_E!Q12+NRG_E!Q12+FC_E!Q12</f>
        <v>0</v>
      </c>
      <c r="R12" s="8">
        <f>TI_EHG_E!R12+NRG_E!R12+FC_E!R12</f>
        <v>0</v>
      </c>
      <c r="S12" s="8">
        <f>TI_EHG_E!S12+NRG_E!S12+FC_E!S12</f>
        <v>0</v>
      </c>
      <c r="T12" s="8">
        <f>TI_EHG_E!T12+NRG_E!T12+FC_E!T12</f>
        <v>0</v>
      </c>
      <c r="U12" s="8">
        <f>TI_EHG_E!U12+NRG_E!U12+FC_E!U12</f>
        <v>0</v>
      </c>
      <c r="V12" s="8">
        <f>TI_EHG_E!V12+NRG_E!V12+FC_E!V12</f>
        <v>0</v>
      </c>
      <c r="W12" s="8">
        <f>TI_EHG_E!W12+NRG_E!W12+FC_E!W12</f>
        <v>0</v>
      </c>
      <c r="X12" s="8">
        <f>TI_EHG_E!X12+NRG_E!X12+FC_E!X12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TI_EHG_E!C13+NRG_E!C13+FC_E!C13</f>
        <v>441.36310415999992</v>
      </c>
      <c r="D13" s="8">
        <f>TI_EHG_E!D13+NRG_E!D13+FC_E!D13</f>
        <v>117.09667199999997</v>
      </c>
      <c r="E13" s="8">
        <f>TI_EHG_E!E13+NRG_E!E13+FC_E!E13</f>
        <v>63.051816960000011</v>
      </c>
      <c r="F13" s="8">
        <f>TI_EHG_E!F13+NRG_E!F13+FC_E!F13</f>
        <v>30.024619680000004</v>
      </c>
      <c r="G13" s="8">
        <f>TI_EHG_E!G13+NRG_E!G13+FC_E!G13</f>
        <v>24.019849919999995</v>
      </c>
      <c r="H13" s="8">
        <f>TI_EHG_E!H13+NRG_E!H13+FC_E!H13</f>
        <v>15.012502559999996</v>
      </c>
      <c r="I13" s="8">
        <f>TI_EHG_E!I13+NRG_E!I13+FC_E!I13</f>
        <v>12.009924959999998</v>
      </c>
      <c r="J13" s="8">
        <f>TI_EHG_E!J13+NRG_E!J13+FC_E!J13</f>
        <v>12.01300848</v>
      </c>
      <c r="K13" s="8">
        <f>TI_EHG_E!K13+NRG_E!K13+FC_E!K13</f>
        <v>12.695237280000001</v>
      </c>
      <c r="L13" s="8">
        <f>TI_EHG_E!L13+NRG_E!L13+FC_E!L13</f>
        <v>9.3885475199999959</v>
      </c>
      <c r="M13" s="8">
        <f>TI_EHG_E!M13+NRG_E!M13+FC_E!M13</f>
        <v>9.4425091199999986</v>
      </c>
      <c r="N13" s="8">
        <f>TI_EHG_E!N13+NRG_E!N13+FC_E!N13</f>
        <v>9.4937726399999995</v>
      </c>
      <c r="O13" s="8">
        <f>TI_EHG_E!O13+NRG_E!O13+FC_E!O13</f>
        <v>3.1656187200000003</v>
      </c>
      <c r="P13" s="8">
        <f>TI_EHG_E!P13+NRG_E!P13+FC_E!P13</f>
        <v>3.1656187199999994</v>
      </c>
      <c r="Q13" s="8">
        <f>TI_EHG_E!Q13+NRG_E!Q13+FC_E!Q13</f>
        <v>27.394377119999994</v>
      </c>
      <c r="R13" s="8">
        <f>TI_EHG_E!R13+NRG_E!R13+FC_E!R13</f>
        <v>25.301437920000001</v>
      </c>
      <c r="S13" s="8">
        <f>TI_EHG_E!S13+NRG_E!S13+FC_E!S13</f>
        <v>39.09286655999999</v>
      </c>
      <c r="T13" s="8">
        <f>TI_EHG_E!T13+NRG_E!T13+FC_E!T13</f>
        <v>38.847341279999995</v>
      </c>
      <c r="U13" s="8">
        <f>TI_EHG_E!U13+NRG_E!U13+FC_E!U13</f>
        <v>31.099997279999993</v>
      </c>
      <c r="V13" s="8">
        <f>TI_EHG_E!V13+NRG_E!V13+FC_E!V13</f>
        <v>33.130109759999996</v>
      </c>
      <c r="W13" s="8">
        <f>TI_EHG_E!W13+NRG_E!W13+FC_E!W13</f>
        <v>26.096986079999997</v>
      </c>
      <c r="X13" s="8">
        <f>TI_EHG_E!X13+NRG_E!X13+FC_E!X13</f>
        <v>34.627929599999995</v>
      </c>
    </row>
    <row r="14" spans="1:24" ht="11.25" customHeight="1" x14ac:dyDescent="0.2">
      <c r="A14" s="28" t="s">
        <v>18</v>
      </c>
      <c r="B14" s="7" t="s">
        <v>19</v>
      </c>
      <c r="C14" s="8">
        <f>TI_EHG_E!C14+NRG_E!C14+FC_E!C14</f>
        <v>0</v>
      </c>
      <c r="D14" s="8">
        <f>TI_EHG_E!D14+NRG_E!D14+FC_E!D14</f>
        <v>0</v>
      </c>
      <c r="E14" s="8">
        <f>TI_EHG_E!E14+NRG_E!E14+FC_E!E14</f>
        <v>0</v>
      </c>
      <c r="F14" s="8">
        <f>TI_EHG_E!F14+NRG_E!F14+FC_E!F14</f>
        <v>0</v>
      </c>
      <c r="G14" s="8">
        <f>TI_EHG_E!G14+NRG_E!G14+FC_E!G14</f>
        <v>0</v>
      </c>
      <c r="H14" s="8">
        <f>TI_EHG_E!H14+NRG_E!H14+FC_E!H14</f>
        <v>0</v>
      </c>
      <c r="I14" s="8">
        <f>TI_EHG_E!I14+NRG_E!I14+FC_E!I14</f>
        <v>0</v>
      </c>
      <c r="J14" s="8">
        <f>TI_EHG_E!J14+NRG_E!J14+FC_E!J14</f>
        <v>0</v>
      </c>
      <c r="K14" s="8">
        <f>TI_EHG_E!K14+NRG_E!K14+FC_E!K14</f>
        <v>0</v>
      </c>
      <c r="L14" s="8">
        <f>TI_EHG_E!L14+NRG_E!L14+FC_E!L14</f>
        <v>0</v>
      </c>
      <c r="M14" s="8">
        <f>TI_EHG_E!M14+NRG_E!M14+FC_E!M14</f>
        <v>0</v>
      </c>
      <c r="N14" s="8">
        <f>TI_EHG_E!N14+NRG_E!N14+FC_E!N14</f>
        <v>0</v>
      </c>
      <c r="O14" s="8">
        <f>TI_EHG_E!O14+NRG_E!O14+FC_E!O14</f>
        <v>0</v>
      </c>
      <c r="P14" s="8">
        <f>TI_EHG_E!P14+NRG_E!P14+FC_E!P14</f>
        <v>0</v>
      </c>
      <c r="Q14" s="8">
        <f>TI_EHG_E!Q14+NRG_E!Q14+FC_E!Q14</f>
        <v>0</v>
      </c>
      <c r="R14" s="8">
        <f>TI_EHG_E!R14+NRG_E!R14+FC_E!R14</f>
        <v>0</v>
      </c>
      <c r="S14" s="8">
        <f>TI_EHG_E!S14+NRG_E!S14+FC_E!S14</f>
        <v>0</v>
      </c>
      <c r="T14" s="8">
        <f>TI_EHG_E!T14+NRG_E!T14+FC_E!T14</f>
        <v>0</v>
      </c>
      <c r="U14" s="8">
        <f>TI_EHG_E!U14+NRG_E!U14+FC_E!U14</f>
        <v>0</v>
      </c>
      <c r="V14" s="8">
        <f>TI_EHG_E!V14+NRG_E!V14+FC_E!V14</f>
        <v>0</v>
      </c>
      <c r="W14" s="8">
        <f>TI_EHG_E!W14+NRG_E!W14+FC_E!W14</f>
        <v>0</v>
      </c>
      <c r="X14" s="8">
        <f>TI_EHG_E!X14+NRG_E!X14+FC_E!X14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TI_EHG_E!C15+NRG_E!C15+FC_E!C15</f>
        <v>0</v>
      </c>
      <c r="D15" s="8">
        <f>TI_EHG_E!D15+NRG_E!D15+FC_E!D15</f>
        <v>0</v>
      </c>
      <c r="E15" s="8">
        <f>TI_EHG_E!E15+NRG_E!E15+FC_E!E15</f>
        <v>0</v>
      </c>
      <c r="F15" s="8">
        <f>TI_EHG_E!F15+NRG_E!F15+FC_E!F15</f>
        <v>0</v>
      </c>
      <c r="G15" s="8">
        <f>TI_EHG_E!G15+NRG_E!G15+FC_E!G15</f>
        <v>0</v>
      </c>
      <c r="H15" s="8">
        <f>TI_EHG_E!H15+NRG_E!H15+FC_E!H15</f>
        <v>0</v>
      </c>
      <c r="I15" s="8">
        <f>TI_EHG_E!I15+NRG_E!I15+FC_E!I15</f>
        <v>0</v>
      </c>
      <c r="J15" s="8">
        <f>TI_EHG_E!J15+NRG_E!J15+FC_E!J15</f>
        <v>0</v>
      </c>
      <c r="K15" s="8">
        <f>TI_EHG_E!K15+NRG_E!K15+FC_E!K15</f>
        <v>0</v>
      </c>
      <c r="L15" s="8">
        <f>TI_EHG_E!L15+NRG_E!L15+FC_E!L15</f>
        <v>0</v>
      </c>
      <c r="M15" s="8">
        <f>TI_EHG_E!M15+NRG_E!M15+FC_E!M15</f>
        <v>0</v>
      </c>
      <c r="N15" s="8">
        <f>TI_EHG_E!N15+NRG_E!N15+FC_E!N15</f>
        <v>0</v>
      </c>
      <c r="O15" s="8">
        <f>TI_EHG_E!O15+NRG_E!O15+FC_E!O15</f>
        <v>0</v>
      </c>
      <c r="P15" s="8">
        <f>TI_EHG_E!P15+NRG_E!P15+FC_E!P15</f>
        <v>0</v>
      </c>
      <c r="Q15" s="8">
        <f>TI_EHG_E!Q15+NRG_E!Q15+FC_E!Q15</f>
        <v>0</v>
      </c>
      <c r="R15" s="8">
        <f>TI_EHG_E!R15+NRG_E!R15+FC_E!R15</f>
        <v>0</v>
      </c>
      <c r="S15" s="8">
        <f>TI_EHG_E!S15+NRG_E!S15+FC_E!S15</f>
        <v>0</v>
      </c>
      <c r="T15" s="8">
        <f>TI_EHG_E!T15+NRG_E!T15+FC_E!T15</f>
        <v>0</v>
      </c>
      <c r="U15" s="8">
        <f>TI_EHG_E!U15+NRG_E!U15+FC_E!U15</f>
        <v>0</v>
      </c>
      <c r="V15" s="8">
        <f>TI_EHG_E!V15+NRG_E!V15+FC_E!V15</f>
        <v>0</v>
      </c>
      <c r="W15" s="8">
        <f>TI_EHG_E!W15+NRG_E!W15+FC_E!W15</f>
        <v>0</v>
      </c>
      <c r="X15" s="8">
        <f>TI_EHG_E!X15+NRG_E!X15+FC_E!X15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TI_EHG_E!C16+NRG_E!C16+FC_E!C16</f>
        <v>0</v>
      </c>
      <c r="D16" s="8">
        <f>TI_EHG_E!D16+NRG_E!D16+FC_E!D16</f>
        <v>0</v>
      </c>
      <c r="E16" s="8">
        <f>TI_EHG_E!E16+NRG_E!E16+FC_E!E16</f>
        <v>0</v>
      </c>
      <c r="F16" s="8">
        <f>TI_EHG_E!F16+NRG_E!F16+FC_E!F16</f>
        <v>0</v>
      </c>
      <c r="G16" s="8">
        <f>TI_EHG_E!G16+NRG_E!G16+FC_E!G16</f>
        <v>0</v>
      </c>
      <c r="H16" s="8">
        <f>TI_EHG_E!H16+NRG_E!H16+FC_E!H16</f>
        <v>0</v>
      </c>
      <c r="I16" s="8">
        <f>TI_EHG_E!I16+NRG_E!I16+FC_E!I16</f>
        <v>0</v>
      </c>
      <c r="J16" s="8">
        <f>TI_EHG_E!J16+NRG_E!J16+FC_E!J16</f>
        <v>0</v>
      </c>
      <c r="K16" s="8">
        <f>TI_EHG_E!K16+NRG_E!K16+FC_E!K16</f>
        <v>0</v>
      </c>
      <c r="L16" s="8">
        <f>TI_EHG_E!L16+NRG_E!L16+FC_E!L16</f>
        <v>0</v>
      </c>
      <c r="M16" s="8">
        <f>TI_EHG_E!M16+NRG_E!M16+FC_E!M16</f>
        <v>0</v>
      </c>
      <c r="N16" s="8">
        <f>TI_EHG_E!N16+NRG_E!N16+FC_E!N16</f>
        <v>0</v>
      </c>
      <c r="O16" s="8">
        <f>TI_EHG_E!O16+NRG_E!O16+FC_E!O16</f>
        <v>0</v>
      </c>
      <c r="P16" s="8">
        <f>TI_EHG_E!P16+NRG_E!P16+FC_E!P16</f>
        <v>0</v>
      </c>
      <c r="Q16" s="8">
        <f>TI_EHG_E!Q16+NRG_E!Q16+FC_E!Q16</f>
        <v>0</v>
      </c>
      <c r="R16" s="8">
        <f>TI_EHG_E!R16+NRG_E!R16+FC_E!R16</f>
        <v>0</v>
      </c>
      <c r="S16" s="8">
        <f>TI_EHG_E!S16+NRG_E!S16+FC_E!S16</f>
        <v>0</v>
      </c>
      <c r="T16" s="8">
        <f>TI_EHG_E!T16+NRG_E!T16+FC_E!T16</f>
        <v>0</v>
      </c>
      <c r="U16" s="8">
        <f>TI_EHG_E!U16+NRG_E!U16+FC_E!U16</f>
        <v>0</v>
      </c>
      <c r="V16" s="8">
        <f>TI_EHG_E!V16+NRG_E!V16+FC_E!V16</f>
        <v>0</v>
      </c>
      <c r="W16" s="8">
        <f>TI_EHG_E!W16+NRG_E!W16+FC_E!W16</f>
        <v>0</v>
      </c>
      <c r="X16" s="8">
        <f>TI_EHG_E!X16+NRG_E!X16+FC_E!X16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7">SUM(C18:C21)</f>
        <v>685.96336799999995</v>
      </c>
      <c r="D17" s="27">
        <f t="shared" ref="D17:X17" si="8">SUM(D18:D21)</f>
        <v>136.67515199999997</v>
      </c>
      <c r="E17" s="27">
        <f t="shared" si="8"/>
        <v>0</v>
      </c>
      <c r="F17" s="27">
        <f t="shared" si="8"/>
        <v>0</v>
      </c>
      <c r="G17" s="27">
        <f t="shared" si="8"/>
        <v>0</v>
      </c>
      <c r="H17" s="27">
        <f t="shared" si="8"/>
        <v>0</v>
      </c>
      <c r="I17" s="27">
        <f t="shared" si="8"/>
        <v>0</v>
      </c>
      <c r="J17" s="27">
        <f t="shared" si="8"/>
        <v>0</v>
      </c>
      <c r="K17" s="27">
        <f t="shared" si="8"/>
        <v>0</v>
      </c>
      <c r="L17" s="27">
        <f t="shared" si="8"/>
        <v>0</v>
      </c>
      <c r="M17" s="27">
        <f t="shared" si="8"/>
        <v>0</v>
      </c>
      <c r="N17" s="27">
        <f t="shared" si="8"/>
        <v>0</v>
      </c>
      <c r="O17" s="27">
        <f t="shared" si="8"/>
        <v>0</v>
      </c>
      <c r="P17" s="27">
        <f t="shared" si="8"/>
        <v>0</v>
      </c>
      <c r="Q17" s="27">
        <f t="shared" si="8"/>
        <v>0</v>
      </c>
      <c r="R17" s="27">
        <f t="shared" si="8"/>
        <v>0</v>
      </c>
      <c r="S17" s="27">
        <f t="shared" si="8"/>
        <v>0</v>
      </c>
      <c r="T17" s="27">
        <f t="shared" si="8"/>
        <v>0</v>
      </c>
      <c r="U17" s="27">
        <f t="shared" si="8"/>
        <v>0</v>
      </c>
      <c r="V17" s="27">
        <f t="shared" si="8"/>
        <v>0</v>
      </c>
      <c r="W17" s="27">
        <f t="shared" si="8"/>
        <v>0</v>
      </c>
      <c r="X17" s="27">
        <f t="shared" si="8"/>
        <v>0</v>
      </c>
    </row>
    <row r="18" spans="1:24" ht="11.25" customHeight="1" x14ac:dyDescent="0.2">
      <c r="A18" s="29" t="s">
        <v>26</v>
      </c>
      <c r="B18" s="7" t="s">
        <v>27</v>
      </c>
      <c r="C18" s="8">
        <f>TI_EHG_E!C18+NRG_E!C18+FC_E!C18</f>
        <v>79.520399999999995</v>
      </c>
      <c r="D18" s="8">
        <f>TI_EHG_E!D18+NRG_E!D18+FC_E!D18</f>
        <v>8.4315599999999975</v>
      </c>
      <c r="E18" s="8">
        <f>TI_EHG_E!E18+NRG_E!E18+FC_E!E18</f>
        <v>0</v>
      </c>
      <c r="F18" s="8">
        <f>TI_EHG_E!F18+NRG_E!F18+FC_E!F18</f>
        <v>0</v>
      </c>
      <c r="G18" s="8">
        <f>TI_EHG_E!G18+NRG_E!G18+FC_E!G18</f>
        <v>0</v>
      </c>
      <c r="H18" s="8">
        <f>TI_EHG_E!H18+NRG_E!H18+FC_E!H18</f>
        <v>0</v>
      </c>
      <c r="I18" s="8">
        <f>TI_EHG_E!I18+NRG_E!I18+FC_E!I18</f>
        <v>0</v>
      </c>
      <c r="J18" s="8">
        <f>TI_EHG_E!J18+NRG_E!J18+FC_E!J18</f>
        <v>0</v>
      </c>
      <c r="K18" s="8">
        <f>TI_EHG_E!K18+NRG_E!K18+FC_E!K18</f>
        <v>0</v>
      </c>
      <c r="L18" s="8">
        <f>TI_EHG_E!L18+NRG_E!L18+FC_E!L18</f>
        <v>0</v>
      </c>
      <c r="M18" s="8">
        <f>TI_EHG_E!M18+NRG_E!M18+FC_E!M18</f>
        <v>0</v>
      </c>
      <c r="N18" s="8">
        <f>TI_EHG_E!N18+NRG_E!N18+FC_E!N18</f>
        <v>0</v>
      </c>
      <c r="O18" s="8">
        <f>TI_EHG_E!O18+NRG_E!O18+FC_E!O18</f>
        <v>0</v>
      </c>
      <c r="P18" s="8">
        <f>TI_EHG_E!P18+NRG_E!P18+FC_E!P18</f>
        <v>0</v>
      </c>
      <c r="Q18" s="8">
        <f>TI_EHG_E!Q18+NRG_E!Q18+FC_E!Q18</f>
        <v>0</v>
      </c>
      <c r="R18" s="8">
        <f>TI_EHG_E!R18+NRG_E!R18+FC_E!R18</f>
        <v>0</v>
      </c>
      <c r="S18" s="8">
        <f>TI_EHG_E!S18+NRG_E!S18+FC_E!S18</f>
        <v>0</v>
      </c>
      <c r="T18" s="8">
        <f>TI_EHG_E!T18+NRG_E!T18+FC_E!T18</f>
        <v>0</v>
      </c>
      <c r="U18" s="8">
        <f>TI_EHG_E!U18+NRG_E!U18+FC_E!U18</f>
        <v>0</v>
      </c>
      <c r="V18" s="8">
        <f>TI_EHG_E!V18+NRG_E!V18+FC_E!V18</f>
        <v>0</v>
      </c>
      <c r="W18" s="8">
        <f>TI_EHG_E!W18+NRG_E!W18+FC_E!W18</f>
        <v>0</v>
      </c>
      <c r="X18" s="8">
        <f>TI_EHG_E!X18+NRG_E!X18+FC_E!X18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TI_EHG_E!C19+NRG_E!C19+FC_E!C19</f>
        <v>116.60327999999998</v>
      </c>
      <c r="D19" s="8">
        <f>TI_EHG_E!D19+NRG_E!D19+FC_E!D19</f>
        <v>16.183799999999998</v>
      </c>
      <c r="E19" s="8">
        <f>TI_EHG_E!E19+NRG_E!E19+FC_E!E19</f>
        <v>0</v>
      </c>
      <c r="F19" s="8">
        <f>TI_EHG_E!F19+NRG_E!F19+FC_E!F19</f>
        <v>0</v>
      </c>
      <c r="G19" s="8">
        <f>TI_EHG_E!G19+NRG_E!G19+FC_E!G19</f>
        <v>0</v>
      </c>
      <c r="H19" s="8">
        <f>TI_EHG_E!H19+NRG_E!H19+FC_E!H19</f>
        <v>0</v>
      </c>
      <c r="I19" s="8">
        <f>TI_EHG_E!I19+NRG_E!I19+FC_E!I19</f>
        <v>0</v>
      </c>
      <c r="J19" s="8">
        <f>TI_EHG_E!J19+NRG_E!J19+FC_E!J19</f>
        <v>0</v>
      </c>
      <c r="K19" s="8">
        <f>TI_EHG_E!K19+NRG_E!K19+FC_E!K19</f>
        <v>0</v>
      </c>
      <c r="L19" s="8">
        <f>TI_EHG_E!L19+NRG_E!L19+FC_E!L19</f>
        <v>0</v>
      </c>
      <c r="M19" s="8">
        <f>TI_EHG_E!M19+NRG_E!M19+FC_E!M19</f>
        <v>0</v>
      </c>
      <c r="N19" s="8">
        <f>TI_EHG_E!N19+NRG_E!N19+FC_E!N19</f>
        <v>0</v>
      </c>
      <c r="O19" s="8">
        <f>TI_EHG_E!O19+NRG_E!O19+FC_E!O19</f>
        <v>0</v>
      </c>
      <c r="P19" s="8">
        <f>TI_EHG_E!P19+NRG_E!P19+FC_E!P19</f>
        <v>0</v>
      </c>
      <c r="Q19" s="8">
        <f>TI_EHG_E!Q19+NRG_E!Q19+FC_E!Q19</f>
        <v>0</v>
      </c>
      <c r="R19" s="8">
        <f>TI_EHG_E!R19+NRG_E!R19+FC_E!R19</f>
        <v>0</v>
      </c>
      <c r="S19" s="8">
        <f>TI_EHG_E!S19+NRG_E!S19+FC_E!S19</f>
        <v>0</v>
      </c>
      <c r="T19" s="8">
        <f>TI_EHG_E!T19+NRG_E!T19+FC_E!T19</f>
        <v>0</v>
      </c>
      <c r="U19" s="8">
        <f>TI_EHG_E!U19+NRG_E!U19+FC_E!U19</f>
        <v>0</v>
      </c>
      <c r="V19" s="8">
        <f>TI_EHG_E!V19+NRG_E!V19+FC_E!V19</f>
        <v>0</v>
      </c>
      <c r="W19" s="8">
        <f>TI_EHG_E!W19+NRG_E!W19+FC_E!W19</f>
        <v>0</v>
      </c>
      <c r="X19" s="8">
        <f>TI_EHG_E!X19+NRG_E!X19+FC_E!X19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TI_EHG_E!C20+NRG_E!C20+FC_E!C20</f>
        <v>489.83968800000002</v>
      </c>
      <c r="D20" s="8">
        <f>TI_EHG_E!D20+NRG_E!D20+FC_E!D20</f>
        <v>112.05979199999999</v>
      </c>
      <c r="E20" s="8">
        <f>TI_EHG_E!E20+NRG_E!E20+FC_E!E20</f>
        <v>0</v>
      </c>
      <c r="F20" s="8">
        <f>TI_EHG_E!F20+NRG_E!F20+FC_E!F20</f>
        <v>0</v>
      </c>
      <c r="G20" s="8">
        <f>TI_EHG_E!G20+NRG_E!G20+FC_E!G20</f>
        <v>0</v>
      </c>
      <c r="H20" s="8">
        <f>TI_EHG_E!H20+NRG_E!H20+FC_E!H20</f>
        <v>0</v>
      </c>
      <c r="I20" s="8">
        <f>TI_EHG_E!I20+NRG_E!I20+FC_E!I20</f>
        <v>0</v>
      </c>
      <c r="J20" s="8">
        <f>TI_EHG_E!J20+NRG_E!J20+FC_E!J20</f>
        <v>0</v>
      </c>
      <c r="K20" s="8">
        <f>TI_EHG_E!K20+NRG_E!K20+FC_E!K20</f>
        <v>0</v>
      </c>
      <c r="L20" s="8">
        <f>TI_EHG_E!L20+NRG_E!L20+FC_E!L20</f>
        <v>0</v>
      </c>
      <c r="M20" s="8">
        <f>TI_EHG_E!M20+NRG_E!M20+FC_E!M20</f>
        <v>0</v>
      </c>
      <c r="N20" s="8">
        <f>TI_EHG_E!N20+NRG_E!N20+FC_E!N20</f>
        <v>0</v>
      </c>
      <c r="O20" s="8">
        <f>TI_EHG_E!O20+NRG_E!O20+FC_E!O20</f>
        <v>0</v>
      </c>
      <c r="P20" s="8">
        <f>TI_EHG_E!P20+NRG_E!P20+FC_E!P20</f>
        <v>0</v>
      </c>
      <c r="Q20" s="8">
        <f>TI_EHG_E!Q20+NRG_E!Q20+FC_E!Q20</f>
        <v>0</v>
      </c>
      <c r="R20" s="8">
        <f>TI_EHG_E!R20+NRG_E!R20+FC_E!R20</f>
        <v>0</v>
      </c>
      <c r="S20" s="8">
        <f>TI_EHG_E!S20+NRG_E!S20+FC_E!S20</f>
        <v>0</v>
      </c>
      <c r="T20" s="8">
        <f>TI_EHG_E!T20+NRG_E!T20+FC_E!T20</f>
        <v>0</v>
      </c>
      <c r="U20" s="8">
        <f>TI_EHG_E!U20+NRG_E!U20+FC_E!U20</f>
        <v>0</v>
      </c>
      <c r="V20" s="8">
        <f>TI_EHG_E!V20+NRG_E!V20+FC_E!V20</f>
        <v>0</v>
      </c>
      <c r="W20" s="8">
        <f>TI_EHG_E!W20+NRG_E!W20+FC_E!W20</f>
        <v>0</v>
      </c>
      <c r="X20" s="8">
        <f>TI_EHG_E!X20+NRG_E!X20+FC_E!X20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TI_EHG_E!C21+NRG_E!C21+FC_E!C21</f>
        <v>0</v>
      </c>
      <c r="D21" s="8">
        <f>TI_EHG_E!D21+NRG_E!D21+FC_E!D21</f>
        <v>0</v>
      </c>
      <c r="E21" s="8">
        <f>TI_EHG_E!E21+NRG_E!E21+FC_E!E21</f>
        <v>0</v>
      </c>
      <c r="F21" s="8">
        <f>TI_EHG_E!F21+NRG_E!F21+FC_E!F21</f>
        <v>0</v>
      </c>
      <c r="G21" s="8">
        <f>TI_EHG_E!G21+NRG_E!G21+FC_E!G21</f>
        <v>0</v>
      </c>
      <c r="H21" s="8">
        <f>TI_EHG_E!H21+NRG_E!H21+FC_E!H21</f>
        <v>0</v>
      </c>
      <c r="I21" s="8">
        <f>TI_EHG_E!I21+NRG_E!I21+FC_E!I21</f>
        <v>0</v>
      </c>
      <c r="J21" s="8">
        <f>TI_EHG_E!J21+NRG_E!J21+FC_E!J21</f>
        <v>0</v>
      </c>
      <c r="K21" s="8">
        <f>TI_EHG_E!K21+NRG_E!K21+FC_E!K21</f>
        <v>0</v>
      </c>
      <c r="L21" s="8">
        <f>TI_EHG_E!L21+NRG_E!L21+FC_E!L21</f>
        <v>0</v>
      </c>
      <c r="M21" s="8">
        <f>TI_EHG_E!M21+NRG_E!M21+FC_E!M21</f>
        <v>0</v>
      </c>
      <c r="N21" s="8">
        <f>TI_EHG_E!N21+NRG_E!N21+FC_E!N21</f>
        <v>0</v>
      </c>
      <c r="O21" s="8">
        <f>TI_EHG_E!O21+NRG_E!O21+FC_E!O21</f>
        <v>0</v>
      </c>
      <c r="P21" s="8">
        <f>TI_EHG_E!P21+NRG_E!P21+FC_E!P21</f>
        <v>0</v>
      </c>
      <c r="Q21" s="8">
        <f>TI_EHG_E!Q21+NRG_E!Q21+FC_E!Q21</f>
        <v>0</v>
      </c>
      <c r="R21" s="8">
        <f>TI_EHG_E!R21+NRG_E!R21+FC_E!R21</f>
        <v>0</v>
      </c>
      <c r="S21" s="8">
        <f>TI_EHG_E!S21+NRG_E!S21+FC_E!S21</f>
        <v>0</v>
      </c>
      <c r="T21" s="8">
        <f>TI_EHG_E!T21+NRG_E!T21+FC_E!T21</f>
        <v>0</v>
      </c>
      <c r="U21" s="8">
        <f>TI_EHG_E!U21+NRG_E!U21+FC_E!U21</f>
        <v>0</v>
      </c>
      <c r="V21" s="8">
        <f>TI_EHG_E!V21+NRG_E!V21+FC_E!V21</f>
        <v>0</v>
      </c>
      <c r="W21" s="8">
        <f>TI_EHG_E!W21+NRG_E!W21+FC_E!W21</f>
        <v>0</v>
      </c>
      <c r="X21" s="8">
        <f>TI_EHG_E!X21+NRG_E!X21+FC_E!X21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9">SUM(C23:C24)</f>
        <v>0</v>
      </c>
      <c r="D22" s="27">
        <f t="shared" ref="D22:X22" si="10">SUM(D23:D24)</f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f>TI_EHG_E!C23+NRG_E!C23+FC_E!C23</f>
        <v>0</v>
      </c>
      <c r="D23" s="8">
        <f>TI_EHG_E!D23+NRG_E!D23+FC_E!D23</f>
        <v>0</v>
      </c>
      <c r="E23" s="8">
        <f>TI_EHG_E!E23+NRG_E!E23+FC_E!E23</f>
        <v>0</v>
      </c>
      <c r="F23" s="8">
        <f>TI_EHG_E!F23+NRG_E!F23+FC_E!F23</f>
        <v>0</v>
      </c>
      <c r="G23" s="8">
        <f>TI_EHG_E!G23+NRG_E!G23+FC_E!G23</f>
        <v>0</v>
      </c>
      <c r="H23" s="8">
        <f>TI_EHG_E!H23+NRG_E!H23+FC_E!H23</f>
        <v>0</v>
      </c>
      <c r="I23" s="8">
        <f>TI_EHG_E!I23+NRG_E!I23+FC_E!I23</f>
        <v>0</v>
      </c>
      <c r="J23" s="8">
        <f>TI_EHG_E!J23+NRG_E!J23+FC_E!J23</f>
        <v>0</v>
      </c>
      <c r="K23" s="8">
        <f>TI_EHG_E!K23+NRG_E!K23+FC_E!K23</f>
        <v>0</v>
      </c>
      <c r="L23" s="8">
        <f>TI_EHG_E!L23+NRG_E!L23+FC_E!L23</f>
        <v>0</v>
      </c>
      <c r="M23" s="8">
        <f>TI_EHG_E!M23+NRG_E!M23+FC_E!M23</f>
        <v>0</v>
      </c>
      <c r="N23" s="8">
        <f>TI_EHG_E!N23+NRG_E!N23+FC_E!N23</f>
        <v>0</v>
      </c>
      <c r="O23" s="8">
        <f>TI_EHG_E!O23+NRG_E!O23+FC_E!O23</f>
        <v>0</v>
      </c>
      <c r="P23" s="8">
        <f>TI_EHG_E!P23+NRG_E!P23+FC_E!P23</f>
        <v>0</v>
      </c>
      <c r="Q23" s="8">
        <f>TI_EHG_E!Q23+NRG_E!Q23+FC_E!Q23</f>
        <v>0</v>
      </c>
      <c r="R23" s="8">
        <f>TI_EHG_E!R23+NRG_E!R23+FC_E!R23</f>
        <v>0</v>
      </c>
      <c r="S23" s="8">
        <f>TI_EHG_E!S23+NRG_E!S23+FC_E!S23</f>
        <v>0</v>
      </c>
      <c r="T23" s="8">
        <f>TI_EHG_E!T23+NRG_E!T23+FC_E!T23</f>
        <v>0</v>
      </c>
      <c r="U23" s="8">
        <f>TI_EHG_E!U23+NRG_E!U23+FC_E!U23</f>
        <v>0</v>
      </c>
      <c r="V23" s="8">
        <f>TI_EHG_E!V23+NRG_E!V23+FC_E!V23</f>
        <v>0</v>
      </c>
      <c r="W23" s="8">
        <f>TI_EHG_E!W23+NRG_E!W23+FC_E!W23</f>
        <v>0</v>
      </c>
      <c r="X23" s="8">
        <f>TI_EHG_E!X23+NRG_E!X23+FC_E!X23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TI_EHG_E!C24+NRG_E!C24+FC_E!C24</f>
        <v>0</v>
      </c>
      <c r="D24" s="8">
        <f>TI_EHG_E!D24+NRG_E!D24+FC_E!D24</f>
        <v>0</v>
      </c>
      <c r="E24" s="8">
        <f>TI_EHG_E!E24+NRG_E!E24+FC_E!E24</f>
        <v>0</v>
      </c>
      <c r="F24" s="8">
        <f>TI_EHG_E!F24+NRG_E!F24+FC_E!F24</f>
        <v>0</v>
      </c>
      <c r="G24" s="8">
        <f>TI_EHG_E!G24+NRG_E!G24+FC_E!G24</f>
        <v>0</v>
      </c>
      <c r="H24" s="8">
        <f>TI_EHG_E!H24+NRG_E!H24+FC_E!H24</f>
        <v>0</v>
      </c>
      <c r="I24" s="8">
        <f>TI_EHG_E!I24+NRG_E!I24+FC_E!I24</f>
        <v>0</v>
      </c>
      <c r="J24" s="8">
        <f>TI_EHG_E!J24+NRG_E!J24+FC_E!J24</f>
        <v>0</v>
      </c>
      <c r="K24" s="8">
        <f>TI_EHG_E!K24+NRG_E!K24+FC_E!K24</f>
        <v>0</v>
      </c>
      <c r="L24" s="8">
        <f>TI_EHG_E!L24+NRG_E!L24+FC_E!L24</f>
        <v>0</v>
      </c>
      <c r="M24" s="8">
        <f>TI_EHG_E!M24+NRG_E!M24+FC_E!M24</f>
        <v>0</v>
      </c>
      <c r="N24" s="8">
        <f>TI_EHG_E!N24+NRG_E!N24+FC_E!N24</f>
        <v>0</v>
      </c>
      <c r="O24" s="8">
        <f>TI_EHG_E!O24+NRG_E!O24+FC_E!O24</f>
        <v>0</v>
      </c>
      <c r="P24" s="8">
        <f>TI_EHG_E!P24+NRG_E!P24+FC_E!P24</f>
        <v>0</v>
      </c>
      <c r="Q24" s="8">
        <f>TI_EHG_E!Q24+NRG_E!Q24+FC_E!Q24</f>
        <v>0</v>
      </c>
      <c r="R24" s="8">
        <f>TI_EHG_E!R24+NRG_E!R24+FC_E!R24</f>
        <v>0</v>
      </c>
      <c r="S24" s="8">
        <f>TI_EHG_E!S24+NRG_E!S24+FC_E!S24</f>
        <v>0</v>
      </c>
      <c r="T24" s="8">
        <f>TI_EHG_E!T24+NRG_E!T24+FC_E!T24</f>
        <v>0</v>
      </c>
      <c r="U24" s="8">
        <f>TI_EHG_E!U24+NRG_E!U24+FC_E!U24</f>
        <v>0</v>
      </c>
      <c r="V24" s="8">
        <f>TI_EHG_E!V24+NRG_E!V24+FC_E!V24</f>
        <v>0</v>
      </c>
      <c r="W24" s="8">
        <f>TI_EHG_E!W24+NRG_E!W24+FC_E!W24</f>
        <v>0</v>
      </c>
      <c r="X24" s="8">
        <f>TI_EHG_E!X24+NRG_E!X24+FC_E!X24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TI_EHG_E!C25+NRG_E!C25+FC_E!C25</f>
        <v>0</v>
      </c>
      <c r="D25" s="27">
        <f>TI_EHG_E!D25+NRG_E!D25+FC_E!D25</f>
        <v>0</v>
      </c>
      <c r="E25" s="27">
        <f>TI_EHG_E!E25+NRG_E!E25+FC_E!E25</f>
        <v>0</v>
      </c>
      <c r="F25" s="27">
        <f>TI_EHG_E!F25+NRG_E!F25+FC_E!F25</f>
        <v>0</v>
      </c>
      <c r="G25" s="27">
        <f>TI_EHG_E!G25+NRG_E!G25+FC_E!G25</f>
        <v>0</v>
      </c>
      <c r="H25" s="27">
        <f>TI_EHG_E!H25+NRG_E!H25+FC_E!H25</f>
        <v>0</v>
      </c>
      <c r="I25" s="27">
        <f>TI_EHG_E!I25+NRG_E!I25+FC_E!I25</f>
        <v>0</v>
      </c>
      <c r="J25" s="27">
        <f>TI_EHG_E!J25+NRG_E!J25+FC_E!J25</f>
        <v>0</v>
      </c>
      <c r="K25" s="27">
        <f>TI_EHG_E!K25+NRG_E!K25+FC_E!K25</f>
        <v>0</v>
      </c>
      <c r="L25" s="27">
        <f>TI_EHG_E!L25+NRG_E!L25+FC_E!L25</f>
        <v>0</v>
      </c>
      <c r="M25" s="27">
        <f>TI_EHG_E!M25+NRG_E!M25+FC_E!M25</f>
        <v>0</v>
      </c>
      <c r="N25" s="27">
        <f>TI_EHG_E!N25+NRG_E!N25+FC_E!N25</f>
        <v>0</v>
      </c>
      <c r="O25" s="27">
        <f>TI_EHG_E!O25+NRG_E!O25+FC_E!O25</f>
        <v>0</v>
      </c>
      <c r="P25" s="27">
        <f>TI_EHG_E!P25+NRG_E!P25+FC_E!P25</f>
        <v>0</v>
      </c>
      <c r="Q25" s="27">
        <f>TI_EHG_E!Q25+NRG_E!Q25+FC_E!Q25</f>
        <v>0</v>
      </c>
      <c r="R25" s="27">
        <f>TI_EHG_E!R25+NRG_E!R25+FC_E!R25</f>
        <v>0</v>
      </c>
      <c r="S25" s="27">
        <f>TI_EHG_E!S25+NRG_E!S25+FC_E!S25</f>
        <v>0</v>
      </c>
      <c r="T25" s="27">
        <f>TI_EHG_E!T25+NRG_E!T25+FC_E!T25</f>
        <v>0</v>
      </c>
      <c r="U25" s="27">
        <f>TI_EHG_E!U25+NRG_E!U25+FC_E!U25</f>
        <v>0</v>
      </c>
      <c r="V25" s="27">
        <f>TI_EHG_E!V25+NRG_E!V25+FC_E!V25</f>
        <v>0</v>
      </c>
      <c r="W25" s="27">
        <f>TI_EHG_E!W25+NRG_E!W25+FC_E!W25</f>
        <v>0</v>
      </c>
      <c r="X25" s="27">
        <f>TI_EHG_E!X25+NRG_E!X25+FC_E!X25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1">SUM(C27,C33)</f>
        <v>38863.803461759991</v>
      </c>
      <c r="D26" s="27">
        <f t="shared" ref="D26:X26" si="12">SUM(D27,D33)</f>
        <v>40593.034940400001</v>
      </c>
      <c r="E26" s="27">
        <f t="shared" si="12"/>
        <v>42370.095133440002</v>
      </c>
      <c r="F26" s="27">
        <f t="shared" si="12"/>
        <v>38479.064627160005</v>
      </c>
      <c r="G26" s="27">
        <f t="shared" si="12"/>
        <v>38106.135884880001</v>
      </c>
      <c r="H26" s="27">
        <f t="shared" si="12"/>
        <v>40009.269333240001</v>
      </c>
      <c r="I26" s="27">
        <f t="shared" si="12"/>
        <v>35422.590634920001</v>
      </c>
      <c r="J26" s="27">
        <f t="shared" si="12"/>
        <v>34083.586703520006</v>
      </c>
      <c r="K26" s="27">
        <f t="shared" si="12"/>
        <v>32985.586601279996</v>
      </c>
      <c r="L26" s="27">
        <f t="shared" si="12"/>
        <v>31816.489797360005</v>
      </c>
      <c r="M26" s="27">
        <f t="shared" si="12"/>
        <v>30114.314042399998</v>
      </c>
      <c r="N26" s="27">
        <f t="shared" si="12"/>
        <v>26953.048326600001</v>
      </c>
      <c r="O26" s="27">
        <f t="shared" si="12"/>
        <v>24583.593504959998</v>
      </c>
      <c r="P26" s="27">
        <f t="shared" si="12"/>
        <v>24691.010911559999</v>
      </c>
      <c r="Q26" s="27">
        <f t="shared" si="12"/>
        <v>24021.258128999994</v>
      </c>
      <c r="R26" s="27">
        <f t="shared" si="12"/>
        <v>24613.396186679995</v>
      </c>
      <c r="S26" s="27">
        <f t="shared" si="12"/>
        <v>24871.901279400001</v>
      </c>
      <c r="T26" s="27">
        <f t="shared" si="12"/>
        <v>25073.207310239999</v>
      </c>
      <c r="U26" s="27">
        <f t="shared" si="12"/>
        <v>24772.59151056</v>
      </c>
      <c r="V26" s="27">
        <f t="shared" si="12"/>
        <v>24948.615023279996</v>
      </c>
      <c r="W26" s="27">
        <f t="shared" si="12"/>
        <v>21987.458000639999</v>
      </c>
      <c r="X26" s="27">
        <f t="shared" si="12"/>
        <v>22342.63937148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3">SUM(C28:C32)</f>
        <v>0</v>
      </c>
      <c r="D27" s="19">
        <f t="shared" ref="D27:X27" si="14">SUM(D28:D32)</f>
        <v>0</v>
      </c>
      <c r="E27" s="19">
        <f t="shared" si="14"/>
        <v>0</v>
      </c>
      <c r="F27" s="19">
        <f t="shared" si="14"/>
        <v>0</v>
      </c>
      <c r="G27" s="19">
        <f t="shared" si="14"/>
        <v>0</v>
      </c>
      <c r="H27" s="19">
        <f t="shared" si="14"/>
        <v>0</v>
      </c>
      <c r="I27" s="19">
        <f t="shared" si="14"/>
        <v>0</v>
      </c>
      <c r="J27" s="19">
        <f t="shared" si="14"/>
        <v>0</v>
      </c>
      <c r="K27" s="19">
        <f t="shared" si="14"/>
        <v>0</v>
      </c>
      <c r="L27" s="19">
        <f t="shared" si="14"/>
        <v>0</v>
      </c>
      <c r="M27" s="19">
        <f t="shared" si="14"/>
        <v>0</v>
      </c>
      <c r="N27" s="19">
        <f t="shared" si="14"/>
        <v>0</v>
      </c>
      <c r="O27" s="19">
        <f t="shared" si="14"/>
        <v>0</v>
      </c>
      <c r="P27" s="19">
        <f t="shared" si="14"/>
        <v>0</v>
      </c>
      <c r="Q27" s="19">
        <f t="shared" si="14"/>
        <v>0</v>
      </c>
      <c r="R27" s="19">
        <f t="shared" si="14"/>
        <v>0</v>
      </c>
      <c r="S27" s="19">
        <f t="shared" si="14"/>
        <v>0</v>
      </c>
      <c r="T27" s="19">
        <f t="shared" si="14"/>
        <v>0</v>
      </c>
      <c r="U27" s="19">
        <f t="shared" si="14"/>
        <v>0</v>
      </c>
      <c r="V27" s="19">
        <f t="shared" si="14"/>
        <v>0</v>
      </c>
      <c r="W27" s="19">
        <f t="shared" si="14"/>
        <v>0</v>
      </c>
      <c r="X27" s="19">
        <f t="shared" si="14"/>
        <v>0</v>
      </c>
    </row>
    <row r="28" spans="1:24" ht="11.25" customHeight="1" x14ac:dyDescent="0.2">
      <c r="A28" s="28" t="s">
        <v>44</v>
      </c>
      <c r="B28" s="7" t="s">
        <v>45</v>
      </c>
      <c r="C28" s="8">
        <f>TI_EHG_E!C28+NRG_E!C28+FC_E!C28</f>
        <v>0</v>
      </c>
      <c r="D28" s="8">
        <f>TI_EHG_E!D28+NRG_E!D28+FC_E!D28</f>
        <v>0</v>
      </c>
      <c r="E28" s="8">
        <f>TI_EHG_E!E28+NRG_E!E28+FC_E!E28</f>
        <v>0</v>
      </c>
      <c r="F28" s="8">
        <f>TI_EHG_E!F28+NRG_E!F28+FC_E!F28</f>
        <v>0</v>
      </c>
      <c r="G28" s="8">
        <f>TI_EHG_E!G28+NRG_E!G28+FC_E!G28</f>
        <v>0</v>
      </c>
      <c r="H28" s="8">
        <f>TI_EHG_E!H28+NRG_E!H28+FC_E!H28</f>
        <v>0</v>
      </c>
      <c r="I28" s="8">
        <f>TI_EHG_E!I28+NRG_E!I28+FC_E!I28</f>
        <v>0</v>
      </c>
      <c r="J28" s="8">
        <f>TI_EHG_E!J28+NRG_E!J28+FC_E!J28</f>
        <v>0</v>
      </c>
      <c r="K28" s="8">
        <f>TI_EHG_E!K28+NRG_E!K28+FC_E!K28</f>
        <v>0</v>
      </c>
      <c r="L28" s="8">
        <f>TI_EHG_E!L28+NRG_E!L28+FC_E!L28</f>
        <v>0</v>
      </c>
      <c r="M28" s="8">
        <f>TI_EHG_E!M28+NRG_E!M28+FC_E!M28</f>
        <v>0</v>
      </c>
      <c r="N28" s="8">
        <f>TI_EHG_E!N28+NRG_E!N28+FC_E!N28</f>
        <v>0</v>
      </c>
      <c r="O28" s="8">
        <f>TI_EHG_E!O28+NRG_E!O28+FC_E!O28</f>
        <v>0</v>
      </c>
      <c r="P28" s="8">
        <f>TI_EHG_E!P28+NRG_E!P28+FC_E!P28</f>
        <v>0</v>
      </c>
      <c r="Q28" s="8">
        <f>TI_EHG_E!Q28+NRG_E!Q28+FC_E!Q28</f>
        <v>0</v>
      </c>
      <c r="R28" s="8">
        <f>TI_EHG_E!R28+NRG_E!R28+FC_E!R28</f>
        <v>0</v>
      </c>
      <c r="S28" s="8">
        <f>TI_EHG_E!S28+NRG_E!S28+FC_E!S28</f>
        <v>0</v>
      </c>
      <c r="T28" s="8">
        <f>TI_EHG_E!T28+NRG_E!T28+FC_E!T28</f>
        <v>0</v>
      </c>
      <c r="U28" s="8">
        <f>TI_EHG_E!U28+NRG_E!U28+FC_E!U28</f>
        <v>0</v>
      </c>
      <c r="V28" s="8">
        <f>TI_EHG_E!V28+NRG_E!V28+FC_E!V28</f>
        <v>0</v>
      </c>
      <c r="W28" s="8">
        <f>TI_EHG_E!W28+NRG_E!W28+FC_E!W28</f>
        <v>0</v>
      </c>
      <c r="X28" s="8">
        <f>TI_EHG_E!X28+NRG_E!X28+FC_E!X28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TI_EHG_E!C29+NRG_E!C29+FC_E!C29</f>
        <v>0</v>
      </c>
      <c r="D29" s="8">
        <f>TI_EHG_E!D29+NRG_E!D29+FC_E!D29</f>
        <v>0</v>
      </c>
      <c r="E29" s="8">
        <f>TI_EHG_E!E29+NRG_E!E29+FC_E!E29</f>
        <v>0</v>
      </c>
      <c r="F29" s="8">
        <f>TI_EHG_E!F29+NRG_E!F29+FC_E!F29</f>
        <v>0</v>
      </c>
      <c r="G29" s="8">
        <f>TI_EHG_E!G29+NRG_E!G29+FC_E!G29</f>
        <v>0</v>
      </c>
      <c r="H29" s="8">
        <f>TI_EHG_E!H29+NRG_E!H29+FC_E!H29</f>
        <v>0</v>
      </c>
      <c r="I29" s="8">
        <f>TI_EHG_E!I29+NRG_E!I29+FC_E!I29</f>
        <v>0</v>
      </c>
      <c r="J29" s="8">
        <f>TI_EHG_E!J29+NRG_E!J29+FC_E!J29</f>
        <v>0</v>
      </c>
      <c r="K29" s="8">
        <f>TI_EHG_E!K29+NRG_E!K29+FC_E!K29</f>
        <v>0</v>
      </c>
      <c r="L29" s="8">
        <f>TI_EHG_E!L29+NRG_E!L29+FC_E!L29</f>
        <v>0</v>
      </c>
      <c r="M29" s="8">
        <f>TI_EHG_E!M29+NRG_E!M29+FC_E!M29</f>
        <v>0</v>
      </c>
      <c r="N29" s="8">
        <f>TI_EHG_E!N29+NRG_E!N29+FC_E!N29</f>
        <v>0</v>
      </c>
      <c r="O29" s="8">
        <f>TI_EHG_E!O29+NRG_E!O29+FC_E!O29</f>
        <v>0</v>
      </c>
      <c r="P29" s="8">
        <f>TI_EHG_E!P29+NRG_E!P29+FC_E!P29</f>
        <v>0</v>
      </c>
      <c r="Q29" s="8">
        <f>TI_EHG_E!Q29+NRG_E!Q29+FC_E!Q29</f>
        <v>0</v>
      </c>
      <c r="R29" s="8">
        <f>TI_EHG_E!R29+NRG_E!R29+FC_E!R29</f>
        <v>0</v>
      </c>
      <c r="S29" s="8">
        <f>TI_EHG_E!S29+NRG_E!S29+FC_E!S29</f>
        <v>0</v>
      </c>
      <c r="T29" s="8">
        <f>TI_EHG_E!T29+NRG_E!T29+FC_E!T29</f>
        <v>0</v>
      </c>
      <c r="U29" s="8">
        <f>TI_EHG_E!U29+NRG_E!U29+FC_E!U29</f>
        <v>0</v>
      </c>
      <c r="V29" s="8">
        <f>TI_EHG_E!V29+NRG_E!V29+FC_E!V29</f>
        <v>0</v>
      </c>
      <c r="W29" s="8">
        <f>TI_EHG_E!W29+NRG_E!W29+FC_E!W29</f>
        <v>0</v>
      </c>
      <c r="X29" s="8">
        <f>TI_EHG_E!X29+NRG_E!X29+FC_E!X29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TI_EHG_E!C30+NRG_E!C30+FC_E!C30</f>
        <v>0</v>
      </c>
      <c r="D30" s="8">
        <f>TI_EHG_E!D30+NRG_E!D30+FC_E!D30</f>
        <v>0</v>
      </c>
      <c r="E30" s="8">
        <f>TI_EHG_E!E30+NRG_E!E30+FC_E!E30</f>
        <v>0</v>
      </c>
      <c r="F30" s="8">
        <f>TI_EHG_E!F30+NRG_E!F30+FC_E!F30</f>
        <v>0</v>
      </c>
      <c r="G30" s="8">
        <f>TI_EHG_E!G30+NRG_E!G30+FC_E!G30</f>
        <v>0</v>
      </c>
      <c r="H30" s="8">
        <f>TI_EHG_E!H30+NRG_E!H30+FC_E!H30</f>
        <v>0</v>
      </c>
      <c r="I30" s="8">
        <f>TI_EHG_E!I30+NRG_E!I30+FC_E!I30</f>
        <v>0</v>
      </c>
      <c r="J30" s="8">
        <f>TI_EHG_E!J30+NRG_E!J30+FC_E!J30</f>
        <v>0</v>
      </c>
      <c r="K30" s="8">
        <f>TI_EHG_E!K30+NRG_E!K30+FC_E!K30</f>
        <v>0</v>
      </c>
      <c r="L30" s="8">
        <f>TI_EHG_E!L30+NRG_E!L30+FC_E!L30</f>
        <v>0</v>
      </c>
      <c r="M30" s="8">
        <f>TI_EHG_E!M30+NRG_E!M30+FC_E!M30</f>
        <v>0</v>
      </c>
      <c r="N30" s="8">
        <f>TI_EHG_E!N30+NRG_E!N30+FC_E!N30</f>
        <v>0</v>
      </c>
      <c r="O30" s="8">
        <f>TI_EHG_E!O30+NRG_E!O30+FC_E!O30</f>
        <v>0</v>
      </c>
      <c r="P30" s="8">
        <f>TI_EHG_E!P30+NRG_E!P30+FC_E!P30</f>
        <v>0</v>
      </c>
      <c r="Q30" s="8">
        <f>TI_EHG_E!Q30+NRG_E!Q30+FC_E!Q30</f>
        <v>0</v>
      </c>
      <c r="R30" s="8">
        <f>TI_EHG_E!R30+NRG_E!R30+FC_E!R30</f>
        <v>0</v>
      </c>
      <c r="S30" s="8">
        <f>TI_EHG_E!S30+NRG_E!S30+FC_E!S30</f>
        <v>0</v>
      </c>
      <c r="T30" s="8">
        <f>TI_EHG_E!T30+NRG_E!T30+FC_E!T30</f>
        <v>0</v>
      </c>
      <c r="U30" s="8">
        <f>TI_EHG_E!U30+NRG_E!U30+FC_E!U30</f>
        <v>0</v>
      </c>
      <c r="V30" s="8">
        <f>TI_EHG_E!V30+NRG_E!V30+FC_E!V30</f>
        <v>0</v>
      </c>
      <c r="W30" s="8">
        <f>TI_EHG_E!W30+NRG_E!W30+FC_E!W30</f>
        <v>0</v>
      </c>
      <c r="X30" s="8">
        <f>TI_EHG_E!X30+NRG_E!X30+FC_E!X30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TI_EHG_E!C31+NRG_E!C31+FC_E!C31</f>
        <v>0</v>
      </c>
      <c r="D31" s="8">
        <f>TI_EHG_E!D31+NRG_E!D31+FC_E!D31</f>
        <v>0</v>
      </c>
      <c r="E31" s="8">
        <f>TI_EHG_E!E31+NRG_E!E31+FC_E!E31</f>
        <v>0</v>
      </c>
      <c r="F31" s="8">
        <f>TI_EHG_E!F31+NRG_E!F31+FC_E!F31</f>
        <v>0</v>
      </c>
      <c r="G31" s="8">
        <f>TI_EHG_E!G31+NRG_E!G31+FC_E!G31</f>
        <v>0</v>
      </c>
      <c r="H31" s="8">
        <f>TI_EHG_E!H31+NRG_E!H31+FC_E!H31</f>
        <v>0</v>
      </c>
      <c r="I31" s="8">
        <f>TI_EHG_E!I31+NRG_E!I31+FC_E!I31</f>
        <v>0</v>
      </c>
      <c r="J31" s="8">
        <f>TI_EHG_E!J31+NRG_E!J31+FC_E!J31</f>
        <v>0</v>
      </c>
      <c r="K31" s="8">
        <f>TI_EHG_E!K31+NRG_E!K31+FC_E!K31</f>
        <v>0</v>
      </c>
      <c r="L31" s="8">
        <f>TI_EHG_E!L31+NRG_E!L31+FC_E!L31</f>
        <v>0</v>
      </c>
      <c r="M31" s="8">
        <f>TI_EHG_E!M31+NRG_E!M31+FC_E!M31</f>
        <v>0</v>
      </c>
      <c r="N31" s="8">
        <f>TI_EHG_E!N31+NRG_E!N31+FC_E!N31</f>
        <v>0</v>
      </c>
      <c r="O31" s="8">
        <f>TI_EHG_E!O31+NRG_E!O31+FC_E!O31</f>
        <v>0</v>
      </c>
      <c r="P31" s="8">
        <f>TI_EHG_E!P31+NRG_E!P31+FC_E!P31</f>
        <v>0</v>
      </c>
      <c r="Q31" s="8">
        <f>TI_EHG_E!Q31+NRG_E!Q31+FC_E!Q31</f>
        <v>0</v>
      </c>
      <c r="R31" s="8">
        <f>TI_EHG_E!R31+NRG_E!R31+FC_E!R31</f>
        <v>0</v>
      </c>
      <c r="S31" s="8">
        <f>TI_EHG_E!S31+NRG_E!S31+FC_E!S31</f>
        <v>0</v>
      </c>
      <c r="T31" s="8">
        <f>TI_EHG_E!T31+NRG_E!T31+FC_E!T31</f>
        <v>0</v>
      </c>
      <c r="U31" s="8">
        <f>TI_EHG_E!U31+NRG_E!U31+FC_E!U31</f>
        <v>0</v>
      </c>
      <c r="V31" s="8">
        <f>TI_EHG_E!V31+NRG_E!V31+FC_E!V31</f>
        <v>0</v>
      </c>
      <c r="W31" s="8">
        <f>TI_EHG_E!W31+NRG_E!W31+FC_E!W31</f>
        <v>0</v>
      </c>
      <c r="X31" s="8">
        <f>TI_EHG_E!X31+NRG_E!X31+FC_E!X31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TI_EHG_E!C32+NRG_E!C32+FC_E!C32</f>
        <v>0</v>
      </c>
      <c r="D32" s="8">
        <f>TI_EHG_E!D32+NRG_E!D32+FC_E!D32</f>
        <v>0</v>
      </c>
      <c r="E32" s="8">
        <f>TI_EHG_E!E32+NRG_E!E32+FC_E!E32</f>
        <v>0</v>
      </c>
      <c r="F32" s="8">
        <f>TI_EHG_E!F32+NRG_E!F32+FC_E!F32</f>
        <v>0</v>
      </c>
      <c r="G32" s="8">
        <f>TI_EHG_E!G32+NRG_E!G32+FC_E!G32</f>
        <v>0</v>
      </c>
      <c r="H32" s="8">
        <f>TI_EHG_E!H32+NRG_E!H32+FC_E!H32</f>
        <v>0</v>
      </c>
      <c r="I32" s="8">
        <f>TI_EHG_E!I32+NRG_E!I32+FC_E!I32</f>
        <v>0</v>
      </c>
      <c r="J32" s="8">
        <f>TI_EHG_E!J32+NRG_E!J32+FC_E!J32</f>
        <v>0</v>
      </c>
      <c r="K32" s="8">
        <f>TI_EHG_E!K32+NRG_E!K32+FC_E!K32</f>
        <v>0</v>
      </c>
      <c r="L32" s="8">
        <f>TI_EHG_E!L32+NRG_E!L32+FC_E!L32</f>
        <v>0</v>
      </c>
      <c r="M32" s="8">
        <f>TI_EHG_E!M32+NRG_E!M32+FC_E!M32</f>
        <v>0</v>
      </c>
      <c r="N32" s="8">
        <f>TI_EHG_E!N32+NRG_E!N32+FC_E!N32</f>
        <v>0</v>
      </c>
      <c r="O32" s="8">
        <f>TI_EHG_E!O32+NRG_E!O32+FC_E!O32</f>
        <v>0</v>
      </c>
      <c r="P32" s="8">
        <f>TI_EHG_E!P32+NRG_E!P32+FC_E!P32</f>
        <v>0</v>
      </c>
      <c r="Q32" s="8">
        <f>TI_EHG_E!Q32+NRG_E!Q32+FC_E!Q32</f>
        <v>0</v>
      </c>
      <c r="R32" s="8">
        <f>TI_EHG_E!R32+NRG_E!R32+FC_E!R32</f>
        <v>0</v>
      </c>
      <c r="S32" s="8">
        <f>TI_EHG_E!S32+NRG_E!S32+FC_E!S32</f>
        <v>0</v>
      </c>
      <c r="T32" s="8">
        <f>TI_EHG_E!T32+NRG_E!T32+FC_E!T32</f>
        <v>0</v>
      </c>
      <c r="U32" s="8">
        <f>TI_EHG_E!U32+NRG_E!U32+FC_E!U32</f>
        <v>0</v>
      </c>
      <c r="V32" s="8">
        <f>TI_EHG_E!V32+NRG_E!V32+FC_E!V32</f>
        <v>0</v>
      </c>
      <c r="W32" s="8">
        <f>TI_EHG_E!W32+NRG_E!W32+FC_E!W32</f>
        <v>0</v>
      </c>
      <c r="X32" s="8">
        <f>TI_EHG_E!X32+NRG_E!X32+FC_E!X32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5">SUM(C34:C50)</f>
        <v>38863.803461759991</v>
      </c>
      <c r="D33" s="19">
        <f t="shared" ref="D33:X33" si="16">SUM(D34:D50)</f>
        <v>40593.034940400001</v>
      </c>
      <c r="E33" s="19">
        <f t="shared" si="16"/>
        <v>42370.095133440002</v>
      </c>
      <c r="F33" s="19">
        <f t="shared" si="16"/>
        <v>38479.064627160005</v>
      </c>
      <c r="G33" s="19">
        <f t="shared" si="16"/>
        <v>38106.135884880001</v>
      </c>
      <c r="H33" s="19">
        <f t="shared" si="16"/>
        <v>40009.269333240001</v>
      </c>
      <c r="I33" s="19">
        <f t="shared" si="16"/>
        <v>35422.590634920001</v>
      </c>
      <c r="J33" s="19">
        <f t="shared" si="16"/>
        <v>34083.586703520006</v>
      </c>
      <c r="K33" s="19">
        <f t="shared" si="16"/>
        <v>32985.586601279996</v>
      </c>
      <c r="L33" s="19">
        <f t="shared" si="16"/>
        <v>31816.489797360005</v>
      </c>
      <c r="M33" s="19">
        <f t="shared" si="16"/>
        <v>30114.314042399998</v>
      </c>
      <c r="N33" s="19">
        <f t="shared" si="16"/>
        <v>26953.048326600001</v>
      </c>
      <c r="O33" s="19">
        <f t="shared" si="16"/>
        <v>24583.593504959998</v>
      </c>
      <c r="P33" s="19">
        <f t="shared" si="16"/>
        <v>24691.010911559999</v>
      </c>
      <c r="Q33" s="19">
        <f t="shared" si="16"/>
        <v>24021.258128999994</v>
      </c>
      <c r="R33" s="19">
        <f t="shared" si="16"/>
        <v>24613.396186679995</v>
      </c>
      <c r="S33" s="19">
        <f t="shared" si="16"/>
        <v>24871.901279400001</v>
      </c>
      <c r="T33" s="19">
        <f t="shared" si="16"/>
        <v>25073.207310239999</v>
      </c>
      <c r="U33" s="19">
        <f t="shared" si="16"/>
        <v>24772.59151056</v>
      </c>
      <c r="V33" s="19">
        <f t="shared" si="16"/>
        <v>24948.615023279996</v>
      </c>
      <c r="W33" s="19">
        <f t="shared" si="16"/>
        <v>21987.458000639999</v>
      </c>
      <c r="X33" s="19">
        <f t="shared" si="16"/>
        <v>22342.63937148</v>
      </c>
    </row>
    <row r="34" spans="1:24" ht="11.25" customHeight="1" x14ac:dyDescent="0.2">
      <c r="A34" s="28" t="s">
        <v>54</v>
      </c>
      <c r="B34" s="7" t="s">
        <v>55</v>
      </c>
      <c r="C34" s="8">
        <f>TI_EHG_E!C34+NRG_E!C34+FC_E!C34</f>
        <v>39.916800000000009</v>
      </c>
      <c r="D34" s="8">
        <f>TI_EHG_E!D34+NRG_E!D34+FC_E!D34</f>
        <v>34.214400000000005</v>
      </c>
      <c r="E34" s="8">
        <f>TI_EHG_E!E34+NRG_E!E34+FC_E!E34</f>
        <v>39.916800000000009</v>
      </c>
      <c r="F34" s="8">
        <f>TI_EHG_E!F34+NRG_E!F34+FC_E!F34</f>
        <v>48.470399999999998</v>
      </c>
      <c r="G34" s="8">
        <f>TI_EHG_E!G34+NRG_E!G34+FC_E!G34</f>
        <v>48.470399999999998</v>
      </c>
      <c r="H34" s="8">
        <f>TI_EHG_E!H34+NRG_E!H34+FC_E!H34</f>
        <v>68.42880000000001</v>
      </c>
      <c r="I34" s="8">
        <f>TI_EHG_E!I34+NRG_E!I34+FC_E!I34</f>
        <v>76.982399999999998</v>
      </c>
      <c r="J34" s="8">
        <f>TI_EHG_E!J34+NRG_E!J34+FC_E!J34</f>
        <v>59.8752</v>
      </c>
      <c r="K34" s="8">
        <f>TI_EHG_E!K34+NRG_E!K34+FC_E!K34</f>
        <v>68.268303360000004</v>
      </c>
      <c r="L34" s="8">
        <f>TI_EHG_E!L34+NRG_E!L34+FC_E!L34</f>
        <v>56.395491840000005</v>
      </c>
      <c r="M34" s="8">
        <f>TI_EHG_E!M34+NRG_E!M34+FC_E!M34</f>
        <v>89.045568000000017</v>
      </c>
      <c r="N34" s="8">
        <f>TI_EHG_E!N34+NRG_E!N34+FC_E!N34</f>
        <v>44.522887679999997</v>
      </c>
      <c r="O34" s="8">
        <f>TI_EHG_E!O34+NRG_E!O34+FC_E!O34</f>
        <v>56.395491840000005</v>
      </c>
      <c r="P34" s="8">
        <f>TI_EHG_E!P34+NRG_E!P34+FC_E!P34</f>
        <v>71.2364544</v>
      </c>
      <c r="Q34" s="8">
        <f>TI_EHG_E!Q34+NRG_E!Q34+FC_E!Q34</f>
        <v>56.395491840000005</v>
      </c>
      <c r="R34" s="8">
        <f>TI_EHG_E!R34+NRG_E!R34+FC_E!R34</f>
        <v>38.586378240000002</v>
      </c>
      <c r="S34" s="8">
        <f>TI_EHG_E!S34+NRG_E!S34+FC_E!S34</f>
        <v>23.745415680000004</v>
      </c>
      <c r="T34" s="8">
        <f>TI_EHG_E!T34+NRG_E!T34+FC_E!T34</f>
        <v>28.147253759999998</v>
      </c>
      <c r="U34" s="8">
        <f>TI_EHG_E!U34+NRG_E!U34+FC_E!U34</f>
        <v>31.486579199999994</v>
      </c>
      <c r="V34" s="8">
        <f>TI_EHG_E!V34+NRG_E!V34+FC_E!V34</f>
        <v>37.627752959999995</v>
      </c>
      <c r="W34" s="8">
        <f>TI_EHG_E!W34+NRG_E!W34+FC_E!W34</f>
        <v>48.302853120000016</v>
      </c>
      <c r="X34" s="8">
        <f>TI_EHG_E!X34+NRG_E!X34+FC_E!X34</f>
        <v>106.54716672000001</v>
      </c>
    </row>
    <row r="35" spans="1:24" ht="11.25" customHeight="1" x14ac:dyDescent="0.2">
      <c r="A35" s="28" t="s">
        <v>56</v>
      </c>
      <c r="B35" s="7" t="s">
        <v>57</v>
      </c>
      <c r="C35" s="8">
        <f>TI_EHG_E!C35+NRG_E!C35+FC_E!C35</f>
        <v>0</v>
      </c>
      <c r="D35" s="8">
        <f>TI_EHG_E!D35+NRG_E!D35+FC_E!D35</f>
        <v>0</v>
      </c>
      <c r="E35" s="8">
        <f>TI_EHG_E!E35+NRG_E!E35+FC_E!E35</f>
        <v>0</v>
      </c>
      <c r="F35" s="8">
        <f>TI_EHG_E!F35+NRG_E!F35+FC_E!F35</f>
        <v>0</v>
      </c>
      <c r="G35" s="8">
        <f>TI_EHG_E!G35+NRG_E!G35+FC_E!G35</f>
        <v>0</v>
      </c>
      <c r="H35" s="8">
        <f>TI_EHG_E!H35+NRG_E!H35+FC_E!H35</f>
        <v>0</v>
      </c>
      <c r="I35" s="8">
        <f>TI_EHG_E!I35+NRG_E!I35+FC_E!I35</f>
        <v>0</v>
      </c>
      <c r="J35" s="8">
        <f>TI_EHG_E!J35+NRG_E!J35+FC_E!J35</f>
        <v>0</v>
      </c>
      <c r="K35" s="8">
        <f>TI_EHG_E!K35+NRG_E!K35+FC_E!K35</f>
        <v>0</v>
      </c>
      <c r="L35" s="8">
        <f>TI_EHG_E!L35+NRG_E!L35+FC_E!L35</f>
        <v>0</v>
      </c>
      <c r="M35" s="8">
        <f>TI_EHG_E!M35+NRG_E!M35+FC_E!M35</f>
        <v>0</v>
      </c>
      <c r="N35" s="8">
        <f>TI_EHG_E!N35+NRG_E!N35+FC_E!N35</f>
        <v>0</v>
      </c>
      <c r="O35" s="8">
        <f>TI_EHG_E!O35+NRG_E!O35+FC_E!O35</f>
        <v>0</v>
      </c>
      <c r="P35" s="8">
        <f>TI_EHG_E!P35+NRG_E!P35+FC_E!P35</f>
        <v>0</v>
      </c>
      <c r="Q35" s="8">
        <f>TI_EHG_E!Q35+NRG_E!Q35+FC_E!Q35</f>
        <v>0</v>
      </c>
      <c r="R35" s="8">
        <f>TI_EHG_E!R35+NRG_E!R35+FC_E!R35</f>
        <v>0</v>
      </c>
      <c r="S35" s="8">
        <f>TI_EHG_E!S35+NRG_E!S35+FC_E!S35</f>
        <v>0</v>
      </c>
      <c r="T35" s="8">
        <f>TI_EHG_E!T35+NRG_E!T35+FC_E!T35</f>
        <v>0</v>
      </c>
      <c r="U35" s="8">
        <f>TI_EHG_E!U35+NRG_E!U35+FC_E!U35</f>
        <v>0</v>
      </c>
      <c r="V35" s="8">
        <f>TI_EHG_E!V35+NRG_E!V35+FC_E!V35</f>
        <v>0</v>
      </c>
      <c r="W35" s="8">
        <f>TI_EHG_E!W35+NRG_E!W35+FC_E!W35</f>
        <v>0</v>
      </c>
      <c r="X35" s="8">
        <f>TI_EHG_E!X35+NRG_E!X35+FC_E!X35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TI_EHG_E!C36+NRG_E!C36+FC_E!C36</f>
        <v>3029.39962668</v>
      </c>
      <c r="D36" s="8">
        <f>TI_EHG_E!D36+NRG_E!D36+FC_E!D36</f>
        <v>2972.6914042800004</v>
      </c>
      <c r="E36" s="8">
        <f>TI_EHG_E!E36+NRG_E!E36+FC_E!E36</f>
        <v>2945.8297342800001</v>
      </c>
      <c r="F36" s="8">
        <f>TI_EHG_E!F36+NRG_E!F36+FC_E!F36</f>
        <v>2754.8136162000001</v>
      </c>
      <c r="G36" s="8">
        <f>TI_EHG_E!G36+NRG_E!G36+FC_E!G36</f>
        <v>2674.7937802800006</v>
      </c>
      <c r="H36" s="8">
        <f>TI_EHG_E!H36+NRG_E!H36+FC_E!H36</f>
        <v>2570.3097209999996</v>
      </c>
      <c r="I36" s="8">
        <f>TI_EHG_E!I36+NRG_E!I36+FC_E!I36</f>
        <v>2373.2831764800003</v>
      </c>
      <c r="J36" s="8">
        <f>TI_EHG_E!J36+NRG_E!J36+FC_E!J36</f>
        <v>2272.7355728400003</v>
      </c>
      <c r="K36" s="8">
        <f>TI_EHG_E!K36+NRG_E!K36+FC_E!K36</f>
        <v>2150.8267514399995</v>
      </c>
      <c r="L36" s="8">
        <f>TI_EHG_E!L36+NRG_E!L36+FC_E!L36</f>
        <v>2034.7227766800002</v>
      </c>
      <c r="M36" s="8">
        <f>TI_EHG_E!M36+NRG_E!M36+FC_E!M36</f>
        <v>1982.4766581600004</v>
      </c>
      <c r="N36" s="8">
        <f>TI_EHG_E!N36+NRG_E!N36+FC_E!N36</f>
        <v>1796.7102076800002</v>
      </c>
      <c r="O36" s="8">
        <f>TI_EHG_E!O36+NRG_E!O36+FC_E!O36</f>
        <v>1666.0932076800002</v>
      </c>
      <c r="P36" s="8">
        <f>TI_EHG_E!P36+NRG_E!P36+FC_E!P36</f>
        <v>1608.0406523999998</v>
      </c>
      <c r="Q36" s="8">
        <f>TI_EHG_E!Q36+NRG_E!Q36+FC_E!Q36</f>
        <v>1581.9174795599999</v>
      </c>
      <c r="R36" s="8">
        <f>TI_EHG_E!R36+NRG_E!R36+FC_E!R36</f>
        <v>1512.2552309999999</v>
      </c>
      <c r="S36" s="8">
        <f>TI_EHG_E!S36+NRG_E!S36+FC_E!S36</f>
        <v>1486.13205816</v>
      </c>
      <c r="T36" s="8">
        <f>TI_EHG_E!T36+NRG_E!T36+FC_E!T36</f>
        <v>1496.0696266800003</v>
      </c>
      <c r="U36" s="8">
        <f>TI_EHG_E!U36+NRG_E!U36+FC_E!U36</f>
        <v>1508.1477238800003</v>
      </c>
      <c r="V36" s="8">
        <f>TI_EHG_E!V36+NRG_E!V36+FC_E!V36</f>
        <v>1473.5830582799997</v>
      </c>
      <c r="W36" s="8">
        <f>TI_EHG_E!W36+NRG_E!W36+FC_E!W36</f>
        <v>1448.5218584400002</v>
      </c>
      <c r="X36" s="8">
        <f>TI_EHG_E!X36+NRG_E!X36+FC_E!X36</f>
        <v>1298.9946970799999</v>
      </c>
    </row>
    <row r="37" spans="1:24" ht="11.25" customHeight="1" x14ac:dyDescent="0.2">
      <c r="A37" s="28" t="s">
        <v>60</v>
      </c>
      <c r="B37" s="7" t="s">
        <v>61</v>
      </c>
      <c r="C37" s="8">
        <f>TI_EHG_E!C37+NRG_E!C37+FC_E!C37</f>
        <v>6591.1508308799994</v>
      </c>
      <c r="D37" s="8">
        <f>TI_EHG_E!D37+NRG_E!D37+FC_E!D37</f>
        <v>6193.7568831599992</v>
      </c>
      <c r="E37" s="8">
        <f>TI_EHG_E!E37+NRG_E!E37+FC_E!E37</f>
        <v>6417.2909631600023</v>
      </c>
      <c r="F37" s="8">
        <f>TI_EHG_E!F37+NRG_E!F37+FC_E!F37</f>
        <v>6224.8031722800024</v>
      </c>
      <c r="G37" s="8">
        <f>TI_EHG_E!G37+NRG_E!G37+FC_E!G37</f>
        <v>5982.6411691200001</v>
      </c>
      <c r="H37" s="8">
        <f>TI_EHG_E!H37+NRG_E!H37+FC_E!H37</f>
        <v>5613.1892308799988</v>
      </c>
      <c r="I37" s="8">
        <f>TI_EHG_E!I37+NRG_E!I37+FC_E!I37</f>
        <v>5190.9580522799997</v>
      </c>
      <c r="J37" s="8">
        <f>TI_EHG_E!J37+NRG_E!J37+FC_E!J37</f>
        <v>4839.0804831599999</v>
      </c>
      <c r="K37" s="8">
        <f>TI_EHG_E!K37+NRG_E!K37+FC_E!K37</f>
        <v>4537.2096831600002</v>
      </c>
      <c r="L37" s="8">
        <f>TI_EHG_E!L37+NRG_E!L37+FC_E!L37</f>
        <v>4457.9299287600006</v>
      </c>
      <c r="M37" s="8">
        <f>TI_EHG_E!M37+NRG_E!M37+FC_E!M37</f>
        <v>4232.2894891200003</v>
      </c>
      <c r="N37" s="8">
        <f>TI_EHG_E!N37+NRG_E!N37+FC_E!N37</f>
        <v>3805.4012673600005</v>
      </c>
      <c r="O37" s="8">
        <f>TI_EHG_E!O37+NRG_E!O37+FC_E!O37</f>
        <v>3430.3500000000008</v>
      </c>
      <c r="P37" s="8">
        <f>TI_EHG_E!P37+NRG_E!P37+FC_E!P37</f>
        <v>3344.9724554400009</v>
      </c>
      <c r="Q37" s="8">
        <f>TI_EHG_E!Q37+NRG_E!Q37+FC_E!Q37</f>
        <v>3320.5787999999984</v>
      </c>
      <c r="R37" s="8">
        <f>TI_EHG_E!R37+NRG_E!R37+FC_E!R37</f>
        <v>3192.5122336800009</v>
      </c>
      <c r="S37" s="8">
        <f>TI_EHG_E!S37+NRG_E!S37+FC_E!S37</f>
        <v>3140.6760277199983</v>
      </c>
      <c r="T37" s="8">
        <f>TI_EHG_E!T37+NRG_E!T37+FC_E!T37</f>
        <v>3133.6474276799995</v>
      </c>
      <c r="U37" s="8">
        <f>TI_EHG_E!U37+NRG_E!U37+FC_E!U37</f>
        <v>3105.7869981600002</v>
      </c>
      <c r="V37" s="8">
        <f>TI_EHG_E!V37+NRG_E!V37+FC_E!V37</f>
        <v>3215.8021895999991</v>
      </c>
      <c r="W37" s="8">
        <f>TI_EHG_E!W37+NRG_E!W37+FC_E!W37</f>
        <v>2662.2684395999995</v>
      </c>
      <c r="X37" s="8">
        <f>TI_EHG_E!X37+NRG_E!X37+FC_E!X37</f>
        <v>2894.3771472000003</v>
      </c>
    </row>
    <row r="38" spans="1:24" ht="11.25" customHeight="1" x14ac:dyDescent="0.2">
      <c r="A38" s="28" t="s">
        <v>62</v>
      </c>
      <c r="B38" s="7" t="s">
        <v>63</v>
      </c>
      <c r="C38" s="8">
        <f>TI_EHG_E!C38+NRG_E!C38+FC_E!C38</f>
        <v>9.3030840000000001</v>
      </c>
      <c r="D38" s="8">
        <f>TI_EHG_E!D38+NRG_E!D38+FC_E!D38</f>
        <v>9.3030840000000001</v>
      </c>
      <c r="E38" s="8">
        <f>TI_EHG_E!E38+NRG_E!E38+FC_E!E38</f>
        <v>6.2019719999999996</v>
      </c>
      <c r="F38" s="8">
        <f>TI_EHG_E!F38+NRG_E!F38+FC_E!F38</f>
        <v>6.2019720000000005</v>
      </c>
      <c r="G38" s="8">
        <f>TI_EHG_E!G38+NRG_E!G38+FC_E!G38</f>
        <v>6.2720280000000015</v>
      </c>
      <c r="H38" s="8">
        <f>TI_EHG_E!H38+NRG_E!H38+FC_E!H38</f>
        <v>9.4079160000000002</v>
      </c>
      <c r="I38" s="8">
        <f>TI_EHG_E!I38+NRG_E!I38+FC_E!I38</f>
        <v>6.2720280000000033</v>
      </c>
      <c r="J38" s="8">
        <f>TI_EHG_E!J38+NRG_E!J38+FC_E!J38</f>
        <v>6.1598879999999978</v>
      </c>
      <c r="K38" s="8">
        <f>TI_EHG_E!K38+NRG_E!K38+FC_E!K38</f>
        <v>6.1598879999999978</v>
      </c>
      <c r="L38" s="8">
        <f>TI_EHG_E!L38+NRG_E!L38+FC_E!L38</f>
        <v>6.1598879999999978</v>
      </c>
      <c r="M38" s="8">
        <f>TI_EHG_E!M38+NRG_E!M38+FC_E!M38</f>
        <v>9.2400840000000013</v>
      </c>
      <c r="N38" s="8">
        <f>TI_EHG_E!N38+NRG_E!N38+FC_E!N38</f>
        <v>6.1598879999999978</v>
      </c>
      <c r="O38" s="8">
        <f>TI_EHG_E!O38+NRG_E!O38+FC_E!O38</f>
        <v>3.0799440000000002</v>
      </c>
      <c r="P38" s="8">
        <f>TI_EHG_E!P38+NRG_E!P38+FC_E!P38</f>
        <v>6.1598879999999978</v>
      </c>
      <c r="Q38" s="8">
        <f>TI_EHG_E!Q38+NRG_E!Q38+FC_E!Q38</f>
        <v>3.0799440000000007</v>
      </c>
      <c r="R38" s="8">
        <f>TI_EHG_E!R38+NRG_E!R38+FC_E!R38</f>
        <v>3.0799440000000007</v>
      </c>
      <c r="S38" s="8">
        <f>TI_EHG_E!S38+NRG_E!S38+FC_E!S38</f>
        <v>3.0799440000000011</v>
      </c>
      <c r="T38" s="8">
        <f>TI_EHG_E!T38+NRG_E!T38+FC_E!T38</f>
        <v>3.7298520000000002</v>
      </c>
      <c r="U38" s="8">
        <f>TI_EHG_E!U38+NRG_E!U38+FC_E!U38</f>
        <v>3.0061079999999998</v>
      </c>
      <c r="V38" s="8">
        <f>TI_EHG_E!V38+NRG_E!V38+FC_E!V38</f>
        <v>3.8437560000000017</v>
      </c>
      <c r="W38" s="8">
        <f>TI_EHG_E!W38+NRG_E!W38+FC_E!W38</f>
        <v>3.846779999999999</v>
      </c>
      <c r="X38" s="8">
        <f>TI_EHG_E!X38+NRG_E!X38+FC_E!X38</f>
        <v>3.9977280000000004</v>
      </c>
    </row>
    <row r="39" spans="1:24" ht="11.25" customHeight="1" x14ac:dyDescent="0.2">
      <c r="A39" s="28" t="s">
        <v>64</v>
      </c>
      <c r="B39" s="7" t="s">
        <v>65</v>
      </c>
      <c r="C39" s="8">
        <f>TI_EHG_E!C39+NRG_E!C39+FC_E!C39</f>
        <v>0</v>
      </c>
      <c r="D39" s="8">
        <f>TI_EHG_E!D39+NRG_E!D39+FC_E!D39</f>
        <v>0</v>
      </c>
      <c r="E39" s="8">
        <f>TI_EHG_E!E39+NRG_E!E39+FC_E!E39</f>
        <v>0</v>
      </c>
      <c r="F39" s="8">
        <f>TI_EHG_E!F39+NRG_E!F39+FC_E!F39</f>
        <v>0</v>
      </c>
      <c r="G39" s="8">
        <f>TI_EHG_E!G39+NRG_E!G39+FC_E!G39</f>
        <v>0</v>
      </c>
      <c r="H39" s="8">
        <f>TI_EHG_E!H39+NRG_E!H39+FC_E!H39</f>
        <v>0</v>
      </c>
      <c r="I39" s="8">
        <f>TI_EHG_E!I39+NRG_E!I39+FC_E!I39</f>
        <v>0</v>
      </c>
      <c r="J39" s="8">
        <f>TI_EHG_E!J39+NRG_E!J39+FC_E!J39</f>
        <v>0</v>
      </c>
      <c r="K39" s="8">
        <f>TI_EHG_E!K39+NRG_E!K39+FC_E!K39</f>
        <v>0</v>
      </c>
      <c r="L39" s="8">
        <f>TI_EHG_E!L39+NRG_E!L39+FC_E!L39</f>
        <v>0</v>
      </c>
      <c r="M39" s="8">
        <f>TI_EHG_E!M39+NRG_E!M39+FC_E!M39</f>
        <v>0</v>
      </c>
      <c r="N39" s="8">
        <f>TI_EHG_E!N39+NRG_E!N39+FC_E!N39</f>
        <v>0</v>
      </c>
      <c r="O39" s="8">
        <f>TI_EHG_E!O39+NRG_E!O39+FC_E!O39</f>
        <v>0</v>
      </c>
      <c r="P39" s="8">
        <f>TI_EHG_E!P39+NRG_E!P39+FC_E!P39</f>
        <v>0</v>
      </c>
      <c r="Q39" s="8">
        <f>TI_EHG_E!Q39+NRG_E!Q39+FC_E!Q39</f>
        <v>0</v>
      </c>
      <c r="R39" s="8">
        <f>TI_EHG_E!R39+NRG_E!R39+FC_E!R39</f>
        <v>0</v>
      </c>
      <c r="S39" s="8">
        <f>TI_EHG_E!S39+NRG_E!S39+FC_E!S39</f>
        <v>0</v>
      </c>
      <c r="T39" s="8">
        <f>TI_EHG_E!T39+NRG_E!T39+FC_E!T39</f>
        <v>0</v>
      </c>
      <c r="U39" s="8">
        <f>TI_EHG_E!U39+NRG_E!U39+FC_E!U39</f>
        <v>0</v>
      </c>
      <c r="V39" s="8">
        <f>TI_EHG_E!V39+NRG_E!V39+FC_E!V39</f>
        <v>0</v>
      </c>
      <c r="W39" s="8">
        <f>TI_EHG_E!W39+NRG_E!W39+FC_E!W39</f>
        <v>0</v>
      </c>
      <c r="X39" s="8">
        <f>TI_EHG_E!X39+NRG_E!X39+FC_E!X39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TI_EHG_E!C40+NRG_E!C40+FC_E!C40</f>
        <v>442.43107055999985</v>
      </c>
      <c r="D40" s="8">
        <f>TI_EHG_E!D40+NRG_E!D40+FC_E!D40</f>
        <v>413.57662272000016</v>
      </c>
      <c r="E40" s="8">
        <f>TI_EHG_E!E40+NRG_E!E40+FC_E!E40</f>
        <v>416.78287380000017</v>
      </c>
      <c r="F40" s="8">
        <f>TI_EHG_E!F40+NRG_E!F40+FC_E!F40</f>
        <v>400.75265376000021</v>
      </c>
      <c r="G40" s="8">
        <f>TI_EHG_E!G40+NRG_E!G40+FC_E!G40</f>
        <v>432.81283500000012</v>
      </c>
      <c r="H40" s="8">
        <f>TI_EHG_E!H40+NRG_E!H40+FC_E!H40</f>
        <v>480.90323628000021</v>
      </c>
      <c r="I40" s="8">
        <f>TI_EHG_E!I40+NRG_E!I40+FC_E!I40</f>
        <v>477.6972440400001</v>
      </c>
      <c r="J40" s="8">
        <f>TI_EHG_E!J40+NRG_E!J40+FC_E!J40</f>
        <v>473.0301</v>
      </c>
      <c r="K40" s="8">
        <f>TI_EHG_E!K40+NRG_E!K40+FC_E!K40</f>
        <v>451.38796992000016</v>
      </c>
      <c r="L40" s="8">
        <f>TI_EHG_E!L40+NRG_E!L40+FC_E!L40</f>
        <v>426.65451371999995</v>
      </c>
      <c r="M40" s="8">
        <f>TI_EHG_E!M40+NRG_E!M40+FC_E!M40</f>
        <v>488.48854248000021</v>
      </c>
      <c r="N40" s="8">
        <f>TI_EHG_E!N40+NRG_E!N40+FC_E!N40</f>
        <v>435.92978627999997</v>
      </c>
      <c r="O40" s="8">
        <f>TI_EHG_E!O40+NRG_E!O40+FC_E!O40</f>
        <v>408.10448628</v>
      </c>
      <c r="P40" s="8">
        <f>TI_EHG_E!P40+NRG_E!P40+FC_E!P40</f>
        <v>423.56266992000008</v>
      </c>
      <c r="Q40" s="8">
        <f>TI_EHG_E!Q40+NRG_E!Q40+FC_E!Q40</f>
        <v>423.56292876000009</v>
      </c>
      <c r="R40" s="8">
        <f>TI_EHG_E!R40+NRG_E!R40+FC_E!R40</f>
        <v>451.38822876000017</v>
      </c>
      <c r="S40" s="8">
        <f>TI_EHG_E!S40+NRG_E!S40+FC_E!S40</f>
        <v>460.66324248000012</v>
      </c>
      <c r="T40" s="8">
        <f>TI_EHG_E!T40+NRG_E!T40+FC_E!T40</f>
        <v>547.39172592000011</v>
      </c>
      <c r="U40" s="8">
        <f>TI_EHG_E!U40+NRG_E!U40+FC_E!U40</f>
        <v>595.14304679999987</v>
      </c>
      <c r="V40" s="8">
        <f>TI_EHG_E!V40+NRG_E!V40+FC_E!V40</f>
        <v>558.41960412000003</v>
      </c>
      <c r="W40" s="8">
        <f>TI_EHG_E!W40+NRG_E!W40+FC_E!W40</f>
        <v>325.15403148000001</v>
      </c>
      <c r="X40" s="8">
        <f>TI_EHG_E!X40+NRG_E!X40+FC_E!X40</f>
        <v>414.20741580000004</v>
      </c>
    </row>
    <row r="41" spans="1:24" ht="11.25" customHeight="1" x14ac:dyDescent="0.2">
      <c r="A41" s="28" t="s">
        <v>68</v>
      </c>
      <c r="B41" s="7" t="s">
        <v>69</v>
      </c>
      <c r="C41" s="8">
        <f>TI_EHG_E!C41+NRG_E!C41+FC_E!C41</f>
        <v>28.342979999999997</v>
      </c>
      <c r="D41" s="8">
        <f>TI_EHG_E!D41+NRG_E!D41+FC_E!D41</f>
        <v>22.044626280000006</v>
      </c>
      <c r="E41" s="8">
        <f>TI_EHG_E!E41+NRG_E!E41+FC_E!E41</f>
        <v>15.746013720000004</v>
      </c>
      <c r="F41" s="8">
        <f>TI_EHG_E!F41+NRG_E!F41+FC_E!F41</f>
        <v>12.596966280000004</v>
      </c>
      <c r="G41" s="8">
        <f>TI_EHG_E!G41+NRG_E!G41+FC_E!G41</f>
        <v>9.4367887200000009</v>
      </c>
      <c r="H41" s="8">
        <f>TI_EHG_E!H41+NRG_E!H41+FC_E!H41</f>
        <v>9.4367887200000045</v>
      </c>
      <c r="I41" s="8">
        <f>TI_EHG_E!I41+NRG_E!I41+FC_E!I41</f>
        <v>6.2913650400000023</v>
      </c>
      <c r="J41" s="8">
        <f>TI_EHG_E!J41+NRG_E!J41+FC_E!J41</f>
        <v>3.1456825199999994</v>
      </c>
      <c r="K41" s="8">
        <f>TI_EHG_E!K41+NRG_E!K41+FC_E!K41</f>
        <v>6.2913650400000014</v>
      </c>
      <c r="L41" s="8">
        <f>TI_EHG_E!L41+NRG_E!L41+FC_E!L41</f>
        <v>6.2913650400000005</v>
      </c>
      <c r="M41" s="8">
        <f>TI_EHG_E!M41+NRG_E!M41+FC_E!M41</f>
        <v>6.2913650399999987</v>
      </c>
      <c r="N41" s="8">
        <f>TI_EHG_E!N41+NRG_E!N41+FC_E!N41</f>
        <v>6.2913650400000014</v>
      </c>
      <c r="O41" s="8">
        <f>TI_EHG_E!O41+NRG_E!O41+FC_E!O41</f>
        <v>3.1456825200000007</v>
      </c>
      <c r="P41" s="8">
        <f>TI_EHG_E!P41+NRG_E!P41+FC_E!P41</f>
        <v>6.2913650399999996</v>
      </c>
      <c r="Q41" s="8">
        <f>TI_EHG_E!Q41+NRG_E!Q41+FC_E!Q41</f>
        <v>3.1456825200000007</v>
      </c>
      <c r="R41" s="8">
        <f>TI_EHG_E!R41+NRG_E!R41+FC_E!R41</f>
        <v>3.1456825200000007</v>
      </c>
      <c r="S41" s="8">
        <f>TI_EHG_E!S41+NRG_E!S41+FC_E!S41</f>
        <v>3.1456825200000007</v>
      </c>
      <c r="T41" s="8">
        <f>TI_EHG_E!T41+NRG_E!T41+FC_E!T41</f>
        <v>2.2050579600000004</v>
      </c>
      <c r="U41" s="8">
        <f>TI_EHG_E!U41+NRG_E!U41+FC_E!U41</f>
        <v>1.35865116</v>
      </c>
      <c r="V41" s="8">
        <f>TI_EHG_E!V41+NRG_E!V41+FC_E!V41</f>
        <v>1.1352722400000002</v>
      </c>
      <c r="W41" s="8">
        <f>TI_EHG_E!W41+NRG_E!W41+FC_E!W41</f>
        <v>1.3589100000000003</v>
      </c>
      <c r="X41" s="8">
        <f>TI_EHG_E!X41+NRG_E!X41+FC_E!X41</f>
        <v>3.1674250800000006</v>
      </c>
    </row>
    <row r="42" spans="1:24" ht="11.25" customHeight="1" x14ac:dyDescent="0.2">
      <c r="A42" s="28" t="s">
        <v>70</v>
      </c>
      <c r="B42" s="7" t="s">
        <v>71</v>
      </c>
      <c r="C42" s="8">
        <f>TI_EHG_E!C42+NRG_E!C42+FC_E!C42</f>
        <v>35.880291360000015</v>
      </c>
      <c r="D42" s="8">
        <f>TI_EHG_E!D42+NRG_E!D42+FC_E!D42</f>
        <v>0</v>
      </c>
      <c r="E42" s="8">
        <f>TI_EHG_E!E42+NRG_E!E42+FC_E!E42</f>
        <v>0</v>
      </c>
      <c r="F42" s="8">
        <f>TI_EHG_E!F42+NRG_E!F42+FC_E!F42</f>
        <v>0</v>
      </c>
      <c r="G42" s="8">
        <f>TI_EHG_E!G42+NRG_E!G42+FC_E!G42</f>
        <v>0</v>
      </c>
      <c r="H42" s="8">
        <f>TI_EHG_E!H42+NRG_E!H42+FC_E!H42</f>
        <v>0</v>
      </c>
      <c r="I42" s="8">
        <f>TI_EHG_E!I42+NRG_E!I42+FC_E!I42</f>
        <v>0</v>
      </c>
      <c r="J42" s="8">
        <f>TI_EHG_E!J42+NRG_E!J42+FC_E!J42</f>
        <v>0</v>
      </c>
      <c r="K42" s="8">
        <f>TI_EHG_E!K42+NRG_E!K42+FC_E!K42</f>
        <v>0</v>
      </c>
      <c r="L42" s="8">
        <f>TI_EHG_E!L42+NRG_E!L42+FC_E!L42</f>
        <v>0</v>
      </c>
      <c r="M42" s="8">
        <f>TI_EHG_E!M42+NRG_E!M42+FC_E!M42</f>
        <v>0</v>
      </c>
      <c r="N42" s="8">
        <f>TI_EHG_E!N42+NRG_E!N42+FC_E!N42</f>
        <v>0</v>
      </c>
      <c r="O42" s="8">
        <f>TI_EHG_E!O42+NRG_E!O42+FC_E!O42</f>
        <v>0</v>
      </c>
      <c r="P42" s="8">
        <f>TI_EHG_E!P42+NRG_E!P42+FC_E!P42</f>
        <v>0</v>
      </c>
      <c r="Q42" s="8">
        <f>TI_EHG_E!Q42+NRG_E!Q42+FC_E!Q42</f>
        <v>0</v>
      </c>
      <c r="R42" s="8">
        <f>TI_EHG_E!R42+NRG_E!R42+FC_E!R42</f>
        <v>0</v>
      </c>
      <c r="S42" s="8">
        <f>TI_EHG_E!S42+NRG_E!S42+FC_E!S42</f>
        <v>0</v>
      </c>
      <c r="T42" s="8">
        <f>TI_EHG_E!T42+NRG_E!T42+FC_E!T42</f>
        <v>0</v>
      </c>
      <c r="U42" s="8">
        <f>TI_EHG_E!U42+NRG_E!U42+FC_E!U42</f>
        <v>0</v>
      </c>
      <c r="V42" s="8">
        <f>TI_EHG_E!V42+NRG_E!V42+FC_E!V42</f>
        <v>0</v>
      </c>
      <c r="W42" s="8">
        <f>TI_EHG_E!W42+NRG_E!W42+FC_E!W42</f>
        <v>0</v>
      </c>
      <c r="X42" s="8">
        <f>TI_EHG_E!X42+NRG_E!X42+FC_E!X42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TI_EHG_E!C43+NRG_E!C43+FC_E!C43</f>
        <v>15283.184042880001</v>
      </c>
      <c r="D43" s="8">
        <f>TI_EHG_E!D43+NRG_E!D43+FC_E!D43</f>
        <v>16638.121838520005</v>
      </c>
      <c r="E43" s="8">
        <f>TI_EHG_E!E43+NRG_E!E43+FC_E!E43</f>
        <v>16962.407832239998</v>
      </c>
      <c r="F43" s="8">
        <f>TI_EHG_E!F43+NRG_E!F43+FC_E!F43</f>
        <v>17129.367047520002</v>
      </c>
      <c r="G43" s="8">
        <f>TI_EHG_E!G43+NRG_E!G43+FC_E!G43</f>
        <v>17781.150025079998</v>
      </c>
      <c r="H43" s="8">
        <f>TI_EHG_E!H43+NRG_E!H43+FC_E!H43</f>
        <v>17614.191343320006</v>
      </c>
      <c r="I43" s="8">
        <f>TI_EHG_E!I43+NRG_E!I43+FC_E!I43</f>
        <v>16689.839666759999</v>
      </c>
      <c r="J43" s="8">
        <f>TI_EHG_E!J43+NRG_E!J43+FC_E!J43</f>
        <v>16935.184440720001</v>
      </c>
      <c r="K43" s="8">
        <f>TI_EHG_E!K43+NRG_E!K43+FC_E!K43</f>
        <v>16626.112836839999</v>
      </c>
      <c r="L43" s="8">
        <f>TI_EHG_E!L43+NRG_E!L43+FC_E!L43</f>
        <v>16584.691411080003</v>
      </c>
      <c r="M43" s="8">
        <f>TI_EHG_E!M43+NRG_E!M43+FC_E!M43</f>
        <v>16380.767796119997</v>
      </c>
      <c r="N43" s="8">
        <f>TI_EHG_E!N43+NRG_E!N43+FC_E!N43</f>
        <v>15166.787051520001</v>
      </c>
      <c r="O43" s="8">
        <f>TI_EHG_E!O43+NRG_E!O43+FC_E!O43</f>
        <v>13777.560725759999</v>
      </c>
      <c r="P43" s="8">
        <f>TI_EHG_E!P43+NRG_E!P43+FC_E!P43</f>
        <v>13529.029236839997</v>
      </c>
      <c r="Q43" s="8">
        <f>TI_EHG_E!Q43+NRG_E!Q43+FC_E!Q43</f>
        <v>13815.795970079998</v>
      </c>
      <c r="R43" s="8">
        <f>TI_EHG_E!R43+NRG_E!R43+FC_E!R43</f>
        <v>14115.308762879997</v>
      </c>
      <c r="S43" s="8">
        <f>TI_EHG_E!S43+NRG_E!S43+FC_E!S43</f>
        <v>14488.105862880002</v>
      </c>
      <c r="T43" s="8">
        <f>TI_EHG_E!T43+NRG_E!T43+FC_E!T43</f>
        <v>14784.769925639999</v>
      </c>
      <c r="U43" s="8">
        <f>TI_EHG_E!U43+NRG_E!U43+FC_E!U43</f>
        <v>14917.383790920001</v>
      </c>
      <c r="V43" s="8">
        <f>TI_EHG_E!V43+NRG_E!V43+FC_E!V43</f>
        <v>15253.583286239998</v>
      </c>
      <c r="W43" s="8">
        <f>TI_EHG_E!W43+NRG_E!W43+FC_E!W43</f>
        <v>13258.9083276</v>
      </c>
      <c r="X43" s="8">
        <f>TI_EHG_E!X43+NRG_E!X43+FC_E!X43</f>
        <v>14094.03411936</v>
      </c>
    </row>
    <row r="44" spans="1:24" ht="11.25" customHeight="1" x14ac:dyDescent="0.2">
      <c r="A44" s="28" t="s">
        <v>74</v>
      </c>
      <c r="B44" s="7" t="s">
        <v>75</v>
      </c>
      <c r="C44" s="8">
        <f>TI_EHG_E!C44+NRG_E!C44+FC_E!C44</f>
        <v>10053.176833439999</v>
      </c>
      <c r="D44" s="8">
        <f>TI_EHG_E!D44+NRG_E!D44+FC_E!D44</f>
        <v>10218.904939440001</v>
      </c>
      <c r="E44" s="8">
        <f>TI_EHG_E!E44+NRG_E!E44+FC_E!E44</f>
        <v>11269.564428240003</v>
      </c>
      <c r="F44" s="8">
        <f>TI_EHG_E!F44+NRG_E!F44+FC_E!F44</f>
        <v>7288.9429240800009</v>
      </c>
      <c r="G44" s="8">
        <f>TI_EHG_E!G44+NRG_E!G44+FC_E!G44</f>
        <v>7297.717019040002</v>
      </c>
      <c r="H44" s="8">
        <f>TI_EHG_E!H44+NRG_E!H44+FC_E!H44</f>
        <v>9092.5935760800021</v>
      </c>
      <c r="I44" s="8">
        <f>TI_EHG_E!I44+NRG_E!I44+FC_E!I44</f>
        <v>5378.4107049600007</v>
      </c>
      <c r="J44" s="8">
        <f>TI_EHG_E!J44+NRG_E!J44+FC_E!J44</f>
        <v>5544.9360000000006</v>
      </c>
      <c r="K44" s="8">
        <f>TI_EHG_E!K44+NRG_E!K44+FC_E!K44</f>
        <v>5018.6156903999999</v>
      </c>
      <c r="L44" s="8">
        <f>TI_EHG_E!L44+NRG_E!L44+FC_E!L44</f>
        <v>4476.8155356000007</v>
      </c>
      <c r="M44" s="8">
        <f>TI_EHG_E!M44+NRG_E!M44+FC_E!M44</f>
        <v>3467.5201548000005</v>
      </c>
      <c r="N44" s="8">
        <f>TI_EHG_E!N44+NRG_E!N44+FC_E!N44</f>
        <v>3402.5034117600003</v>
      </c>
      <c r="O44" s="8">
        <f>TI_EHG_E!O44+NRG_E!O44+FC_E!O44</f>
        <v>2888.5678142400002</v>
      </c>
      <c r="P44" s="8">
        <f>TI_EHG_E!P44+NRG_E!P44+FC_E!P44</f>
        <v>2164.1038142400002</v>
      </c>
      <c r="Q44" s="8">
        <f>TI_EHG_E!Q44+NRG_E!Q44+FC_E!Q44</f>
        <v>1554.1917832800004</v>
      </c>
      <c r="R44" s="8">
        <f>TI_EHG_E!R44+NRG_E!R44+FC_E!R44</f>
        <v>1777.10350464</v>
      </c>
      <c r="S44" s="8">
        <f>TI_EHG_E!S44+NRG_E!S44+FC_E!S44</f>
        <v>1857.5992569600003</v>
      </c>
      <c r="T44" s="8">
        <f>TI_EHG_E!T44+NRG_E!T44+FC_E!T44</f>
        <v>1714.1996887199998</v>
      </c>
      <c r="U44" s="8">
        <f>TI_EHG_E!U44+NRG_E!U44+FC_E!U44</f>
        <v>1648.0168372800003</v>
      </c>
      <c r="V44" s="8">
        <f>TI_EHG_E!V44+NRG_E!V44+FC_E!V44</f>
        <v>1661.2516800000008</v>
      </c>
      <c r="W44" s="8">
        <f>TI_EHG_E!W44+NRG_E!W44+FC_E!W44</f>
        <v>1499.9564577600004</v>
      </c>
      <c r="X44" s="8">
        <f>TI_EHG_E!X44+NRG_E!X44+FC_E!X44</f>
        <v>1354.9859172000001</v>
      </c>
    </row>
    <row r="45" spans="1:24" ht="11.25" customHeight="1" x14ac:dyDescent="0.2">
      <c r="A45" s="28" t="s">
        <v>76</v>
      </c>
      <c r="B45" s="7" t="s">
        <v>77</v>
      </c>
      <c r="C45" s="8">
        <f>TI_EHG_E!C45+NRG_E!C45+FC_E!C45</f>
        <v>0</v>
      </c>
      <c r="D45" s="8">
        <f>TI_EHG_E!D45+NRG_E!D45+FC_E!D45</f>
        <v>0</v>
      </c>
      <c r="E45" s="8">
        <f>TI_EHG_E!E45+NRG_E!E45+FC_E!E45</f>
        <v>0</v>
      </c>
      <c r="F45" s="8">
        <f>TI_EHG_E!F45+NRG_E!F45+FC_E!F45</f>
        <v>0</v>
      </c>
      <c r="G45" s="8">
        <f>TI_EHG_E!G45+NRG_E!G45+FC_E!G45</f>
        <v>0</v>
      </c>
      <c r="H45" s="8">
        <f>TI_EHG_E!H45+NRG_E!H45+FC_E!H45</f>
        <v>0</v>
      </c>
      <c r="I45" s="8">
        <f>TI_EHG_E!I45+NRG_E!I45+FC_E!I45</f>
        <v>0</v>
      </c>
      <c r="J45" s="8">
        <f>TI_EHG_E!J45+NRG_E!J45+FC_E!J45</f>
        <v>0</v>
      </c>
      <c r="K45" s="8">
        <f>TI_EHG_E!K45+NRG_E!K45+FC_E!K45</f>
        <v>0</v>
      </c>
      <c r="L45" s="8">
        <f>TI_EHG_E!L45+NRG_E!L45+FC_E!L45</f>
        <v>0</v>
      </c>
      <c r="M45" s="8">
        <f>TI_EHG_E!M45+NRG_E!M45+FC_E!M45</f>
        <v>0</v>
      </c>
      <c r="N45" s="8">
        <f>TI_EHG_E!N45+NRG_E!N45+FC_E!N45</f>
        <v>0</v>
      </c>
      <c r="O45" s="8">
        <f>TI_EHG_E!O45+NRG_E!O45+FC_E!O45</f>
        <v>0</v>
      </c>
      <c r="P45" s="8">
        <f>TI_EHG_E!P45+NRG_E!P45+FC_E!P45</f>
        <v>0</v>
      </c>
      <c r="Q45" s="8">
        <f>TI_EHG_E!Q45+NRG_E!Q45+FC_E!Q45</f>
        <v>0</v>
      </c>
      <c r="R45" s="8">
        <f>TI_EHG_E!R45+NRG_E!R45+FC_E!R45</f>
        <v>0</v>
      </c>
      <c r="S45" s="8">
        <f>TI_EHG_E!S45+NRG_E!S45+FC_E!S45</f>
        <v>0</v>
      </c>
      <c r="T45" s="8">
        <f>TI_EHG_E!T45+NRG_E!T45+FC_E!T45</f>
        <v>0</v>
      </c>
      <c r="U45" s="8">
        <f>TI_EHG_E!U45+NRG_E!U45+FC_E!U45</f>
        <v>0</v>
      </c>
      <c r="V45" s="8">
        <f>TI_EHG_E!V45+NRG_E!V45+FC_E!V45</f>
        <v>0</v>
      </c>
      <c r="W45" s="8">
        <f>TI_EHG_E!W45+NRG_E!W45+FC_E!W45</f>
        <v>0</v>
      </c>
      <c r="X45" s="8">
        <f>TI_EHG_E!X45+NRG_E!X45+FC_E!X45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TI_EHG_E!C46+NRG_E!C46+FC_E!C46</f>
        <v>0</v>
      </c>
      <c r="D46" s="8">
        <f>TI_EHG_E!D46+NRG_E!D46+FC_E!D46</f>
        <v>0</v>
      </c>
      <c r="E46" s="8">
        <f>TI_EHG_E!E46+NRG_E!E46+FC_E!E46</f>
        <v>0</v>
      </c>
      <c r="F46" s="8">
        <f>TI_EHG_E!F46+NRG_E!F46+FC_E!F46</f>
        <v>0</v>
      </c>
      <c r="G46" s="8">
        <f>TI_EHG_E!G46+NRG_E!G46+FC_E!G46</f>
        <v>0</v>
      </c>
      <c r="H46" s="8">
        <f>TI_EHG_E!H46+NRG_E!H46+FC_E!H46</f>
        <v>0</v>
      </c>
      <c r="I46" s="8">
        <f>TI_EHG_E!I46+NRG_E!I46+FC_E!I46</f>
        <v>0</v>
      </c>
      <c r="J46" s="8">
        <f>TI_EHG_E!J46+NRG_E!J46+FC_E!J46</f>
        <v>0</v>
      </c>
      <c r="K46" s="8">
        <f>TI_EHG_E!K46+NRG_E!K46+FC_E!K46</f>
        <v>0</v>
      </c>
      <c r="L46" s="8">
        <f>TI_EHG_E!L46+NRG_E!L46+FC_E!L46</f>
        <v>0</v>
      </c>
      <c r="M46" s="8">
        <f>TI_EHG_E!M46+NRG_E!M46+FC_E!M46</f>
        <v>0</v>
      </c>
      <c r="N46" s="8">
        <f>TI_EHG_E!N46+NRG_E!N46+FC_E!N46</f>
        <v>0</v>
      </c>
      <c r="O46" s="8">
        <f>TI_EHG_E!O46+NRG_E!O46+FC_E!O46</f>
        <v>0</v>
      </c>
      <c r="P46" s="8">
        <f>TI_EHG_E!P46+NRG_E!P46+FC_E!P46</f>
        <v>0</v>
      </c>
      <c r="Q46" s="8">
        <f>TI_EHG_E!Q46+NRG_E!Q46+FC_E!Q46</f>
        <v>0</v>
      </c>
      <c r="R46" s="8">
        <f>TI_EHG_E!R46+NRG_E!R46+FC_E!R46</f>
        <v>0</v>
      </c>
      <c r="S46" s="8">
        <f>TI_EHG_E!S46+NRG_E!S46+FC_E!S46</f>
        <v>0</v>
      </c>
      <c r="T46" s="8">
        <f>TI_EHG_E!T46+NRG_E!T46+FC_E!T46</f>
        <v>0</v>
      </c>
      <c r="U46" s="8">
        <f>TI_EHG_E!U46+NRG_E!U46+FC_E!U46</f>
        <v>0</v>
      </c>
      <c r="V46" s="8">
        <f>TI_EHG_E!V46+NRG_E!V46+FC_E!V46</f>
        <v>0</v>
      </c>
      <c r="W46" s="8">
        <f>TI_EHG_E!W46+NRG_E!W46+FC_E!W46</f>
        <v>0</v>
      </c>
      <c r="X46" s="8">
        <f>TI_EHG_E!X46+NRG_E!X46+FC_E!X46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TI_EHG_E!C47+NRG_E!C47+FC_E!C47</f>
        <v>0</v>
      </c>
      <c r="D47" s="8">
        <f>TI_EHG_E!D47+NRG_E!D47+FC_E!D47</f>
        <v>0</v>
      </c>
      <c r="E47" s="8">
        <f>TI_EHG_E!E47+NRG_E!E47+FC_E!E47</f>
        <v>0</v>
      </c>
      <c r="F47" s="8">
        <f>TI_EHG_E!F47+NRG_E!F47+FC_E!F47</f>
        <v>0</v>
      </c>
      <c r="G47" s="8">
        <f>TI_EHG_E!G47+NRG_E!G47+FC_E!G47</f>
        <v>0</v>
      </c>
      <c r="H47" s="8">
        <f>TI_EHG_E!H47+NRG_E!H47+FC_E!H47</f>
        <v>0</v>
      </c>
      <c r="I47" s="8">
        <f>TI_EHG_E!I47+NRG_E!I47+FC_E!I47</f>
        <v>0</v>
      </c>
      <c r="J47" s="8">
        <f>TI_EHG_E!J47+NRG_E!J47+FC_E!J47</f>
        <v>0</v>
      </c>
      <c r="K47" s="8">
        <f>TI_EHG_E!K47+NRG_E!K47+FC_E!K47</f>
        <v>12.589103160000001</v>
      </c>
      <c r="L47" s="8">
        <f>TI_EHG_E!L47+NRG_E!L47+FC_E!L47</f>
        <v>0</v>
      </c>
      <c r="M47" s="8">
        <f>TI_EHG_E!M47+NRG_E!M47+FC_E!M47</f>
        <v>0</v>
      </c>
      <c r="N47" s="8">
        <f>TI_EHG_E!N47+NRG_E!N47+FC_E!N47</f>
        <v>0</v>
      </c>
      <c r="O47" s="8">
        <f>TI_EHG_E!O47+NRG_E!O47+FC_E!O47</f>
        <v>0</v>
      </c>
      <c r="P47" s="8">
        <f>TI_EHG_E!P47+NRG_E!P47+FC_E!P47</f>
        <v>0</v>
      </c>
      <c r="Q47" s="8">
        <f>TI_EHG_E!Q47+NRG_E!Q47+FC_E!Q47</f>
        <v>0</v>
      </c>
      <c r="R47" s="8">
        <f>TI_EHG_E!R47+NRG_E!R47+FC_E!R47</f>
        <v>0</v>
      </c>
      <c r="S47" s="8">
        <f>TI_EHG_E!S47+NRG_E!S47+FC_E!S47</f>
        <v>0</v>
      </c>
      <c r="T47" s="8">
        <f>TI_EHG_E!T47+NRG_E!T47+FC_E!T47</f>
        <v>0</v>
      </c>
      <c r="U47" s="8">
        <f>TI_EHG_E!U47+NRG_E!U47+FC_E!U47</f>
        <v>0</v>
      </c>
      <c r="V47" s="8">
        <f>TI_EHG_E!V47+NRG_E!V47+FC_E!V47</f>
        <v>0</v>
      </c>
      <c r="W47" s="8">
        <f>TI_EHG_E!W47+NRG_E!W47+FC_E!W47</f>
        <v>0</v>
      </c>
      <c r="X47" s="8">
        <f>TI_EHG_E!X47+NRG_E!X47+FC_E!X47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TI_EHG_E!C48+NRG_E!C48+FC_E!C48</f>
        <v>1606.5950940000002</v>
      </c>
      <c r="D48" s="8">
        <f>TI_EHG_E!D48+NRG_E!D48+FC_E!D48</f>
        <v>2057.2257420000001</v>
      </c>
      <c r="E48" s="8">
        <f>TI_EHG_E!E48+NRG_E!E48+FC_E!E48</f>
        <v>2554.8784559999999</v>
      </c>
      <c r="F48" s="8">
        <f>TI_EHG_E!F48+NRG_E!F48+FC_E!F48</f>
        <v>2370.707703</v>
      </c>
      <c r="G48" s="8">
        <f>TI_EHG_E!G48+NRG_E!G48+FC_E!G48</f>
        <v>2801.7455310000005</v>
      </c>
      <c r="H48" s="8">
        <f>TI_EHG_E!H48+NRG_E!H48+FC_E!H48</f>
        <v>3232.7830080000003</v>
      </c>
      <c r="I48" s="8">
        <f>TI_EHG_E!I48+NRG_E!I48+FC_E!I48</f>
        <v>3119.1460559999996</v>
      </c>
      <c r="J48" s="8">
        <f>TI_EHG_E!J48+NRG_E!J48+FC_E!J48</f>
        <v>2009.2798440000001</v>
      </c>
      <c r="K48" s="8">
        <f>TI_EHG_E!K48+NRG_E!K48+FC_E!K48</f>
        <v>2183.9999219999991</v>
      </c>
      <c r="L48" s="8">
        <f>TI_EHG_E!L48+NRG_E!L48+FC_E!L48</f>
        <v>1887.6000779999999</v>
      </c>
      <c r="M48" s="8">
        <f>TI_EHG_E!M48+NRG_E!M48+FC_E!M48</f>
        <v>1800.2400389999998</v>
      </c>
      <c r="N48" s="8">
        <f>TI_EHG_E!N48+NRG_E!N48+FC_E!N48</f>
        <v>1531.919844</v>
      </c>
      <c r="O48" s="8">
        <f>TI_EHG_E!O48+NRG_E!O48+FC_E!O48</f>
        <v>1279.199844</v>
      </c>
      <c r="P48" s="8">
        <f>TI_EHG_E!P48+NRG_E!P48+FC_E!P48</f>
        <v>1366.5598830000001</v>
      </c>
      <c r="Q48" s="8">
        <f>TI_EHG_E!Q48+NRG_E!Q48+FC_E!Q48</f>
        <v>1569.3599609999997</v>
      </c>
      <c r="R48" s="8">
        <f>TI_EHG_E!R48+NRG_E!R48+FC_E!R48</f>
        <v>1422.7198829999995</v>
      </c>
      <c r="S48" s="8">
        <f>TI_EHG_E!S48+NRG_E!S48+FC_E!S48</f>
        <v>1042.0800389999999</v>
      </c>
      <c r="T48" s="8">
        <f>TI_EHG_E!T48+NRG_E!T48+FC_E!T48</f>
        <v>1212.9654420000002</v>
      </c>
      <c r="U48" s="8">
        <f>TI_EHG_E!U48+NRG_E!U48+FC_E!U48</f>
        <v>1073.2551569999996</v>
      </c>
      <c r="V48" s="8">
        <f>TI_EHG_E!V48+NRG_E!V48+FC_E!V48</f>
        <v>1055.2309560000001</v>
      </c>
      <c r="W48" s="8">
        <f>TI_EHG_E!W48+NRG_E!W48+FC_E!W48</f>
        <v>1113.0911999999998</v>
      </c>
      <c r="X48" s="8">
        <f>TI_EHG_E!X48+NRG_E!X48+FC_E!X48</f>
        <v>947.84987700000011</v>
      </c>
    </row>
    <row r="49" spans="1:24" ht="11.25" customHeight="1" x14ac:dyDescent="0.2">
      <c r="A49" s="28" t="s">
        <v>84</v>
      </c>
      <c r="B49" s="7" t="s">
        <v>85</v>
      </c>
      <c r="C49" s="8">
        <f>TI_EHG_E!C49+NRG_E!C49+FC_E!C49</f>
        <v>0</v>
      </c>
      <c r="D49" s="8">
        <f>TI_EHG_E!D49+NRG_E!D49+FC_E!D49</f>
        <v>0</v>
      </c>
      <c r="E49" s="8">
        <f>TI_EHG_E!E49+NRG_E!E49+FC_E!E49</f>
        <v>0</v>
      </c>
      <c r="F49" s="8">
        <f>TI_EHG_E!F49+NRG_E!F49+FC_E!F49</f>
        <v>0</v>
      </c>
      <c r="G49" s="8">
        <f>TI_EHG_E!G49+NRG_E!G49+FC_E!G49</f>
        <v>0</v>
      </c>
      <c r="H49" s="8">
        <f>TI_EHG_E!H49+NRG_E!H49+FC_E!H49</f>
        <v>0</v>
      </c>
      <c r="I49" s="8">
        <f>TI_EHG_E!I49+NRG_E!I49+FC_E!I49</f>
        <v>0</v>
      </c>
      <c r="J49" s="8">
        <f>TI_EHG_E!J49+NRG_E!J49+FC_E!J49</f>
        <v>0</v>
      </c>
      <c r="K49" s="8">
        <f>TI_EHG_E!K49+NRG_E!K49+FC_E!K49</f>
        <v>0</v>
      </c>
      <c r="L49" s="8">
        <f>TI_EHG_E!L49+NRG_E!L49+FC_E!L49</f>
        <v>0</v>
      </c>
      <c r="M49" s="8">
        <f>TI_EHG_E!M49+NRG_E!M49+FC_E!M49</f>
        <v>0</v>
      </c>
      <c r="N49" s="8">
        <f>TI_EHG_E!N49+NRG_E!N49+FC_E!N49</f>
        <v>0</v>
      </c>
      <c r="O49" s="8">
        <f>TI_EHG_E!O49+NRG_E!O49+FC_E!O49</f>
        <v>0</v>
      </c>
      <c r="P49" s="8">
        <f>TI_EHG_E!P49+NRG_E!P49+FC_E!P49</f>
        <v>0</v>
      </c>
      <c r="Q49" s="8">
        <f>TI_EHG_E!Q49+NRG_E!Q49+FC_E!Q49</f>
        <v>0</v>
      </c>
      <c r="R49" s="8">
        <f>TI_EHG_E!R49+NRG_E!R49+FC_E!R49</f>
        <v>0</v>
      </c>
      <c r="S49" s="8">
        <f>TI_EHG_E!S49+NRG_E!S49+FC_E!S49</f>
        <v>0</v>
      </c>
      <c r="T49" s="8">
        <f>TI_EHG_E!T49+NRG_E!T49+FC_E!T49</f>
        <v>0</v>
      </c>
      <c r="U49" s="8">
        <f>TI_EHG_E!U49+NRG_E!U49+FC_E!U49</f>
        <v>0</v>
      </c>
      <c r="V49" s="8">
        <f>TI_EHG_E!V49+NRG_E!V49+FC_E!V49</f>
        <v>0</v>
      </c>
      <c r="W49" s="8">
        <f>TI_EHG_E!W49+NRG_E!W49+FC_E!W49</f>
        <v>0</v>
      </c>
      <c r="X49" s="8">
        <f>TI_EHG_E!X49+NRG_E!X49+FC_E!X49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TI_EHG_E!C50+NRG_E!C50+FC_E!C50</f>
        <v>1744.4228079600002</v>
      </c>
      <c r="D50" s="8">
        <f>TI_EHG_E!D50+NRG_E!D50+FC_E!D50</f>
        <v>2033.1953999999998</v>
      </c>
      <c r="E50" s="8">
        <f>TI_EHG_E!E50+NRG_E!E50+FC_E!E50</f>
        <v>1741.47606</v>
      </c>
      <c r="F50" s="8">
        <f>TI_EHG_E!F50+NRG_E!F50+FC_E!F50</f>
        <v>2242.40817204</v>
      </c>
      <c r="G50" s="8">
        <f>TI_EHG_E!G50+NRG_E!G50+FC_E!G50</f>
        <v>1071.09630864</v>
      </c>
      <c r="H50" s="8">
        <f>TI_EHG_E!H50+NRG_E!H50+FC_E!H50</f>
        <v>1318.0257129600004</v>
      </c>
      <c r="I50" s="8">
        <f>TI_EHG_E!I50+NRG_E!I50+FC_E!I50</f>
        <v>2103.7099413599999</v>
      </c>
      <c r="J50" s="8">
        <f>TI_EHG_E!J50+NRG_E!J50+FC_E!J50</f>
        <v>1940.15949228</v>
      </c>
      <c r="K50" s="8">
        <f>TI_EHG_E!K50+NRG_E!K50+FC_E!K50</f>
        <v>1924.1250879600002</v>
      </c>
      <c r="L50" s="8">
        <f>TI_EHG_E!L50+NRG_E!L50+FC_E!L50</f>
        <v>1879.2288086400001</v>
      </c>
      <c r="M50" s="8">
        <f>TI_EHG_E!M50+NRG_E!M50+FC_E!M50</f>
        <v>1657.95434568</v>
      </c>
      <c r="N50" s="8">
        <f>TI_EHG_E!N50+NRG_E!N50+FC_E!N50</f>
        <v>756.82261727999992</v>
      </c>
      <c r="O50" s="8">
        <f>TI_EHG_E!O50+NRG_E!O50+FC_E!O50</f>
        <v>1071.09630864</v>
      </c>
      <c r="P50" s="8">
        <f>TI_EHG_E!P50+NRG_E!P50+FC_E!P50</f>
        <v>2171.05449228</v>
      </c>
      <c r="Q50" s="8">
        <f>TI_EHG_E!Q50+NRG_E!Q50+FC_E!Q50</f>
        <v>1693.2300879600002</v>
      </c>
      <c r="R50" s="8">
        <f>TI_EHG_E!R50+NRG_E!R50+FC_E!R50</f>
        <v>2097.2963379600001</v>
      </c>
      <c r="S50" s="8">
        <f>TI_EHG_E!S50+NRG_E!S50+FC_E!S50</f>
        <v>2366.6737499999999</v>
      </c>
      <c r="T50" s="8">
        <f>TI_EHG_E!T50+NRG_E!T50+FC_E!T50</f>
        <v>2150.0813098799999</v>
      </c>
      <c r="U50" s="8">
        <f>TI_EHG_E!U50+NRG_E!U50+FC_E!U50</f>
        <v>1889.0066181600002</v>
      </c>
      <c r="V50" s="8">
        <f>TI_EHG_E!V50+NRG_E!V50+FC_E!V50</f>
        <v>1688.1374678400002</v>
      </c>
      <c r="W50" s="8">
        <f>TI_EHG_E!W50+NRG_E!W50+FC_E!W50</f>
        <v>1626.0491426399999</v>
      </c>
      <c r="X50" s="8">
        <f>TI_EHG_E!X50+NRG_E!X50+FC_E!X50</f>
        <v>1224.47787804</v>
      </c>
    </row>
    <row r="51" spans="1:24" ht="11.25" customHeight="1" x14ac:dyDescent="0.2">
      <c r="A51" s="25" t="s">
        <v>88</v>
      </c>
      <c r="B51" s="26" t="s">
        <v>89</v>
      </c>
      <c r="C51" s="27">
        <f>TI_EHG_E!C51+NRG_E!C51+FC_E!C51</f>
        <v>4607.4649500000005</v>
      </c>
      <c r="D51" s="27">
        <f>TI_EHG_E!D51+NRG_E!D51+FC_E!D51</f>
        <v>5235.5605500000001</v>
      </c>
      <c r="E51" s="27">
        <f>TI_EHG_E!E51+NRG_E!E51+FC_E!E51</f>
        <v>6342.9577200000022</v>
      </c>
      <c r="F51" s="27">
        <f>TI_EHG_E!F51+NRG_E!F51+FC_E!F51</f>
        <v>6142.3609500000002</v>
      </c>
      <c r="G51" s="27">
        <f>TI_EHG_E!G51+NRG_E!G51+FC_E!G51</f>
        <v>7714.0136700000003</v>
      </c>
      <c r="H51" s="27">
        <f>TI_EHG_E!H51+NRG_E!H51+FC_E!H51</f>
        <v>8679.8873700000004</v>
      </c>
      <c r="I51" s="27">
        <f>TI_EHG_E!I51+NRG_E!I51+FC_E!I51</f>
        <v>8328.1235400000005</v>
      </c>
      <c r="J51" s="27">
        <f>TI_EHG_E!J51+NRG_E!J51+FC_E!J51</f>
        <v>8866.2964499999998</v>
      </c>
      <c r="K51" s="27">
        <f>TI_EHG_E!K51+NRG_E!K51+FC_E!K51</f>
        <v>9597.9975300000006</v>
      </c>
      <c r="L51" s="27">
        <f>TI_EHG_E!L51+NRG_E!L51+FC_E!L51</f>
        <v>9640.2576599999993</v>
      </c>
      <c r="M51" s="27">
        <f>TI_EHG_E!M51+NRG_E!M51+FC_E!M51</f>
        <v>10474.80687</v>
      </c>
      <c r="N51" s="27">
        <f>TI_EHG_E!N51+NRG_E!N51+FC_E!N51</f>
        <v>10618.804350000002</v>
      </c>
      <c r="O51" s="27">
        <f>TI_EHG_E!O51+NRG_E!O51+FC_E!O51</f>
        <v>8999.3880900000004</v>
      </c>
      <c r="P51" s="27">
        <f>TI_EHG_E!P51+NRG_E!P51+FC_E!P51</f>
        <v>8049.8226600000016</v>
      </c>
      <c r="Q51" s="27">
        <f>TI_EHG_E!Q51+NRG_E!Q51+FC_E!Q51</f>
        <v>7628.5341000000017</v>
      </c>
      <c r="R51" s="27">
        <f>TI_EHG_E!R51+NRG_E!R51+FC_E!R51</f>
        <v>9000.9795348000007</v>
      </c>
      <c r="S51" s="27">
        <f>TI_EHG_E!S51+NRG_E!S51+FC_E!S51</f>
        <v>9632.6633581200003</v>
      </c>
      <c r="T51" s="27">
        <f>TI_EHG_E!T51+NRG_E!T51+FC_E!T51</f>
        <v>12191.8142412</v>
      </c>
      <c r="U51" s="27">
        <f>TI_EHG_E!U51+NRG_E!U51+FC_E!U51</f>
        <v>11252.161411920002</v>
      </c>
      <c r="V51" s="27">
        <f>TI_EHG_E!V51+NRG_E!V51+FC_E!V51</f>
        <v>11892.14579124</v>
      </c>
      <c r="W51" s="27">
        <f>TI_EHG_E!W51+NRG_E!W51+FC_E!W51</f>
        <v>11667.109033799999</v>
      </c>
      <c r="X51" s="27">
        <f>TI_EHG_E!X51+NRG_E!X51+FC_E!X51</f>
        <v>11208.588137999999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7">SUM(C53:C54)</f>
        <v>292.05188812799997</v>
      </c>
      <c r="D52" s="27">
        <f t="shared" ref="D52:X52" si="18">SUM(D53:D54)</f>
        <v>292.61231999999995</v>
      </c>
      <c r="E52" s="27">
        <f t="shared" si="18"/>
        <v>305.58528000000001</v>
      </c>
      <c r="F52" s="27">
        <f t="shared" si="18"/>
        <v>321.424316928</v>
      </c>
      <c r="G52" s="27">
        <f t="shared" si="18"/>
        <v>327.04642713599998</v>
      </c>
      <c r="H52" s="27">
        <f t="shared" si="18"/>
        <v>565.98217790400031</v>
      </c>
      <c r="I52" s="27">
        <f t="shared" si="18"/>
        <v>604.39818067199997</v>
      </c>
      <c r="J52" s="27">
        <f t="shared" si="18"/>
        <v>551.06527132799999</v>
      </c>
      <c r="K52" s="27">
        <f t="shared" si="18"/>
        <v>554.49091526400002</v>
      </c>
      <c r="L52" s="27">
        <f t="shared" si="18"/>
        <v>575.39789049599995</v>
      </c>
      <c r="M52" s="27">
        <f t="shared" si="18"/>
        <v>697.4683784639999</v>
      </c>
      <c r="N52" s="27">
        <f t="shared" si="18"/>
        <v>818.86404599999992</v>
      </c>
      <c r="O52" s="27">
        <f t="shared" si="18"/>
        <v>681.94971187199997</v>
      </c>
      <c r="P52" s="27">
        <f t="shared" si="18"/>
        <v>760.31359747199986</v>
      </c>
      <c r="Q52" s="27">
        <f t="shared" si="18"/>
        <v>802.27583092799978</v>
      </c>
      <c r="R52" s="27">
        <f t="shared" si="18"/>
        <v>672.25981679999995</v>
      </c>
      <c r="S52" s="27">
        <f t="shared" si="18"/>
        <v>909.97713892799993</v>
      </c>
      <c r="T52" s="27">
        <f t="shared" si="18"/>
        <v>892.18919275199983</v>
      </c>
      <c r="U52" s="27">
        <f t="shared" si="18"/>
        <v>820.16766374399992</v>
      </c>
      <c r="V52" s="27">
        <f t="shared" si="18"/>
        <v>839.93536598399999</v>
      </c>
      <c r="W52" s="27">
        <f t="shared" si="18"/>
        <v>889.41551212799982</v>
      </c>
      <c r="X52" s="27">
        <f t="shared" si="18"/>
        <v>872.10013175999984</v>
      </c>
    </row>
    <row r="53" spans="1:24" ht="11.25" customHeight="1" x14ac:dyDescent="0.2">
      <c r="A53" s="29" t="s">
        <v>116</v>
      </c>
      <c r="B53" s="7" t="s">
        <v>117</v>
      </c>
      <c r="C53" s="8">
        <f>TI_EHG_E!C53+NRG_E!C53+FC_E!C53</f>
        <v>0</v>
      </c>
      <c r="D53" s="8">
        <f>TI_EHG_E!D53+NRG_E!D53+FC_E!D53</f>
        <v>0</v>
      </c>
      <c r="E53" s="8">
        <f>TI_EHG_E!E53+NRG_E!E53+FC_E!E53</f>
        <v>0</v>
      </c>
      <c r="F53" s="8">
        <f>TI_EHG_E!F53+NRG_E!F53+FC_E!F53</f>
        <v>4.1472287999999997</v>
      </c>
      <c r="G53" s="8">
        <f>TI_EHG_E!G53+NRG_E!G53+FC_E!G53</f>
        <v>10.009771199999999</v>
      </c>
      <c r="H53" s="8">
        <f>TI_EHG_E!H53+NRG_E!H53+FC_E!H53</f>
        <v>219.07571400000006</v>
      </c>
      <c r="I53" s="8">
        <f>TI_EHG_E!I53+NRG_E!I53+FC_E!I53</f>
        <v>267.98222879999992</v>
      </c>
      <c r="J53" s="8">
        <f>TI_EHG_E!J53+NRG_E!J53+FC_E!J53</f>
        <v>235.95034319999996</v>
      </c>
      <c r="K53" s="8">
        <f>TI_EHG_E!K53+NRG_E!K53+FC_E!K53</f>
        <v>248.10477119999996</v>
      </c>
      <c r="L53" s="8">
        <f>TI_EHG_E!L53+NRG_E!L53+FC_E!L53</f>
        <v>243.3861144</v>
      </c>
      <c r="M53" s="8">
        <f>TI_EHG_E!M53+NRG_E!M53+FC_E!M53</f>
        <v>375.94711439999998</v>
      </c>
      <c r="N53" s="8">
        <f>TI_EHG_E!N53+NRG_E!N53+FC_E!N53</f>
        <v>488.77428600000002</v>
      </c>
      <c r="O53" s="8">
        <f>TI_EHG_E!O53+NRG_E!O53+FC_E!O53</f>
        <v>393.822</v>
      </c>
      <c r="P53" s="8">
        <f>TI_EHG_E!P53+NRG_E!P53+FC_E!P53</f>
        <v>436.14988559999995</v>
      </c>
      <c r="Q53" s="8">
        <f>TI_EHG_E!Q53+NRG_E!Q53+FC_E!Q53</f>
        <v>528.24194279999983</v>
      </c>
      <c r="R53" s="8">
        <f>TI_EHG_E!R53+NRG_E!R53+FC_E!R53</f>
        <v>345.77365679999997</v>
      </c>
      <c r="S53" s="8">
        <f>TI_EHG_E!S53+NRG_E!S53+FC_E!S53</f>
        <v>562.42981079999993</v>
      </c>
      <c r="T53" s="8">
        <f>TI_EHG_E!T53+NRG_E!T53+FC_E!T53</f>
        <v>591.28743959999997</v>
      </c>
      <c r="U53" s="8">
        <f>TI_EHG_E!U53+NRG_E!U53+FC_E!U53</f>
        <v>540.54617759999996</v>
      </c>
      <c r="V53" s="8">
        <f>TI_EHG_E!V53+NRG_E!V53+FC_E!V53</f>
        <v>541.51606079999999</v>
      </c>
      <c r="W53" s="8">
        <f>TI_EHG_E!W53+NRG_E!W53+FC_E!W53</f>
        <v>595.51137359999984</v>
      </c>
      <c r="X53" s="8">
        <f>TI_EHG_E!X53+NRG_E!X53+FC_E!X53</f>
        <v>559.66945319999991</v>
      </c>
    </row>
    <row r="54" spans="1:24" ht="11.25" customHeight="1" x14ac:dyDescent="0.2">
      <c r="A54" s="43" t="s">
        <v>118</v>
      </c>
      <c r="B54" s="44" t="s">
        <v>119</v>
      </c>
      <c r="C54" s="45">
        <f>TI_EHG_E!C54+NRG_E!C54+FC_E!C54</f>
        <v>292.05188812799997</v>
      </c>
      <c r="D54" s="45">
        <f>TI_EHG_E!D54+NRG_E!D54+FC_E!D54</f>
        <v>292.61231999999995</v>
      </c>
      <c r="E54" s="45">
        <f>TI_EHG_E!E54+NRG_E!E54+FC_E!E54</f>
        <v>305.58528000000001</v>
      </c>
      <c r="F54" s="45">
        <f>TI_EHG_E!F54+NRG_E!F54+FC_E!F54</f>
        <v>317.277088128</v>
      </c>
      <c r="G54" s="45">
        <f>TI_EHG_E!G54+NRG_E!G54+FC_E!G54</f>
        <v>317.03665593599999</v>
      </c>
      <c r="H54" s="45">
        <f>TI_EHG_E!H54+NRG_E!H54+FC_E!H54</f>
        <v>346.90646390400019</v>
      </c>
      <c r="I54" s="45">
        <f>TI_EHG_E!I54+NRG_E!I54+FC_E!I54</f>
        <v>336.41595187200005</v>
      </c>
      <c r="J54" s="45">
        <f>TI_EHG_E!J54+NRG_E!J54+FC_E!J54</f>
        <v>315.11492812800003</v>
      </c>
      <c r="K54" s="45">
        <f>TI_EHG_E!K54+NRG_E!K54+FC_E!K54</f>
        <v>306.38614406400001</v>
      </c>
      <c r="L54" s="45">
        <f>TI_EHG_E!L54+NRG_E!L54+FC_E!L54</f>
        <v>332.01177609599995</v>
      </c>
      <c r="M54" s="45">
        <f>TI_EHG_E!M54+NRG_E!M54+FC_E!M54</f>
        <v>321.52126406399998</v>
      </c>
      <c r="N54" s="45">
        <f>TI_EHG_E!N54+NRG_E!N54+FC_E!N54</f>
        <v>330.08975999999996</v>
      </c>
      <c r="O54" s="45">
        <f>TI_EHG_E!O54+NRG_E!O54+FC_E!O54</f>
        <v>288.12771187199996</v>
      </c>
      <c r="P54" s="45">
        <f>TI_EHG_E!P54+NRG_E!P54+FC_E!P54</f>
        <v>324.16371187199996</v>
      </c>
      <c r="Q54" s="45">
        <f>TI_EHG_E!Q54+NRG_E!Q54+FC_E!Q54</f>
        <v>274.033888128</v>
      </c>
      <c r="R54" s="45">
        <f>TI_EHG_E!R54+NRG_E!R54+FC_E!R54</f>
        <v>326.48615999999998</v>
      </c>
      <c r="S54" s="45">
        <f>TI_EHG_E!S54+NRG_E!S54+FC_E!S54</f>
        <v>347.547328128</v>
      </c>
      <c r="T54" s="45">
        <f>TI_EHG_E!T54+NRG_E!T54+FC_E!T54</f>
        <v>300.90175315199991</v>
      </c>
      <c r="U54" s="45">
        <f>TI_EHG_E!U54+NRG_E!U54+FC_E!U54</f>
        <v>279.62148614399996</v>
      </c>
      <c r="V54" s="45">
        <f>TI_EHG_E!V54+NRG_E!V54+FC_E!V54</f>
        <v>298.419305184</v>
      </c>
      <c r="W54" s="45">
        <f>TI_EHG_E!W54+NRG_E!W54+FC_E!W54</f>
        <v>293.90413852799998</v>
      </c>
      <c r="X54" s="45">
        <f>TI_EHG_E!X54+NRG_E!X54+FC_E!X54</f>
        <v>312.43067855999993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9">SUM(C62:C72)</f>
        <v>12534.764435279996</v>
      </c>
      <c r="D61" s="49">
        <f t="shared" si="19"/>
        <v>12476.412154079997</v>
      </c>
      <c r="E61" s="49">
        <f t="shared" si="19"/>
        <v>12831.969289679999</v>
      </c>
      <c r="F61" s="49">
        <f t="shared" si="19"/>
        <v>12835.026522719998</v>
      </c>
      <c r="G61" s="49">
        <f t="shared" si="19"/>
        <v>12987.2820852</v>
      </c>
      <c r="H61" s="49">
        <f t="shared" si="19"/>
        <v>13179.76226928</v>
      </c>
      <c r="I61" s="49">
        <f t="shared" si="19"/>
        <v>13461.322893119999</v>
      </c>
      <c r="J61" s="49">
        <f t="shared" si="19"/>
        <v>13997.658309120001</v>
      </c>
      <c r="K61" s="49">
        <f t="shared" si="19"/>
        <v>13920.208404479998</v>
      </c>
      <c r="L61" s="49">
        <f t="shared" si="19"/>
        <v>14533.746581520001</v>
      </c>
      <c r="M61" s="49">
        <f t="shared" si="19"/>
        <v>13550.722938719999</v>
      </c>
      <c r="N61" s="49">
        <f t="shared" si="19"/>
        <v>13760.726120640002</v>
      </c>
      <c r="O61" s="49">
        <f t="shared" si="19"/>
        <v>12140.29357272</v>
      </c>
      <c r="P61" s="49">
        <f t="shared" si="19"/>
        <v>12389.85490608</v>
      </c>
      <c r="Q61" s="49">
        <f t="shared" si="19"/>
        <v>12405.533944319995</v>
      </c>
      <c r="R61" s="49">
        <f t="shared" si="19"/>
        <v>12669.082331040001</v>
      </c>
      <c r="S61" s="49">
        <f t="shared" si="19"/>
        <v>12751.203206880002</v>
      </c>
      <c r="T61" s="49">
        <f t="shared" si="19"/>
        <v>12855.437962560005</v>
      </c>
      <c r="U61" s="49">
        <f t="shared" si="19"/>
        <v>12910.270502879997</v>
      </c>
      <c r="V61" s="49">
        <f t="shared" si="19"/>
        <v>13451.558163119998</v>
      </c>
      <c r="W61" s="49">
        <f t="shared" si="19"/>
        <v>13838.584434479997</v>
      </c>
      <c r="X61" s="49">
        <f t="shared" si="19"/>
        <v>14450.390557920002</v>
      </c>
    </row>
    <row r="62" spans="1:24" ht="11.25" customHeight="1" x14ac:dyDescent="0.2">
      <c r="A62" s="50" t="s">
        <v>92</v>
      </c>
      <c r="B62" s="51" t="s">
        <v>93</v>
      </c>
      <c r="C62" s="52">
        <f>TI_EHG_E!C62+NRG_E!C62+FC_E!C62</f>
        <v>12167.343820799995</v>
      </c>
      <c r="D62" s="52">
        <f>TI_EHG_E!D62+NRG_E!D62+FC_E!D62</f>
        <v>12108.991910399998</v>
      </c>
      <c r="E62" s="52">
        <f>TI_EHG_E!E62+NRG_E!E62+FC_E!E62</f>
        <v>12448.239955199999</v>
      </c>
      <c r="F62" s="52">
        <f>TI_EHG_E!F62+NRG_E!F62+FC_E!F62</f>
        <v>12436.815686399998</v>
      </c>
      <c r="G62" s="52">
        <f>TI_EHG_E!G62+NRG_E!G62+FC_E!G62</f>
        <v>12581.071776000001</v>
      </c>
      <c r="H62" s="52">
        <f>TI_EHG_E!H62+NRG_E!H62+FC_E!H62</f>
        <v>12723.311865599999</v>
      </c>
      <c r="I62" s="52">
        <f>TI_EHG_E!I62+NRG_E!I62+FC_E!I62</f>
        <v>12807.535910399998</v>
      </c>
      <c r="J62" s="52">
        <f>TI_EHG_E!J62+NRG_E!J62+FC_E!J62</f>
        <v>13166.6080896</v>
      </c>
      <c r="K62" s="52">
        <f>TI_EHG_E!K62+NRG_E!K62+FC_E!K62</f>
        <v>13074.543820799998</v>
      </c>
      <c r="L62" s="52">
        <f>TI_EHG_E!L62+NRG_E!L62+FC_E!L62</f>
        <v>13393.9681344</v>
      </c>
      <c r="M62" s="52">
        <f>TI_EHG_E!M62+NRG_E!M62+FC_E!M62</f>
        <v>12108.655238399999</v>
      </c>
      <c r="N62" s="52">
        <f>TI_EHG_E!N62+NRG_E!N62+FC_E!N62</f>
        <v>12333.439641600002</v>
      </c>
      <c r="O62" s="52">
        <f>TI_EHG_E!O62+NRG_E!O62+FC_E!O62</f>
        <v>10593.967910399999</v>
      </c>
      <c r="P62" s="52">
        <f>TI_EHG_E!P62+NRG_E!P62+FC_E!P62</f>
        <v>10874.0798208</v>
      </c>
      <c r="Q62" s="52">
        <f>TI_EHG_E!Q62+NRG_E!Q62+FC_E!Q62</f>
        <v>10915.968268799998</v>
      </c>
      <c r="R62" s="52">
        <f>TI_EHG_E!R62+NRG_E!R62+FC_E!R62</f>
        <v>10903.087238399999</v>
      </c>
      <c r="S62" s="52">
        <f>TI_EHG_E!S62+NRG_E!S62+FC_E!S62</f>
        <v>11191.263552</v>
      </c>
      <c r="T62" s="52">
        <f>TI_EHG_E!T62+NRG_E!T62+FC_E!T62</f>
        <v>11278.049932800004</v>
      </c>
      <c r="U62" s="52">
        <f>TI_EHG_E!U62+NRG_E!U62+FC_E!U62</f>
        <v>11319.400915199996</v>
      </c>
      <c r="V62" s="52">
        <f>TI_EHG_E!V62+NRG_E!V62+FC_E!V62</f>
        <v>11823.975475199997</v>
      </c>
      <c r="W62" s="52">
        <f>TI_EHG_E!W62+NRG_E!W62+FC_E!W62</f>
        <v>12329.097177599997</v>
      </c>
      <c r="X62" s="52">
        <f>TI_EHG_E!X62+NRG_E!X62+FC_E!X62</f>
        <v>12578.122368</v>
      </c>
    </row>
    <row r="63" spans="1:24" ht="11.25" customHeight="1" x14ac:dyDescent="0.2">
      <c r="A63" s="50" t="s">
        <v>94</v>
      </c>
      <c r="B63" s="51" t="s">
        <v>95</v>
      </c>
      <c r="C63" s="52">
        <f>TI_EHG_E!C63+NRG_E!C63+FC_E!C63</f>
        <v>0</v>
      </c>
      <c r="D63" s="52">
        <f>TI_EHG_E!D63+NRG_E!D63+FC_E!D63</f>
        <v>0</v>
      </c>
      <c r="E63" s="52">
        <f>TI_EHG_E!E63+NRG_E!E63+FC_E!E63</f>
        <v>0</v>
      </c>
      <c r="F63" s="52">
        <f>TI_EHG_E!F63+NRG_E!F63+FC_E!F63</f>
        <v>0</v>
      </c>
      <c r="G63" s="52">
        <f>TI_EHG_E!G63+NRG_E!G63+FC_E!G63</f>
        <v>0</v>
      </c>
      <c r="H63" s="52">
        <f>TI_EHG_E!H63+NRG_E!H63+FC_E!H63</f>
        <v>0</v>
      </c>
      <c r="I63" s="52">
        <f>TI_EHG_E!I63+NRG_E!I63+FC_E!I63</f>
        <v>0</v>
      </c>
      <c r="J63" s="52">
        <f>TI_EHG_E!J63+NRG_E!J63+FC_E!J63</f>
        <v>0</v>
      </c>
      <c r="K63" s="52">
        <f>TI_EHG_E!K63+NRG_E!K63+FC_E!K63</f>
        <v>0</v>
      </c>
      <c r="L63" s="52">
        <f>TI_EHG_E!L63+NRG_E!L63+FC_E!L63</f>
        <v>0</v>
      </c>
      <c r="M63" s="52">
        <f>TI_EHG_E!M63+NRG_E!M63+FC_E!M63</f>
        <v>0</v>
      </c>
      <c r="N63" s="52">
        <f>TI_EHG_E!N63+NRG_E!N63+FC_E!N63</f>
        <v>0</v>
      </c>
      <c r="O63" s="52">
        <f>TI_EHG_E!O63+NRG_E!O63+FC_E!O63</f>
        <v>208.15199999999993</v>
      </c>
      <c r="P63" s="52">
        <f>TI_EHG_E!P63+NRG_E!P63+FC_E!P63</f>
        <v>142.07195520000005</v>
      </c>
      <c r="Q63" s="52">
        <f>TI_EHG_E!Q63+NRG_E!Q63+FC_E!Q63</f>
        <v>142.07195520000002</v>
      </c>
      <c r="R63" s="52">
        <f>TI_EHG_E!R63+NRG_E!R63+FC_E!R63</f>
        <v>142.07195520000002</v>
      </c>
      <c r="S63" s="52">
        <f>TI_EHG_E!S63+NRG_E!S63+FC_E!S63</f>
        <v>118.94359680000004</v>
      </c>
      <c r="T63" s="52">
        <f>TI_EHG_E!T63+NRG_E!T63+FC_E!T63</f>
        <v>126.4967424</v>
      </c>
      <c r="U63" s="52">
        <f>TI_EHG_E!U63+NRG_E!U63+FC_E!U63</f>
        <v>126.4971456</v>
      </c>
      <c r="V63" s="52">
        <f>TI_EHG_E!V63+NRG_E!V63+FC_E!V63</f>
        <v>108.98576639999996</v>
      </c>
      <c r="W63" s="52">
        <f>TI_EHG_E!W63+NRG_E!W63+FC_E!W63</f>
        <v>95.320108799999957</v>
      </c>
      <c r="X63" s="52">
        <f>TI_EHG_E!X63+NRG_E!X63+FC_E!X63</f>
        <v>117.55618560000001</v>
      </c>
    </row>
    <row r="64" spans="1:24" ht="11.25" customHeight="1" x14ac:dyDescent="0.2">
      <c r="A64" s="50" t="s">
        <v>96</v>
      </c>
      <c r="B64" s="51" t="s">
        <v>97</v>
      </c>
      <c r="C64" s="52">
        <f>TI_EHG_E!C64+NRG_E!C64+FC_E!C64</f>
        <v>2.6207344799999999</v>
      </c>
      <c r="D64" s="52">
        <f>TI_EHG_E!D64+NRG_E!D64+FC_E!D64</f>
        <v>2.0202436800000001</v>
      </c>
      <c r="E64" s="52">
        <f>TI_EHG_E!E64+NRG_E!E64+FC_E!E64</f>
        <v>2.1293344800000003</v>
      </c>
      <c r="F64" s="52">
        <f>TI_EHG_E!F64+NRG_E!F64+FC_E!F64</f>
        <v>1.9109563199999999</v>
      </c>
      <c r="G64" s="52">
        <f>TI_EHG_E!G64+NRG_E!G64+FC_E!G64</f>
        <v>10.210309200000001</v>
      </c>
      <c r="H64" s="52">
        <f>TI_EHG_E!H64+NRG_E!H64+FC_E!H64</f>
        <v>23.150443680000002</v>
      </c>
      <c r="I64" s="52">
        <f>TI_EHG_E!I64+NRG_E!I64+FC_E!I64</f>
        <v>21.020912639999999</v>
      </c>
      <c r="J64" s="52">
        <f>TI_EHG_E!J64+NRG_E!J64+FC_E!J64</f>
        <v>36.036131040000008</v>
      </c>
      <c r="K64" s="52">
        <f>TI_EHG_E!K64+NRG_E!K64+FC_E!K64</f>
        <v>52.525156320000008</v>
      </c>
      <c r="L64" s="52">
        <f>TI_EHG_E!L64+NRG_E!L64+FC_E!L64</f>
        <v>54.381665520000006</v>
      </c>
      <c r="M64" s="52">
        <f>TI_EHG_E!M64+NRG_E!M64+FC_E!M64</f>
        <v>70.270200000000017</v>
      </c>
      <c r="N64" s="52">
        <f>TI_EHG_E!N64+NRG_E!N64+FC_E!N64</f>
        <v>102.81188736</v>
      </c>
      <c r="O64" s="52">
        <f>TI_EHG_E!O64+NRG_E!O64+FC_E!O64</f>
        <v>130.11190920000001</v>
      </c>
      <c r="P64" s="52">
        <f>TI_EHG_E!P64+NRG_E!P64+FC_E!P64</f>
        <v>150.85980000000001</v>
      </c>
      <c r="Q64" s="52">
        <f>TI_EHG_E!Q64+NRG_E!Q64+FC_E!Q64</f>
        <v>187.38733104000002</v>
      </c>
      <c r="R64" s="52">
        <f>TI_EHG_E!R64+NRG_E!R64+FC_E!R64</f>
        <v>188.75224367999999</v>
      </c>
      <c r="S64" s="52">
        <f>TI_EHG_E!S64+NRG_E!S64+FC_E!S64</f>
        <v>183.67431264000001</v>
      </c>
      <c r="T64" s="52">
        <f>TI_EHG_E!T64+NRG_E!T64+FC_E!T64</f>
        <v>194.44619376000003</v>
      </c>
      <c r="U64" s="52">
        <f>TI_EHG_E!U64+NRG_E!U64+FC_E!U64</f>
        <v>188.53602767999999</v>
      </c>
      <c r="V64" s="52">
        <f>TI_EHG_E!V64+NRG_E!V64+FC_E!V64</f>
        <v>183.19175784000001</v>
      </c>
      <c r="W64" s="52">
        <f>TI_EHG_E!W64+NRG_E!W64+FC_E!W64</f>
        <v>189.15224328000002</v>
      </c>
      <c r="X64" s="52">
        <f>TI_EHG_E!X64+NRG_E!X64+FC_E!X64</f>
        <v>199.39871952000001</v>
      </c>
    </row>
    <row r="65" spans="1:24" ht="11.25" customHeight="1" x14ac:dyDescent="0.2">
      <c r="A65" s="50" t="s">
        <v>98</v>
      </c>
      <c r="B65" s="51" t="s">
        <v>99</v>
      </c>
      <c r="C65" s="52">
        <f>TI_EHG_E!C65+NRG_E!C65+FC_E!C65</f>
        <v>364.79987999999992</v>
      </c>
      <c r="D65" s="52">
        <f>TI_EHG_E!D65+NRG_E!D65+FC_E!D65</f>
        <v>365.4</v>
      </c>
      <c r="E65" s="52">
        <f>TI_EHG_E!E65+NRG_E!E65+FC_E!E65</f>
        <v>381.59999999999997</v>
      </c>
      <c r="F65" s="52">
        <f>TI_EHG_E!F65+NRG_E!F65+FC_E!F65</f>
        <v>396.29988000000003</v>
      </c>
      <c r="G65" s="52">
        <f>TI_EHG_E!G65+NRG_E!G65+FC_E!G65</f>
        <v>395.99999999999994</v>
      </c>
      <c r="H65" s="52">
        <f>TI_EHG_E!H65+NRG_E!H65+FC_E!H65</f>
        <v>433.29995999999988</v>
      </c>
      <c r="I65" s="52">
        <f>TI_EHG_E!I65+NRG_E!I65+FC_E!I65</f>
        <v>420.09984000000009</v>
      </c>
      <c r="J65" s="52">
        <f>TI_EHG_E!J65+NRG_E!J65+FC_E!J65</f>
        <v>393.50015999999999</v>
      </c>
      <c r="K65" s="52">
        <f>TI_EHG_E!K65+NRG_E!K65+FC_E!K65</f>
        <v>382.60007999999999</v>
      </c>
      <c r="L65" s="52">
        <f>TI_EHG_E!L65+NRG_E!L65+FC_E!L65</f>
        <v>414.69983999999994</v>
      </c>
      <c r="M65" s="52">
        <f>TI_EHG_E!M65+NRG_E!M65+FC_E!M65</f>
        <v>401.50007999999997</v>
      </c>
      <c r="N65" s="52">
        <f>TI_EHG_E!N65+NRG_E!N65+FC_E!N65</f>
        <v>412.30007999999992</v>
      </c>
      <c r="O65" s="52">
        <f>TI_EHG_E!O65+NRG_E!O65+FC_E!O65</f>
        <v>359.89991999999995</v>
      </c>
      <c r="P65" s="52">
        <f>TI_EHG_E!P65+NRG_E!P65+FC_E!P65</f>
        <v>404.89991999999995</v>
      </c>
      <c r="Q65" s="52">
        <f>TI_EHG_E!Q65+NRG_E!Q65+FC_E!Q65</f>
        <v>342.29987999999997</v>
      </c>
      <c r="R65" s="52">
        <f>TI_EHG_E!R65+NRG_E!R65+FC_E!R65</f>
        <v>407.80007999999998</v>
      </c>
      <c r="S65" s="52">
        <f>TI_EHG_E!S65+NRG_E!S65+FC_E!S65</f>
        <v>434.00015999999999</v>
      </c>
      <c r="T65" s="52">
        <f>TI_EHG_E!T65+NRG_E!T65+FC_E!T65</f>
        <v>498.08916000000005</v>
      </c>
      <c r="U65" s="52">
        <f>TI_EHG_E!U65+NRG_E!U65+FC_E!U65</f>
        <v>462.86351999999994</v>
      </c>
      <c r="V65" s="52">
        <f>TI_EHG_E!V65+NRG_E!V65+FC_E!V65</f>
        <v>493.97975999999971</v>
      </c>
      <c r="W65" s="52">
        <f>TI_EHG_E!W65+NRG_E!W65+FC_E!W65</f>
        <v>467.10755999999975</v>
      </c>
      <c r="X65" s="52">
        <f>TI_EHG_E!X65+NRG_E!X65+FC_E!X65</f>
        <v>496.55195999999995</v>
      </c>
    </row>
    <row r="66" spans="1:24" ht="11.25" customHeight="1" x14ac:dyDescent="0.2">
      <c r="A66" s="50" t="s">
        <v>100</v>
      </c>
      <c r="B66" s="51" t="s">
        <v>101</v>
      </c>
      <c r="C66" s="52">
        <f>TI_EHG_E!C66+NRG_E!C66+FC_E!C66</f>
        <v>0</v>
      </c>
      <c r="D66" s="52">
        <f>TI_EHG_E!D66+NRG_E!D66+FC_E!D66</f>
        <v>0</v>
      </c>
      <c r="E66" s="52">
        <f>TI_EHG_E!E66+NRG_E!E66+FC_E!E66</f>
        <v>0</v>
      </c>
      <c r="F66" s="52">
        <f>TI_EHG_E!F66+NRG_E!F66+FC_E!F66</f>
        <v>0</v>
      </c>
      <c r="G66" s="52">
        <f>TI_EHG_E!G66+NRG_E!G66+FC_E!G66</f>
        <v>0</v>
      </c>
      <c r="H66" s="52">
        <f>TI_EHG_E!H66+NRG_E!H66+FC_E!H66</f>
        <v>0</v>
      </c>
      <c r="I66" s="52">
        <f>TI_EHG_E!I66+NRG_E!I66+FC_E!I66</f>
        <v>0</v>
      </c>
      <c r="J66" s="52">
        <f>TI_EHG_E!J66+NRG_E!J66+FC_E!J66</f>
        <v>0</v>
      </c>
      <c r="K66" s="52">
        <f>TI_EHG_E!K66+NRG_E!K66+FC_E!K66</f>
        <v>0</v>
      </c>
      <c r="L66" s="52">
        <f>TI_EHG_E!L66+NRG_E!L66+FC_E!L66</f>
        <v>0</v>
      </c>
      <c r="M66" s="52">
        <f>TI_EHG_E!M66+NRG_E!M66+FC_E!M66</f>
        <v>0</v>
      </c>
      <c r="N66" s="52">
        <f>TI_EHG_E!N66+NRG_E!N66+FC_E!N66</f>
        <v>0</v>
      </c>
      <c r="O66" s="52">
        <f>TI_EHG_E!O66+NRG_E!O66+FC_E!O66</f>
        <v>0</v>
      </c>
      <c r="P66" s="52">
        <f>TI_EHG_E!P66+NRG_E!P66+FC_E!P66</f>
        <v>0</v>
      </c>
      <c r="Q66" s="52">
        <f>TI_EHG_E!Q66+NRG_E!Q66+FC_E!Q66</f>
        <v>0</v>
      </c>
      <c r="R66" s="52">
        <f>TI_EHG_E!R66+NRG_E!R66+FC_E!R66</f>
        <v>0</v>
      </c>
      <c r="S66" s="52">
        <f>TI_EHG_E!S66+NRG_E!S66+FC_E!S66</f>
        <v>0</v>
      </c>
      <c r="T66" s="52">
        <f>TI_EHG_E!T66+NRG_E!T66+FC_E!T66</f>
        <v>0</v>
      </c>
      <c r="U66" s="52">
        <f>TI_EHG_E!U66+NRG_E!U66+FC_E!U66</f>
        <v>0</v>
      </c>
      <c r="V66" s="52">
        <f>TI_EHG_E!V66+NRG_E!V66+FC_E!V66</f>
        <v>0</v>
      </c>
      <c r="W66" s="52">
        <f>TI_EHG_E!W66+NRG_E!W66+FC_E!W66</f>
        <v>0</v>
      </c>
      <c r="X66" s="52">
        <f>TI_EHG_E!X66+NRG_E!X66+FC_E!X66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TI_EHG_E!C67+NRG_E!C67+FC_E!C67</f>
        <v>0</v>
      </c>
      <c r="D67" s="52">
        <f>TI_EHG_E!D67+NRG_E!D67+FC_E!D67</f>
        <v>0</v>
      </c>
      <c r="E67" s="52">
        <f>TI_EHG_E!E67+NRG_E!E67+FC_E!E67</f>
        <v>0</v>
      </c>
      <c r="F67" s="52">
        <f>TI_EHG_E!F67+NRG_E!F67+FC_E!F67</f>
        <v>0</v>
      </c>
      <c r="G67" s="52">
        <f>TI_EHG_E!G67+NRG_E!G67+FC_E!G67</f>
        <v>0</v>
      </c>
      <c r="H67" s="52">
        <f>TI_EHG_E!H67+NRG_E!H67+FC_E!H67</f>
        <v>0</v>
      </c>
      <c r="I67" s="52">
        <f>TI_EHG_E!I67+NRG_E!I67+FC_E!I67</f>
        <v>0</v>
      </c>
      <c r="J67" s="52">
        <f>TI_EHG_E!J67+NRG_E!J67+FC_E!J67</f>
        <v>0</v>
      </c>
      <c r="K67" s="52">
        <f>TI_EHG_E!K67+NRG_E!K67+FC_E!K67</f>
        <v>0</v>
      </c>
      <c r="L67" s="52">
        <f>TI_EHG_E!L67+NRG_E!L67+FC_E!L67</f>
        <v>0</v>
      </c>
      <c r="M67" s="52">
        <f>TI_EHG_E!M67+NRG_E!M67+FC_E!M67</f>
        <v>0</v>
      </c>
      <c r="N67" s="52">
        <f>TI_EHG_E!N67+NRG_E!N67+FC_E!N67</f>
        <v>0</v>
      </c>
      <c r="O67" s="52">
        <f>TI_EHG_E!O67+NRG_E!O67+FC_E!O67</f>
        <v>3.8232000000000004</v>
      </c>
      <c r="P67" s="52">
        <f>TI_EHG_E!P67+NRG_E!P67+FC_E!P67</f>
        <v>5.7348000000000008</v>
      </c>
      <c r="Q67" s="52">
        <f>TI_EHG_E!Q67+NRG_E!Q67+FC_E!Q67</f>
        <v>5.7348000000000008</v>
      </c>
      <c r="R67" s="52">
        <f>TI_EHG_E!R67+NRG_E!R67+FC_E!R67</f>
        <v>63.08280000000002</v>
      </c>
      <c r="S67" s="52">
        <f>TI_EHG_E!S67+NRG_E!S67+FC_E!S67</f>
        <v>74.552399999999992</v>
      </c>
      <c r="T67" s="52">
        <f>TI_EHG_E!T67+NRG_E!T67+FC_E!T67</f>
        <v>8.7360119999999988</v>
      </c>
      <c r="U67" s="52">
        <f>TI_EHG_E!U67+NRG_E!U67+FC_E!U67</f>
        <v>16.598550240000005</v>
      </c>
      <c r="V67" s="52">
        <f>TI_EHG_E!V67+NRG_E!V67+FC_E!V67</f>
        <v>24.262027199999995</v>
      </c>
      <c r="W67" s="52">
        <f>TI_EHG_E!W67+NRG_E!W67+FC_E!W67</f>
        <v>19.022459039999994</v>
      </c>
      <c r="X67" s="52">
        <f>TI_EHG_E!X67+NRG_E!X67+FC_E!X67</f>
        <v>50.722394400000006</v>
      </c>
    </row>
    <row r="68" spans="1:24" ht="11.25" customHeight="1" x14ac:dyDescent="0.2">
      <c r="A68" s="50" t="s">
        <v>104</v>
      </c>
      <c r="B68" s="51" t="s">
        <v>105</v>
      </c>
      <c r="C68" s="52">
        <f>TI_EHG_E!C68+NRG_E!C68+FC_E!C68</f>
        <v>0</v>
      </c>
      <c r="D68" s="52">
        <f>TI_EHG_E!D68+NRG_E!D68+FC_E!D68</f>
        <v>0</v>
      </c>
      <c r="E68" s="52">
        <f>TI_EHG_E!E68+NRG_E!E68+FC_E!E68</f>
        <v>0</v>
      </c>
      <c r="F68" s="52">
        <f>TI_EHG_E!F68+NRG_E!F68+FC_E!F68</f>
        <v>0</v>
      </c>
      <c r="G68" s="52">
        <f>TI_EHG_E!G68+NRG_E!G68+FC_E!G68</f>
        <v>0</v>
      </c>
      <c r="H68" s="52">
        <f>TI_EHG_E!H68+NRG_E!H68+FC_E!H68</f>
        <v>0</v>
      </c>
      <c r="I68" s="52">
        <f>TI_EHG_E!I68+NRG_E!I68+FC_E!I68</f>
        <v>0</v>
      </c>
      <c r="J68" s="52">
        <f>TI_EHG_E!J68+NRG_E!J68+FC_E!J68</f>
        <v>0</v>
      </c>
      <c r="K68" s="52">
        <f>TI_EHG_E!K68+NRG_E!K68+FC_E!K68</f>
        <v>0</v>
      </c>
      <c r="L68" s="52">
        <f>TI_EHG_E!L68+NRG_E!L68+FC_E!L68</f>
        <v>0</v>
      </c>
      <c r="M68" s="52">
        <f>TI_EHG_E!M68+NRG_E!M68+FC_E!M68</f>
        <v>0</v>
      </c>
      <c r="N68" s="52">
        <f>TI_EHG_E!N68+NRG_E!N68+FC_E!N68</f>
        <v>0</v>
      </c>
      <c r="O68" s="52">
        <f>TI_EHG_E!O68+NRG_E!O68+FC_E!O68</f>
        <v>0</v>
      </c>
      <c r="P68" s="52">
        <f>TI_EHG_E!P68+NRG_E!P68+FC_E!P68</f>
        <v>0</v>
      </c>
      <c r="Q68" s="52">
        <f>TI_EHG_E!Q68+NRG_E!Q68+FC_E!Q68</f>
        <v>0</v>
      </c>
      <c r="R68" s="52">
        <f>TI_EHG_E!R68+NRG_E!R68+FC_E!R68</f>
        <v>0</v>
      </c>
      <c r="S68" s="52">
        <f>TI_EHG_E!S68+NRG_E!S68+FC_E!S68</f>
        <v>0</v>
      </c>
      <c r="T68" s="52">
        <f>TI_EHG_E!T68+NRG_E!T68+FC_E!T68</f>
        <v>6.1064150399999981</v>
      </c>
      <c r="U68" s="52">
        <f>TI_EHG_E!U68+NRG_E!U68+FC_E!U68</f>
        <v>12.495492000000002</v>
      </c>
      <c r="V68" s="52">
        <f>TI_EHG_E!V68+NRG_E!V68+FC_E!V68</f>
        <v>5.4776260799999985</v>
      </c>
      <c r="W68" s="52">
        <f>TI_EHG_E!W68+NRG_E!W68+FC_E!W68</f>
        <v>4.1886979200000019</v>
      </c>
      <c r="X68" s="52">
        <f>TI_EHG_E!X68+NRG_E!X68+FC_E!X68</f>
        <v>3.1383374400000008</v>
      </c>
    </row>
    <row r="69" spans="1:24" ht="11.25" customHeight="1" x14ac:dyDescent="0.2">
      <c r="A69" s="50" t="s">
        <v>106</v>
      </c>
      <c r="B69" s="51" t="s">
        <v>107</v>
      </c>
      <c r="C69" s="52">
        <f>TI_EHG_E!C69+NRG_E!C69+FC_E!C69</f>
        <v>0</v>
      </c>
      <c r="D69" s="52">
        <f>TI_EHG_E!D69+NRG_E!D69+FC_E!D69</f>
        <v>0</v>
      </c>
      <c r="E69" s="52">
        <f>TI_EHG_E!E69+NRG_E!E69+FC_E!E69</f>
        <v>0</v>
      </c>
      <c r="F69" s="52">
        <f>TI_EHG_E!F69+NRG_E!F69+FC_E!F69</f>
        <v>0</v>
      </c>
      <c r="G69" s="52">
        <f>TI_EHG_E!G69+NRG_E!G69+FC_E!G69</f>
        <v>0</v>
      </c>
      <c r="H69" s="52">
        <f>TI_EHG_E!H69+NRG_E!H69+FC_E!H69</f>
        <v>0</v>
      </c>
      <c r="I69" s="52">
        <f>TI_EHG_E!I69+NRG_E!I69+FC_E!I69</f>
        <v>209.56794336000002</v>
      </c>
      <c r="J69" s="52">
        <f>TI_EHG_E!J69+NRG_E!J69+FC_E!J69</f>
        <v>392.94033983999998</v>
      </c>
      <c r="K69" s="52">
        <f>TI_EHG_E!K69+NRG_E!K69+FC_E!K69</f>
        <v>395.55999647999988</v>
      </c>
      <c r="L69" s="52">
        <f>TI_EHG_E!L69+NRG_E!L69+FC_E!L69</f>
        <v>657.52005312000006</v>
      </c>
      <c r="M69" s="52">
        <f>TI_EHG_E!M69+NRG_E!M69+FC_E!M69</f>
        <v>956.15453808000007</v>
      </c>
      <c r="N69" s="52">
        <f>TI_EHG_E!N69+NRG_E!N69+FC_E!N69</f>
        <v>898.5233664000001</v>
      </c>
      <c r="O69" s="52">
        <f>TI_EHG_E!O69+NRG_E!O69+FC_E!O69</f>
        <v>830.41382303999978</v>
      </c>
      <c r="P69" s="52">
        <f>TI_EHG_E!P69+NRG_E!P69+FC_E!P69</f>
        <v>798.9787080000001</v>
      </c>
      <c r="Q69" s="52">
        <f>TI_EHG_E!Q69+NRG_E!Q69+FC_E!Q69</f>
        <v>796.35905136000008</v>
      </c>
      <c r="R69" s="52">
        <f>TI_EHG_E!R69+NRG_E!R69+FC_E!R69</f>
        <v>953.53513631999999</v>
      </c>
      <c r="S69" s="52">
        <f>TI_EHG_E!S69+NRG_E!S69+FC_E!S69</f>
        <v>741.3472814400003</v>
      </c>
      <c r="T69" s="52">
        <f>TI_EHG_E!T69+NRG_E!T69+FC_E!T69</f>
        <v>743.51350656</v>
      </c>
      <c r="U69" s="52">
        <f>TI_EHG_E!U69+NRG_E!U69+FC_E!U69</f>
        <v>783.87885216000006</v>
      </c>
      <c r="V69" s="52">
        <f>TI_EHG_E!V69+NRG_E!V69+FC_E!V69</f>
        <v>811.68575039999962</v>
      </c>
      <c r="W69" s="52">
        <f>TI_EHG_E!W69+NRG_E!W69+FC_E!W69</f>
        <v>734.69618783999977</v>
      </c>
      <c r="X69" s="52">
        <f>TI_EHG_E!X69+NRG_E!X69+FC_E!X69</f>
        <v>1004.9005929600002</v>
      </c>
    </row>
    <row r="70" spans="1:24" ht="11.25" customHeight="1" x14ac:dyDescent="0.2">
      <c r="A70" s="50" t="s">
        <v>108</v>
      </c>
      <c r="B70" s="51" t="s">
        <v>109</v>
      </c>
      <c r="C70" s="52">
        <f>TI_EHG_E!C70+NRG_E!C70+FC_E!C70</f>
        <v>0</v>
      </c>
      <c r="D70" s="52">
        <f>TI_EHG_E!D70+NRG_E!D70+FC_E!D70</f>
        <v>0</v>
      </c>
      <c r="E70" s="52">
        <f>TI_EHG_E!E70+NRG_E!E70+FC_E!E70</f>
        <v>0</v>
      </c>
      <c r="F70" s="52">
        <f>TI_EHG_E!F70+NRG_E!F70+FC_E!F70</f>
        <v>0</v>
      </c>
      <c r="G70" s="52">
        <f>TI_EHG_E!G70+NRG_E!G70+FC_E!G70</f>
        <v>0</v>
      </c>
      <c r="H70" s="52">
        <f>TI_EHG_E!H70+NRG_E!H70+FC_E!H70</f>
        <v>0</v>
      </c>
      <c r="I70" s="52">
        <f>TI_EHG_E!I70+NRG_E!I70+FC_E!I70</f>
        <v>0</v>
      </c>
      <c r="J70" s="52">
        <f>TI_EHG_E!J70+NRG_E!J70+FC_E!J70</f>
        <v>0</v>
      </c>
      <c r="K70" s="52">
        <f>TI_EHG_E!K70+NRG_E!K70+FC_E!K70</f>
        <v>0</v>
      </c>
      <c r="L70" s="52">
        <f>TI_EHG_E!L70+NRG_E!L70+FC_E!L70</f>
        <v>0</v>
      </c>
      <c r="M70" s="52">
        <f>TI_EHG_E!M70+NRG_E!M70+FC_E!M70</f>
        <v>0</v>
      </c>
      <c r="N70" s="52">
        <f>TI_EHG_E!N70+NRG_E!N70+FC_E!N70</f>
        <v>0</v>
      </c>
      <c r="O70" s="52">
        <f>TI_EHG_E!O70+NRG_E!O70+FC_E!O70</f>
        <v>0</v>
      </c>
      <c r="P70" s="52">
        <f>TI_EHG_E!P70+NRG_E!P70+FC_E!P70</f>
        <v>0</v>
      </c>
      <c r="Q70" s="52">
        <f>TI_EHG_E!Q70+NRG_E!Q70+FC_E!Q70</f>
        <v>0</v>
      </c>
      <c r="R70" s="52">
        <f>TI_EHG_E!R70+NRG_E!R70+FC_E!R70</f>
        <v>0</v>
      </c>
      <c r="S70" s="52">
        <f>TI_EHG_E!S70+NRG_E!S70+FC_E!S70</f>
        <v>0</v>
      </c>
      <c r="T70" s="52">
        <f>TI_EHG_E!T70+NRG_E!T70+FC_E!T70</f>
        <v>0</v>
      </c>
      <c r="U70" s="52">
        <f>TI_EHG_E!U70+NRG_E!U70+FC_E!U70</f>
        <v>0</v>
      </c>
      <c r="V70" s="52">
        <f>TI_EHG_E!V70+NRG_E!V70+FC_E!V70</f>
        <v>0</v>
      </c>
      <c r="W70" s="52">
        <f>TI_EHG_E!W70+NRG_E!W70+FC_E!W70</f>
        <v>0</v>
      </c>
      <c r="X70" s="52">
        <f>TI_EHG_E!X70+NRG_E!X70+FC_E!X70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TI_EHG_E!C71+NRG_E!C71+FC_E!C71</f>
        <v>0</v>
      </c>
      <c r="D71" s="52">
        <f>TI_EHG_E!D71+NRG_E!D71+FC_E!D71</f>
        <v>0</v>
      </c>
      <c r="E71" s="52">
        <f>TI_EHG_E!E71+NRG_E!E71+FC_E!E71</f>
        <v>0</v>
      </c>
      <c r="F71" s="52">
        <f>TI_EHG_E!F71+NRG_E!F71+FC_E!F71</f>
        <v>0</v>
      </c>
      <c r="G71" s="52">
        <f>TI_EHG_E!G71+NRG_E!G71+FC_E!G71</f>
        <v>0</v>
      </c>
      <c r="H71" s="52">
        <f>TI_EHG_E!H71+NRG_E!H71+FC_E!H71</f>
        <v>0</v>
      </c>
      <c r="I71" s="52">
        <f>TI_EHG_E!I71+NRG_E!I71+FC_E!I71</f>
        <v>0</v>
      </c>
      <c r="J71" s="52">
        <f>TI_EHG_E!J71+NRG_E!J71+FC_E!J71</f>
        <v>0</v>
      </c>
      <c r="K71" s="52">
        <f>TI_EHG_E!K71+NRG_E!K71+FC_E!K71</f>
        <v>0</v>
      </c>
      <c r="L71" s="52">
        <f>TI_EHG_E!L71+NRG_E!L71+FC_E!L71</f>
        <v>0</v>
      </c>
      <c r="M71" s="52">
        <f>TI_EHG_E!M71+NRG_E!M71+FC_E!M71</f>
        <v>0</v>
      </c>
      <c r="N71" s="52">
        <f>TI_EHG_E!N71+NRG_E!N71+FC_E!N71</f>
        <v>0</v>
      </c>
      <c r="O71" s="52">
        <f>TI_EHG_E!O71+NRG_E!O71+FC_E!O71</f>
        <v>0</v>
      </c>
      <c r="P71" s="52">
        <f>TI_EHG_E!P71+NRG_E!P71+FC_E!P71</f>
        <v>0</v>
      </c>
      <c r="Q71" s="52">
        <f>TI_EHG_E!Q71+NRG_E!Q71+FC_E!Q71</f>
        <v>0</v>
      </c>
      <c r="R71" s="52">
        <f>TI_EHG_E!R71+NRG_E!R71+FC_E!R71</f>
        <v>0</v>
      </c>
      <c r="S71" s="52">
        <f>TI_EHG_E!S71+NRG_E!S71+FC_E!S71</f>
        <v>0</v>
      </c>
      <c r="T71" s="52">
        <f>TI_EHG_E!T71+NRG_E!T71+FC_E!T71</f>
        <v>0</v>
      </c>
      <c r="U71" s="52">
        <f>TI_EHG_E!U71+NRG_E!U71+FC_E!U71</f>
        <v>0</v>
      </c>
      <c r="V71" s="52">
        <f>TI_EHG_E!V71+NRG_E!V71+FC_E!V71</f>
        <v>0</v>
      </c>
      <c r="W71" s="52">
        <f>TI_EHG_E!W71+NRG_E!W71+FC_E!W71</f>
        <v>0</v>
      </c>
      <c r="X71" s="52">
        <f>TI_EHG_E!X71+NRG_E!X71+FC_E!X71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TI_EHG_E!C72+NRG_E!C72+FC_E!C72</f>
        <v>0</v>
      </c>
      <c r="D72" s="55">
        <f>TI_EHG_E!D72+NRG_E!D72+FC_E!D72</f>
        <v>0</v>
      </c>
      <c r="E72" s="55">
        <f>TI_EHG_E!E72+NRG_E!E72+FC_E!E72</f>
        <v>0</v>
      </c>
      <c r="F72" s="55">
        <f>TI_EHG_E!F72+NRG_E!F72+FC_E!F72</f>
        <v>0</v>
      </c>
      <c r="G72" s="55">
        <f>TI_EHG_E!G72+NRG_E!G72+FC_E!G72</f>
        <v>0</v>
      </c>
      <c r="H72" s="55">
        <f>TI_EHG_E!H72+NRG_E!H72+FC_E!H72</f>
        <v>0</v>
      </c>
      <c r="I72" s="55">
        <f>TI_EHG_E!I72+NRG_E!I72+FC_E!I72</f>
        <v>3.0982867199999999</v>
      </c>
      <c r="J72" s="55">
        <f>TI_EHG_E!J72+NRG_E!J72+FC_E!J72</f>
        <v>8.5735886399999988</v>
      </c>
      <c r="K72" s="55">
        <f>TI_EHG_E!K72+NRG_E!K72+FC_E!K72</f>
        <v>14.979350880000002</v>
      </c>
      <c r="L72" s="55">
        <f>TI_EHG_E!L72+NRG_E!L72+FC_E!L72</f>
        <v>13.176888479999999</v>
      </c>
      <c r="M72" s="55">
        <f>TI_EHG_E!M72+NRG_E!M72+FC_E!M72</f>
        <v>14.142882239999997</v>
      </c>
      <c r="N72" s="55">
        <f>TI_EHG_E!N72+NRG_E!N72+FC_E!N72</f>
        <v>13.651145279999998</v>
      </c>
      <c r="O72" s="55">
        <f>TI_EHG_E!O72+NRG_E!O72+FC_E!O72</f>
        <v>13.92481008</v>
      </c>
      <c r="P72" s="55">
        <f>TI_EHG_E!P72+NRG_E!P72+FC_E!P72</f>
        <v>13.229902079999999</v>
      </c>
      <c r="Q72" s="55">
        <f>TI_EHG_E!Q72+NRG_E!Q72+FC_E!Q72</f>
        <v>15.71265792</v>
      </c>
      <c r="R72" s="55">
        <f>TI_EHG_E!R72+NRG_E!R72+FC_E!R72</f>
        <v>10.752877439999997</v>
      </c>
      <c r="S72" s="55">
        <f>TI_EHG_E!S72+NRG_E!S72+FC_E!S72</f>
        <v>7.4219040000000005</v>
      </c>
      <c r="T72" s="55">
        <f>TI_EHG_E!T72+NRG_E!T72+FC_E!T72</f>
        <v>0</v>
      </c>
      <c r="U72" s="55">
        <f>TI_EHG_E!U72+NRG_E!U72+FC_E!U72</f>
        <v>0</v>
      </c>
      <c r="V72" s="55">
        <f>TI_EHG_E!V72+NRG_E!V72+FC_E!V72</f>
        <v>0</v>
      </c>
      <c r="W72" s="55">
        <f>TI_EHG_E!W72+NRG_E!W72+FC_E!W72</f>
        <v>0</v>
      </c>
      <c r="X72" s="55">
        <f>TI_EHG_E!X72+NRG_E!X72+FC_E!X72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165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21846.736641528001</v>
      </c>
      <c r="D2" s="21">
        <f t="shared" ref="D2:X2" si="0">SUM(D3,D17,D22,D25,D26,D51,D52)</f>
        <v>21514.173863399999</v>
      </c>
      <c r="E2" s="21">
        <f t="shared" si="0"/>
        <v>24889.739214240006</v>
      </c>
      <c r="F2" s="21">
        <f t="shared" si="0"/>
        <v>20546.771237208006</v>
      </c>
      <c r="G2" s="21">
        <f t="shared" si="0"/>
        <v>21816.201698495999</v>
      </c>
      <c r="H2" s="21">
        <f t="shared" si="0"/>
        <v>25132.977247464005</v>
      </c>
      <c r="I2" s="21">
        <f t="shared" si="0"/>
        <v>21986.701115111999</v>
      </c>
      <c r="J2" s="21">
        <f t="shared" si="0"/>
        <v>19686.809634767997</v>
      </c>
      <c r="K2" s="21">
        <f t="shared" si="0"/>
        <v>18989.667204624006</v>
      </c>
      <c r="L2" s="21">
        <f t="shared" si="0"/>
        <v>20024.278418376001</v>
      </c>
      <c r="M2" s="21">
        <f t="shared" si="0"/>
        <v>15159.825131543999</v>
      </c>
      <c r="N2" s="21">
        <f t="shared" si="0"/>
        <v>17159.346070560001</v>
      </c>
      <c r="O2" s="21">
        <f t="shared" si="0"/>
        <v>18145.180750031999</v>
      </c>
      <c r="P2" s="21">
        <f t="shared" si="0"/>
        <v>15739.344869472001</v>
      </c>
      <c r="Q2" s="21">
        <f t="shared" si="0"/>
        <v>15361.605744768001</v>
      </c>
      <c r="R2" s="21">
        <f t="shared" si="0"/>
        <v>18952.00286076</v>
      </c>
      <c r="S2" s="21">
        <f t="shared" si="0"/>
        <v>18012.850945487997</v>
      </c>
      <c r="T2" s="21">
        <f t="shared" si="0"/>
        <v>21794.417876592001</v>
      </c>
      <c r="U2" s="21">
        <f t="shared" si="0"/>
        <v>18467.715606984002</v>
      </c>
      <c r="V2" s="21">
        <f t="shared" si="0"/>
        <v>13423.101247944</v>
      </c>
      <c r="W2" s="21">
        <f t="shared" si="0"/>
        <v>10760.417570807998</v>
      </c>
      <c r="X2" s="21">
        <f t="shared" si="0"/>
        <v>8455.8153135599987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12665.271445200002</v>
      </c>
      <c r="D3" s="24">
        <f t="shared" ref="D3:X3" si="2">SUM(D4,D8,D11)</f>
        <v>11727.193816799998</v>
      </c>
      <c r="E3" s="24">
        <f t="shared" si="2"/>
        <v>13064.086957680001</v>
      </c>
      <c r="F3" s="24">
        <f t="shared" si="2"/>
        <v>12427.923261600003</v>
      </c>
      <c r="G3" s="24">
        <f t="shared" si="2"/>
        <v>12780.003044160001</v>
      </c>
      <c r="H3" s="24">
        <f t="shared" si="2"/>
        <v>13145.146027200002</v>
      </c>
      <c r="I3" s="24">
        <f t="shared" si="2"/>
        <v>12975.196029840001</v>
      </c>
      <c r="J3" s="24">
        <f t="shared" si="2"/>
        <v>10722.892593599998</v>
      </c>
      <c r="K3" s="24">
        <f t="shared" si="2"/>
        <v>9682.9108992000019</v>
      </c>
      <c r="L3" s="24">
        <f t="shared" si="2"/>
        <v>11224.225180079999</v>
      </c>
      <c r="M3" s="24">
        <f t="shared" si="2"/>
        <v>6326.472437999998</v>
      </c>
      <c r="N3" s="24">
        <f t="shared" si="2"/>
        <v>8715.8631938399994</v>
      </c>
      <c r="O3" s="24">
        <f t="shared" si="2"/>
        <v>11522.232208080002</v>
      </c>
      <c r="P3" s="24">
        <f t="shared" si="2"/>
        <v>10397.233455840002</v>
      </c>
      <c r="Q3" s="24">
        <f t="shared" si="2"/>
        <v>10561.202538480002</v>
      </c>
      <c r="R3" s="24">
        <f t="shared" si="2"/>
        <v>12856.100495039998</v>
      </c>
      <c r="S3" s="24">
        <f t="shared" si="2"/>
        <v>11218.916530799997</v>
      </c>
      <c r="T3" s="24">
        <f t="shared" si="2"/>
        <v>12818.915429760002</v>
      </c>
      <c r="U3" s="24">
        <f t="shared" si="2"/>
        <v>10632.488557680001</v>
      </c>
      <c r="V3" s="24">
        <f t="shared" si="2"/>
        <v>4903.075354319999</v>
      </c>
      <c r="W3" s="24">
        <f t="shared" si="2"/>
        <v>2202.52037544</v>
      </c>
      <c r="X3" s="24">
        <f t="shared" si="2"/>
        <v>734.56952976000002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12665.271445200002</v>
      </c>
      <c r="D4" s="19">
        <f t="shared" ref="D4:X4" si="4">SUM(D5:D7)</f>
        <v>11727.193816799998</v>
      </c>
      <c r="E4" s="19">
        <f t="shared" si="4"/>
        <v>13064.086957680001</v>
      </c>
      <c r="F4" s="19">
        <f t="shared" si="4"/>
        <v>12427.923261600003</v>
      </c>
      <c r="G4" s="19">
        <f t="shared" si="4"/>
        <v>12780.003044160001</v>
      </c>
      <c r="H4" s="19">
        <f t="shared" si="4"/>
        <v>13145.146027200002</v>
      </c>
      <c r="I4" s="19">
        <f t="shared" si="4"/>
        <v>12975.196029840001</v>
      </c>
      <c r="J4" s="19">
        <f t="shared" si="4"/>
        <v>10722.892593599998</v>
      </c>
      <c r="K4" s="19">
        <f t="shared" si="4"/>
        <v>9682.9108992000019</v>
      </c>
      <c r="L4" s="19">
        <f t="shared" si="4"/>
        <v>11224.225180079999</v>
      </c>
      <c r="M4" s="19">
        <f t="shared" si="4"/>
        <v>6326.472437999998</v>
      </c>
      <c r="N4" s="19">
        <f t="shared" si="4"/>
        <v>8715.8631938399994</v>
      </c>
      <c r="O4" s="19">
        <f t="shared" si="4"/>
        <v>11522.232208080002</v>
      </c>
      <c r="P4" s="19">
        <f t="shared" si="4"/>
        <v>10397.233455840002</v>
      </c>
      <c r="Q4" s="19">
        <f t="shared" si="4"/>
        <v>10561.202538480002</v>
      </c>
      <c r="R4" s="19">
        <f t="shared" si="4"/>
        <v>12856.100495039998</v>
      </c>
      <c r="S4" s="19">
        <f t="shared" si="4"/>
        <v>11218.916530799997</v>
      </c>
      <c r="T4" s="19">
        <f t="shared" si="4"/>
        <v>12818.915429760002</v>
      </c>
      <c r="U4" s="19">
        <f t="shared" si="4"/>
        <v>10632.488557680001</v>
      </c>
      <c r="V4" s="19">
        <f t="shared" si="4"/>
        <v>4903.075354319999</v>
      </c>
      <c r="W4" s="19">
        <f t="shared" si="4"/>
        <v>2202.52037544</v>
      </c>
      <c r="X4" s="19">
        <f t="shared" si="4"/>
        <v>734.56952976000002</v>
      </c>
    </row>
    <row r="5" spans="1:24" ht="11.25" customHeight="1" x14ac:dyDescent="0.2">
      <c r="A5" s="28" t="s">
        <v>4</v>
      </c>
      <c r="B5" s="7" t="s">
        <v>5</v>
      </c>
      <c r="C5" s="8">
        <f>TI_EHG_E_E!C5+TI_EHG_CHP_E!C5+TI_EHG_H_E!C5</f>
        <v>0</v>
      </c>
      <c r="D5" s="8">
        <f>TI_EHG_E_E!D5+TI_EHG_CHP_E!D5+TI_EHG_H_E!D5</f>
        <v>0</v>
      </c>
      <c r="E5" s="8">
        <f>TI_EHG_E_E!E5+TI_EHG_CHP_E!E5+TI_EHG_H_E!E5</f>
        <v>0</v>
      </c>
      <c r="F5" s="8">
        <f>TI_EHG_E_E!F5+TI_EHG_CHP_E!F5+TI_EHG_H_E!F5</f>
        <v>0</v>
      </c>
      <c r="G5" s="8">
        <f>TI_EHG_E_E!G5+TI_EHG_CHP_E!G5+TI_EHG_H_E!G5</f>
        <v>0</v>
      </c>
      <c r="H5" s="8">
        <f>TI_EHG_E_E!H5+TI_EHG_CHP_E!H5+TI_EHG_H_E!H5</f>
        <v>0</v>
      </c>
      <c r="I5" s="8">
        <f>TI_EHG_E_E!I5+TI_EHG_CHP_E!I5+TI_EHG_H_E!I5</f>
        <v>0</v>
      </c>
      <c r="J5" s="8">
        <f>TI_EHG_E_E!J5+TI_EHG_CHP_E!J5+TI_EHG_H_E!J5</f>
        <v>0</v>
      </c>
      <c r="K5" s="8">
        <f>TI_EHG_E_E!K5+TI_EHG_CHP_E!K5+TI_EHG_H_E!K5</f>
        <v>0</v>
      </c>
      <c r="L5" s="8">
        <f>TI_EHG_E_E!L5+TI_EHG_CHP_E!L5+TI_EHG_H_E!L5</f>
        <v>0</v>
      </c>
      <c r="M5" s="8">
        <f>TI_EHG_E_E!M5+TI_EHG_CHP_E!M5+TI_EHG_H_E!M5</f>
        <v>0</v>
      </c>
      <c r="N5" s="8">
        <f>TI_EHG_E_E!N5+TI_EHG_CHP_E!N5+TI_EHG_H_E!N5</f>
        <v>0</v>
      </c>
      <c r="O5" s="8">
        <f>TI_EHG_E_E!O5+TI_EHG_CHP_E!O5+TI_EHG_H_E!O5</f>
        <v>0</v>
      </c>
      <c r="P5" s="8">
        <f>TI_EHG_E_E!P5+TI_EHG_CHP_E!P5+TI_EHG_H_E!P5</f>
        <v>0</v>
      </c>
      <c r="Q5" s="8">
        <f>TI_EHG_E_E!Q5+TI_EHG_CHP_E!Q5+TI_EHG_H_E!Q5</f>
        <v>0</v>
      </c>
      <c r="R5" s="8">
        <f>TI_EHG_E_E!R5+TI_EHG_CHP_E!R5+TI_EHG_H_E!R5</f>
        <v>0</v>
      </c>
      <c r="S5" s="8">
        <f>TI_EHG_E_E!S5+TI_EHG_CHP_E!S5+TI_EHG_H_E!S5</f>
        <v>0</v>
      </c>
      <c r="T5" s="8">
        <f>TI_EHG_E_E!T5+TI_EHG_CHP_E!T5+TI_EHG_H_E!T5</f>
        <v>0</v>
      </c>
      <c r="U5" s="8">
        <f>TI_EHG_E_E!U5+TI_EHG_CHP_E!U5+TI_EHG_H_E!U5</f>
        <v>0</v>
      </c>
      <c r="V5" s="8">
        <f>TI_EHG_E_E!V5+TI_EHG_CHP_E!V5+TI_EHG_H_E!V5</f>
        <v>0</v>
      </c>
      <c r="W5" s="8">
        <f>TI_EHG_E_E!W5+TI_EHG_CHP_E!W5+TI_EHG_H_E!W5</f>
        <v>0</v>
      </c>
      <c r="X5" s="8">
        <f>TI_EHG_E_E!X5+TI_EHG_CHP_E!X5+TI_EHG_H_E!X5</f>
        <v>0</v>
      </c>
    </row>
    <row r="6" spans="1:24" ht="11.25" customHeight="1" x14ac:dyDescent="0.2">
      <c r="A6" s="28" t="s">
        <v>6</v>
      </c>
      <c r="B6" s="7" t="s">
        <v>7</v>
      </c>
      <c r="C6" s="8">
        <f>TI_EHG_E_E!C6+TI_EHG_CHP_E!C6+TI_EHG_H_E!C6</f>
        <v>0</v>
      </c>
      <c r="D6" s="8">
        <f>TI_EHG_E_E!D6+TI_EHG_CHP_E!D6+TI_EHG_H_E!D6</f>
        <v>0</v>
      </c>
      <c r="E6" s="8">
        <f>TI_EHG_E_E!E6+TI_EHG_CHP_E!E6+TI_EHG_H_E!E6</f>
        <v>0</v>
      </c>
      <c r="F6" s="8">
        <f>TI_EHG_E_E!F6+TI_EHG_CHP_E!F6+TI_EHG_H_E!F6</f>
        <v>0</v>
      </c>
      <c r="G6" s="8">
        <f>TI_EHG_E_E!G6+TI_EHG_CHP_E!G6+TI_EHG_H_E!G6</f>
        <v>0</v>
      </c>
      <c r="H6" s="8">
        <f>TI_EHG_E_E!H6+TI_EHG_CHP_E!H6+TI_EHG_H_E!H6</f>
        <v>0</v>
      </c>
      <c r="I6" s="8">
        <f>TI_EHG_E_E!I6+TI_EHG_CHP_E!I6+TI_EHG_H_E!I6</f>
        <v>0</v>
      </c>
      <c r="J6" s="8">
        <f>TI_EHG_E_E!J6+TI_EHG_CHP_E!J6+TI_EHG_H_E!J6</f>
        <v>0</v>
      </c>
      <c r="K6" s="8">
        <f>TI_EHG_E_E!K6+TI_EHG_CHP_E!K6+TI_EHG_H_E!K6</f>
        <v>0</v>
      </c>
      <c r="L6" s="8">
        <f>TI_EHG_E_E!L6+TI_EHG_CHP_E!L6+TI_EHG_H_E!L6</f>
        <v>0</v>
      </c>
      <c r="M6" s="8">
        <f>TI_EHG_E_E!M6+TI_EHG_CHP_E!M6+TI_EHG_H_E!M6</f>
        <v>0</v>
      </c>
      <c r="N6" s="8">
        <f>TI_EHG_E_E!N6+TI_EHG_CHP_E!N6+TI_EHG_H_E!N6</f>
        <v>0</v>
      </c>
      <c r="O6" s="8">
        <f>TI_EHG_E_E!O6+TI_EHG_CHP_E!O6+TI_EHG_H_E!O6</f>
        <v>0</v>
      </c>
      <c r="P6" s="8">
        <f>TI_EHG_E_E!P6+TI_EHG_CHP_E!P6+TI_EHG_H_E!P6</f>
        <v>0</v>
      </c>
      <c r="Q6" s="8">
        <f>TI_EHG_E_E!Q6+TI_EHG_CHP_E!Q6+TI_EHG_H_E!Q6</f>
        <v>0</v>
      </c>
      <c r="R6" s="8">
        <f>TI_EHG_E_E!R6+TI_EHG_CHP_E!R6+TI_EHG_H_E!R6</f>
        <v>0</v>
      </c>
      <c r="S6" s="8">
        <f>TI_EHG_E_E!S6+TI_EHG_CHP_E!S6+TI_EHG_H_E!S6</f>
        <v>0</v>
      </c>
      <c r="T6" s="8">
        <f>TI_EHG_E_E!T6+TI_EHG_CHP_E!T6+TI_EHG_H_E!T6</f>
        <v>0</v>
      </c>
      <c r="U6" s="8">
        <f>TI_EHG_E_E!U6+TI_EHG_CHP_E!U6+TI_EHG_H_E!U6</f>
        <v>0</v>
      </c>
      <c r="V6" s="8">
        <f>TI_EHG_E_E!V6+TI_EHG_CHP_E!V6+TI_EHG_H_E!V6</f>
        <v>0</v>
      </c>
      <c r="W6" s="8">
        <f>TI_EHG_E_E!W6+TI_EHG_CHP_E!W6+TI_EHG_H_E!W6</f>
        <v>0</v>
      </c>
      <c r="X6" s="8">
        <f>TI_EHG_E_E!X6+TI_EHG_CHP_E!X6+TI_EHG_H_E!X6</f>
        <v>0</v>
      </c>
    </row>
    <row r="7" spans="1:24" ht="11.25" customHeight="1" x14ac:dyDescent="0.2">
      <c r="A7" s="28" t="s">
        <v>8</v>
      </c>
      <c r="B7" s="7" t="s">
        <v>9</v>
      </c>
      <c r="C7" s="8">
        <f>TI_EHG_E_E!C7+TI_EHG_CHP_E!C7+TI_EHG_H_E!C7</f>
        <v>12665.271445200002</v>
      </c>
      <c r="D7" s="8">
        <f>TI_EHG_E_E!D7+TI_EHG_CHP_E!D7+TI_EHG_H_E!D7</f>
        <v>11727.193816799998</v>
      </c>
      <c r="E7" s="8">
        <f>TI_EHG_E_E!E7+TI_EHG_CHP_E!E7+TI_EHG_H_E!E7</f>
        <v>13064.086957680001</v>
      </c>
      <c r="F7" s="8">
        <f>TI_EHG_E_E!F7+TI_EHG_CHP_E!F7+TI_EHG_H_E!F7</f>
        <v>12427.923261600003</v>
      </c>
      <c r="G7" s="8">
        <f>TI_EHG_E_E!G7+TI_EHG_CHP_E!G7+TI_EHG_H_E!G7</f>
        <v>12780.003044160001</v>
      </c>
      <c r="H7" s="8">
        <f>TI_EHG_E_E!H7+TI_EHG_CHP_E!H7+TI_EHG_H_E!H7</f>
        <v>13145.146027200002</v>
      </c>
      <c r="I7" s="8">
        <f>TI_EHG_E_E!I7+TI_EHG_CHP_E!I7+TI_EHG_H_E!I7</f>
        <v>12975.196029840001</v>
      </c>
      <c r="J7" s="8">
        <f>TI_EHG_E_E!J7+TI_EHG_CHP_E!J7+TI_EHG_H_E!J7</f>
        <v>10722.892593599998</v>
      </c>
      <c r="K7" s="8">
        <f>TI_EHG_E_E!K7+TI_EHG_CHP_E!K7+TI_EHG_H_E!K7</f>
        <v>9682.9108992000019</v>
      </c>
      <c r="L7" s="8">
        <f>TI_EHG_E_E!L7+TI_EHG_CHP_E!L7+TI_EHG_H_E!L7</f>
        <v>11224.225180079999</v>
      </c>
      <c r="M7" s="8">
        <f>TI_EHG_E_E!M7+TI_EHG_CHP_E!M7+TI_EHG_H_E!M7</f>
        <v>6326.472437999998</v>
      </c>
      <c r="N7" s="8">
        <f>TI_EHG_E_E!N7+TI_EHG_CHP_E!N7+TI_EHG_H_E!N7</f>
        <v>8715.8631938399994</v>
      </c>
      <c r="O7" s="8">
        <f>TI_EHG_E_E!O7+TI_EHG_CHP_E!O7+TI_EHG_H_E!O7</f>
        <v>11522.232208080002</v>
      </c>
      <c r="P7" s="8">
        <f>TI_EHG_E_E!P7+TI_EHG_CHP_E!P7+TI_EHG_H_E!P7</f>
        <v>10397.233455840002</v>
      </c>
      <c r="Q7" s="8">
        <f>TI_EHG_E_E!Q7+TI_EHG_CHP_E!Q7+TI_EHG_H_E!Q7</f>
        <v>10561.202538480002</v>
      </c>
      <c r="R7" s="8">
        <f>TI_EHG_E_E!R7+TI_EHG_CHP_E!R7+TI_EHG_H_E!R7</f>
        <v>12856.100495039998</v>
      </c>
      <c r="S7" s="8">
        <f>TI_EHG_E_E!S7+TI_EHG_CHP_E!S7+TI_EHG_H_E!S7</f>
        <v>11218.916530799997</v>
      </c>
      <c r="T7" s="8">
        <f>TI_EHG_E_E!T7+TI_EHG_CHP_E!T7+TI_EHG_H_E!T7</f>
        <v>12818.915429760002</v>
      </c>
      <c r="U7" s="8">
        <f>TI_EHG_E_E!U7+TI_EHG_CHP_E!U7+TI_EHG_H_E!U7</f>
        <v>10632.488557680001</v>
      </c>
      <c r="V7" s="8">
        <f>TI_EHG_E_E!V7+TI_EHG_CHP_E!V7+TI_EHG_H_E!V7</f>
        <v>4903.075354319999</v>
      </c>
      <c r="W7" s="8">
        <f>TI_EHG_E_E!W7+TI_EHG_CHP_E!W7+TI_EHG_H_E!W7</f>
        <v>2202.52037544</v>
      </c>
      <c r="X7" s="8">
        <f>TI_EHG_E_E!X7+TI_EHG_CHP_E!X7+TI_EHG_H_E!X7</f>
        <v>734.56952976000002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TI_EHG_E_E!C9+TI_EHG_CHP_E!C9+TI_EHG_H_E!C9</f>
        <v>0</v>
      </c>
      <c r="D9" s="8">
        <f>TI_EHG_E_E!D9+TI_EHG_CHP_E!D9+TI_EHG_H_E!D9</f>
        <v>0</v>
      </c>
      <c r="E9" s="8">
        <f>TI_EHG_E_E!E9+TI_EHG_CHP_E!E9+TI_EHG_H_E!E9</f>
        <v>0</v>
      </c>
      <c r="F9" s="8">
        <f>TI_EHG_E_E!F9+TI_EHG_CHP_E!F9+TI_EHG_H_E!F9</f>
        <v>0</v>
      </c>
      <c r="G9" s="8">
        <f>TI_EHG_E_E!G9+TI_EHG_CHP_E!G9+TI_EHG_H_E!G9</f>
        <v>0</v>
      </c>
      <c r="H9" s="8">
        <f>TI_EHG_E_E!H9+TI_EHG_CHP_E!H9+TI_EHG_H_E!H9</f>
        <v>0</v>
      </c>
      <c r="I9" s="8">
        <f>TI_EHG_E_E!I9+TI_EHG_CHP_E!I9+TI_EHG_H_E!I9</f>
        <v>0</v>
      </c>
      <c r="J9" s="8">
        <f>TI_EHG_E_E!J9+TI_EHG_CHP_E!J9+TI_EHG_H_E!J9</f>
        <v>0</v>
      </c>
      <c r="K9" s="8">
        <f>TI_EHG_E_E!K9+TI_EHG_CHP_E!K9+TI_EHG_H_E!K9</f>
        <v>0</v>
      </c>
      <c r="L9" s="8">
        <f>TI_EHG_E_E!L9+TI_EHG_CHP_E!L9+TI_EHG_H_E!L9</f>
        <v>0</v>
      </c>
      <c r="M9" s="8">
        <f>TI_EHG_E_E!M9+TI_EHG_CHP_E!M9+TI_EHG_H_E!M9</f>
        <v>0</v>
      </c>
      <c r="N9" s="8">
        <f>TI_EHG_E_E!N9+TI_EHG_CHP_E!N9+TI_EHG_H_E!N9</f>
        <v>0</v>
      </c>
      <c r="O9" s="8">
        <f>TI_EHG_E_E!O9+TI_EHG_CHP_E!O9+TI_EHG_H_E!O9</f>
        <v>0</v>
      </c>
      <c r="P9" s="8">
        <f>TI_EHG_E_E!P9+TI_EHG_CHP_E!P9+TI_EHG_H_E!P9</f>
        <v>0</v>
      </c>
      <c r="Q9" s="8">
        <f>TI_EHG_E_E!Q9+TI_EHG_CHP_E!Q9+TI_EHG_H_E!Q9</f>
        <v>0</v>
      </c>
      <c r="R9" s="8">
        <f>TI_EHG_E_E!R9+TI_EHG_CHP_E!R9+TI_EHG_H_E!R9</f>
        <v>0</v>
      </c>
      <c r="S9" s="8">
        <f>TI_EHG_E_E!S9+TI_EHG_CHP_E!S9+TI_EHG_H_E!S9</f>
        <v>0</v>
      </c>
      <c r="T9" s="8">
        <f>TI_EHG_E_E!T9+TI_EHG_CHP_E!T9+TI_EHG_H_E!T9</f>
        <v>0</v>
      </c>
      <c r="U9" s="8">
        <f>TI_EHG_E_E!U9+TI_EHG_CHP_E!U9+TI_EHG_H_E!U9</f>
        <v>0</v>
      </c>
      <c r="V9" s="8">
        <f>TI_EHG_E_E!V9+TI_EHG_CHP_E!V9+TI_EHG_H_E!V9</f>
        <v>0</v>
      </c>
      <c r="W9" s="8">
        <f>TI_EHG_E_E!W9+TI_EHG_CHP_E!W9+TI_EHG_H_E!W9</f>
        <v>0</v>
      </c>
      <c r="X9" s="8">
        <f>TI_EHG_E_E!X9+TI_EHG_CHP_E!X9+TI_EHG_H_E!X9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TI_EHG_E_E!C10+TI_EHG_CHP_E!C10+TI_EHG_H_E!C10</f>
        <v>0</v>
      </c>
      <c r="D10" s="8">
        <f>TI_EHG_E_E!D10+TI_EHG_CHP_E!D10+TI_EHG_H_E!D10</f>
        <v>0</v>
      </c>
      <c r="E10" s="8">
        <f>TI_EHG_E_E!E10+TI_EHG_CHP_E!E10+TI_EHG_H_E!E10</f>
        <v>0</v>
      </c>
      <c r="F10" s="8">
        <f>TI_EHG_E_E!F10+TI_EHG_CHP_E!F10+TI_EHG_H_E!F10</f>
        <v>0</v>
      </c>
      <c r="G10" s="8">
        <f>TI_EHG_E_E!G10+TI_EHG_CHP_E!G10+TI_EHG_H_E!G10</f>
        <v>0</v>
      </c>
      <c r="H10" s="8">
        <f>TI_EHG_E_E!H10+TI_EHG_CHP_E!H10+TI_EHG_H_E!H10</f>
        <v>0</v>
      </c>
      <c r="I10" s="8">
        <f>TI_EHG_E_E!I10+TI_EHG_CHP_E!I10+TI_EHG_H_E!I10</f>
        <v>0</v>
      </c>
      <c r="J10" s="8">
        <f>TI_EHG_E_E!J10+TI_EHG_CHP_E!J10+TI_EHG_H_E!J10</f>
        <v>0</v>
      </c>
      <c r="K10" s="8">
        <f>TI_EHG_E_E!K10+TI_EHG_CHP_E!K10+TI_EHG_H_E!K10</f>
        <v>0</v>
      </c>
      <c r="L10" s="8">
        <f>TI_EHG_E_E!L10+TI_EHG_CHP_E!L10+TI_EHG_H_E!L10</f>
        <v>0</v>
      </c>
      <c r="M10" s="8">
        <f>TI_EHG_E_E!M10+TI_EHG_CHP_E!M10+TI_EHG_H_E!M10</f>
        <v>0</v>
      </c>
      <c r="N10" s="8">
        <f>TI_EHG_E_E!N10+TI_EHG_CHP_E!N10+TI_EHG_H_E!N10</f>
        <v>0</v>
      </c>
      <c r="O10" s="8">
        <f>TI_EHG_E_E!O10+TI_EHG_CHP_E!O10+TI_EHG_H_E!O10</f>
        <v>0</v>
      </c>
      <c r="P10" s="8">
        <f>TI_EHG_E_E!P10+TI_EHG_CHP_E!P10+TI_EHG_H_E!P10</f>
        <v>0</v>
      </c>
      <c r="Q10" s="8">
        <f>TI_EHG_E_E!Q10+TI_EHG_CHP_E!Q10+TI_EHG_H_E!Q10</f>
        <v>0</v>
      </c>
      <c r="R10" s="8">
        <f>TI_EHG_E_E!R10+TI_EHG_CHP_E!R10+TI_EHG_H_E!R10</f>
        <v>0</v>
      </c>
      <c r="S10" s="8">
        <f>TI_EHG_E_E!S10+TI_EHG_CHP_E!S10+TI_EHG_H_E!S10</f>
        <v>0</v>
      </c>
      <c r="T10" s="8">
        <f>TI_EHG_E_E!T10+TI_EHG_CHP_E!T10+TI_EHG_H_E!T10</f>
        <v>0</v>
      </c>
      <c r="U10" s="8">
        <f>TI_EHG_E_E!U10+TI_EHG_CHP_E!U10+TI_EHG_H_E!U10</f>
        <v>0</v>
      </c>
      <c r="V10" s="8">
        <f>TI_EHG_E_E!V10+TI_EHG_CHP_E!V10+TI_EHG_H_E!V10</f>
        <v>0</v>
      </c>
      <c r="W10" s="8">
        <f>TI_EHG_E_E!W10+TI_EHG_CHP_E!W10+TI_EHG_H_E!W10</f>
        <v>0</v>
      </c>
      <c r="X10" s="8">
        <f>TI_EHG_E_E!X10+TI_EHG_CHP_E!X10+TI_EHG_H_E!X10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TI_EHG_E_E!C12+TI_EHG_CHP_E!C12+TI_EHG_H_E!C12</f>
        <v>0</v>
      </c>
      <c r="D12" s="8">
        <f>TI_EHG_E_E!D12+TI_EHG_CHP_E!D12+TI_EHG_H_E!D12</f>
        <v>0</v>
      </c>
      <c r="E12" s="8">
        <f>TI_EHG_E_E!E12+TI_EHG_CHP_E!E12+TI_EHG_H_E!E12</f>
        <v>0</v>
      </c>
      <c r="F12" s="8">
        <f>TI_EHG_E_E!F12+TI_EHG_CHP_E!F12+TI_EHG_H_E!F12</f>
        <v>0</v>
      </c>
      <c r="G12" s="8">
        <f>TI_EHG_E_E!G12+TI_EHG_CHP_E!G12+TI_EHG_H_E!G12</f>
        <v>0</v>
      </c>
      <c r="H12" s="8">
        <f>TI_EHG_E_E!H12+TI_EHG_CHP_E!H12+TI_EHG_H_E!H12</f>
        <v>0</v>
      </c>
      <c r="I12" s="8">
        <f>TI_EHG_E_E!I12+TI_EHG_CHP_E!I12+TI_EHG_H_E!I12</f>
        <v>0</v>
      </c>
      <c r="J12" s="8">
        <f>TI_EHG_E_E!J12+TI_EHG_CHP_E!J12+TI_EHG_H_E!J12</f>
        <v>0</v>
      </c>
      <c r="K12" s="8">
        <f>TI_EHG_E_E!K12+TI_EHG_CHP_E!K12+TI_EHG_H_E!K12</f>
        <v>0</v>
      </c>
      <c r="L12" s="8">
        <f>TI_EHG_E_E!L12+TI_EHG_CHP_E!L12+TI_EHG_H_E!L12</f>
        <v>0</v>
      </c>
      <c r="M12" s="8">
        <f>TI_EHG_E_E!M12+TI_EHG_CHP_E!M12+TI_EHG_H_E!M12</f>
        <v>0</v>
      </c>
      <c r="N12" s="8">
        <f>TI_EHG_E_E!N12+TI_EHG_CHP_E!N12+TI_EHG_H_E!N12</f>
        <v>0</v>
      </c>
      <c r="O12" s="8">
        <f>TI_EHG_E_E!O12+TI_EHG_CHP_E!O12+TI_EHG_H_E!O12</f>
        <v>0</v>
      </c>
      <c r="P12" s="8">
        <f>TI_EHG_E_E!P12+TI_EHG_CHP_E!P12+TI_EHG_H_E!P12</f>
        <v>0</v>
      </c>
      <c r="Q12" s="8">
        <f>TI_EHG_E_E!Q12+TI_EHG_CHP_E!Q12+TI_EHG_H_E!Q12</f>
        <v>0</v>
      </c>
      <c r="R12" s="8">
        <f>TI_EHG_E_E!R12+TI_EHG_CHP_E!R12+TI_EHG_H_E!R12</f>
        <v>0</v>
      </c>
      <c r="S12" s="8">
        <f>TI_EHG_E_E!S12+TI_EHG_CHP_E!S12+TI_EHG_H_E!S12</f>
        <v>0</v>
      </c>
      <c r="T12" s="8">
        <f>TI_EHG_E_E!T12+TI_EHG_CHP_E!T12+TI_EHG_H_E!T12</f>
        <v>0</v>
      </c>
      <c r="U12" s="8">
        <f>TI_EHG_E_E!U12+TI_EHG_CHP_E!U12+TI_EHG_H_E!U12</f>
        <v>0</v>
      </c>
      <c r="V12" s="8">
        <f>TI_EHG_E_E!V12+TI_EHG_CHP_E!V12+TI_EHG_H_E!V12</f>
        <v>0</v>
      </c>
      <c r="W12" s="8">
        <f>TI_EHG_E_E!W12+TI_EHG_CHP_E!W12+TI_EHG_H_E!W12</f>
        <v>0</v>
      </c>
      <c r="X12" s="8">
        <f>TI_EHG_E_E!X12+TI_EHG_CHP_E!X12+TI_EHG_H_E!X12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TI_EHG_E_E!C13+TI_EHG_CHP_E!C13+TI_EHG_H_E!C13</f>
        <v>0</v>
      </c>
      <c r="D13" s="8">
        <f>TI_EHG_E_E!D13+TI_EHG_CHP_E!D13+TI_EHG_H_E!D13</f>
        <v>0</v>
      </c>
      <c r="E13" s="8">
        <f>TI_EHG_E_E!E13+TI_EHG_CHP_E!E13+TI_EHG_H_E!E13</f>
        <v>0</v>
      </c>
      <c r="F13" s="8">
        <f>TI_EHG_E_E!F13+TI_EHG_CHP_E!F13+TI_EHG_H_E!F13</f>
        <v>0</v>
      </c>
      <c r="G13" s="8">
        <f>TI_EHG_E_E!G13+TI_EHG_CHP_E!G13+TI_EHG_H_E!G13</f>
        <v>0</v>
      </c>
      <c r="H13" s="8">
        <f>TI_EHG_E_E!H13+TI_EHG_CHP_E!H13+TI_EHG_H_E!H13</f>
        <v>0</v>
      </c>
      <c r="I13" s="8">
        <f>TI_EHG_E_E!I13+TI_EHG_CHP_E!I13+TI_EHG_H_E!I13</f>
        <v>0</v>
      </c>
      <c r="J13" s="8">
        <f>TI_EHG_E_E!J13+TI_EHG_CHP_E!J13+TI_EHG_H_E!J13</f>
        <v>0</v>
      </c>
      <c r="K13" s="8">
        <f>TI_EHG_E_E!K13+TI_EHG_CHP_E!K13+TI_EHG_H_E!K13</f>
        <v>0</v>
      </c>
      <c r="L13" s="8">
        <f>TI_EHG_E_E!L13+TI_EHG_CHP_E!L13+TI_EHG_H_E!L13</f>
        <v>0</v>
      </c>
      <c r="M13" s="8">
        <f>TI_EHG_E_E!M13+TI_EHG_CHP_E!M13+TI_EHG_H_E!M13</f>
        <v>0</v>
      </c>
      <c r="N13" s="8">
        <f>TI_EHG_E_E!N13+TI_EHG_CHP_E!N13+TI_EHG_H_E!N13</f>
        <v>0</v>
      </c>
      <c r="O13" s="8">
        <f>TI_EHG_E_E!O13+TI_EHG_CHP_E!O13+TI_EHG_H_E!O13</f>
        <v>0</v>
      </c>
      <c r="P13" s="8">
        <f>TI_EHG_E_E!P13+TI_EHG_CHP_E!P13+TI_EHG_H_E!P13</f>
        <v>0</v>
      </c>
      <c r="Q13" s="8">
        <f>TI_EHG_E_E!Q13+TI_EHG_CHP_E!Q13+TI_EHG_H_E!Q13</f>
        <v>0</v>
      </c>
      <c r="R13" s="8">
        <f>TI_EHG_E_E!R13+TI_EHG_CHP_E!R13+TI_EHG_H_E!R13</f>
        <v>0</v>
      </c>
      <c r="S13" s="8">
        <f>TI_EHG_E_E!S13+TI_EHG_CHP_E!S13+TI_EHG_H_E!S13</f>
        <v>0</v>
      </c>
      <c r="T13" s="8">
        <f>TI_EHG_E_E!T13+TI_EHG_CHP_E!T13+TI_EHG_H_E!T13</f>
        <v>0</v>
      </c>
      <c r="U13" s="8">
        <f>TI_EHG_E_E!U13+TI_EHG_CHP_E!U13+TI_EHG_H_E!U13</f>
        <v>0</v>
      </c>
      <c r="V13" s="8">
        <f>TI_EHG_E_E!V13+TI_EHG_CHP_E!V13+TI_EHG_H_E!V13</f>
        <v>0</v>
      </c>
      <c r="W13" s="8">
        <f>TI_EHG_E_E!W13+TI_EHG_CHP_E!W13+TI_EHG_H_E!W13</f>
        <v>0</v>
      </c>
      <c r="X13" s="8">
        <f>TI_EHG_E_E!X13+TI_EHG_CHP_E!X13+TI_EHG_H_E!X13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TI_EHG_E_E!C14+TI_EHG_CHP_E!C14+TI_EHG_H_E!C14</f>
        <v>0</v>
      </c>
      <c r="D14" s="8">
        <f>TI_EHG_E_E!D14+TI_EHG_CHP_E!D14+TI_EHG_H_E!D14</f>
        <v>0</v>
      </c>
      <c r="E14" s="8">
        <f>TI_EHG_E_E!E14+TI_EHG_CHP_E!E14+TI_EHG_H_E!E14</f>
        <v>0</v>
      </c>
      <c r="F14" s="8">
        <f>TI_EHG_E_E!F14+TI_EHG_CHP_E!F14+TI_EHG_H_E!F14</f>
        <v>0</v>
      </c>
      <c r="G14" s="8">
        <f>TI_EHG_E_E!G14+TI_EHG_CHP_E!G14+TI_EHG_H_E!G14</f>
        <v>0</v>
      </c>
      <c r="H14" s="8">
        <f>TI_EHG_E_E!H14+TI_EHG_CHP_E!H14+TI_EHG_H_E!H14</f>
        <v>0</v>
      </c>
      <c r="I14" s="8">
        <f>TI_EHG_E_E!I14+TI_EHG_CHP_E!I14+TI_EHG_H_E!I14</f>
        <v>0</v>
      </c>
      <c r="J14" s="8">
        <f>TI_EHG_E_E!J14+TI_EHG_CHP_E!J14+TI_EHG_H_E!J14</f>
        <v>0</v>
      </c>
      <c r="K14" s="8">
        <f>TI_EHG_E_E!K14+TI_EHG_CHP_E!K14+TI_EHG_H_E!K14</f>
        <v>0</v>
      </c>
      <c r="L14" s="8">
        <f>TI_EHG_E_E!L14+TI_EHG_CHP_E!L14+TI_EHG_H_E!L14</f>
        <v>0</v>
      </c>
      <c r="M14" s="8">
        <f>TI_EHG_E_E!M14+TI_EHG_CHP_E!M14+TI_EHG_H_E!M14</f>
        <v>0</v>
      </c>
      <c r="N14" s="8">
        <f>TI_EHG_E_E!N14+TI_EHG_CHP_E!N14+TI_EHG_H_E!N14</f>
        <v>0</v>
      </c>
      <c r="O14" s="8">
        <f>TI_EHG_E_E!O14+TI_EHG_CHP_E!O14+TI_EHG_H_E!O14</f>
        <v>0</v>
      </c>
      <c r="P14" s="8">
        <f>TI_EHG_E_E!P14+TI_EHG_CHP_E!P14+TI_EHG_H_E!P14</f>
        <v>0</v>
      </c>
      <c r="Q14" s="8">
        <f>TI_EHG_E_E!Q14+TI_EHG_CHP_E!Q14+TI_EHG_H_E!Q14</f>
        <v>0</v>
      </c>
      <c r="R14" s="8">
        <f>TI_EHG_E_E!R14+TI_EHG_CHP_E!R14+TI_EHG_H_E!R14</f>
        <v>0</v>
      </c>
      <c r="S14" s="8">
        <f>TI_EHG_E_E!S14+TI_EHG_CHP_E!S14+TI_EHG_H_E!S14</f>
        <v>0</v>
      </c>
      <c r="T14" s="8">
        <f>TI_EHG_E_E!T14+TI_EHG_CHP_E!T14+TI_EHG_H_E!T14</f>
        <v>0</v>
      </c>
      <c r="U14" s="8">
        <f>TI_EHG_E_E!U14+TI_EHG_CHP_E!U14+TI_EHG_H_E!U14</f>
        <v>0</v>
      </c>
      <c r="V14" s="8">
        <f>TI_EHG_E_E!V14+TI_EHG_CHP_E!V14+TI_EHG_H_E!V14</f>
        <v>0</v>
      </c>
      <c r="W14" s="8">
        <f>TI_EHG_E_E!W14+TI_EHG_CHP_E!W14+TI_EHG_H_E!W14</f>
        <v>0</v>
      </c>
      <c r="X14" s="8">
        <f>TI_EHG_E_E!X14+TI_EHG_CHP_E!X14+TI_EHG_H_E!X14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TI_EHG_E_E!C15+TI_EHG_CHP_E!C15+TI_EHG_H_E!C15</f>
        <v>0</v>
      </c>
      <c r="D15" s="8">
        <f>TI_EHG_E_E!D15+TI_EHG_CHP_E!D15+TI_EHG_H_E!D15</f>
        <v>0</v>
      </c>
      <c r="E15" s="8">
        <f>TI_EHG_E_E!E15+TI_EHG_CHP_E!E15+TI_EHG_H_E!E15</f>
        <v>0</v>
      </c>
      <c r="F15" s="8">
        <f>TI_EHG_E_E!F15+TI_EHG_CHP_E!F15+TI_EHG_H_E!F15</f>
        <v>0</v>
      </c>
      <c r="G15" s="8">
        <f>TI_EHG_E_E!G15+TI_EHG_CHP_E!G15+TI_EHG_H_E!G15</f>
        <v>0</v>
      </c>
      <c r="H15" s="8">
        <f>TI_EHG_E_E!H15+TI_EHG_CHP_E!H15+TI_EHG_H_E!H15</f>
        <v>0</v>
      </c>
      <c r="I15" s="8">
        <f>TI_EHG_E_E!I15+TI_EHG_CHP_E!I15+TI_EHG_H_E!I15</f>
        <v>0</v>
      </c>
      <c r="J15" s="8">
        <f>TI_EHG_E_E!J15+TI_EHG_CHP_E!J15+TI_EHG_H_E!J15</f>
        <v>0</v>
      </c>
      <c r="K15" s="8">
        <f>TI_EHG_E_E!K15+TI_EHG_CHP_E!K15+TI_EHG_H_E!K15</f>
        <v>0</v>
      </c>
      <c r="L15" s="8">
        <f>TI_EHG_E_E!L15+TI_EHG_CHP_E!L15+TI_EHG_H_E!L15</f>
        <v>0</v>
      </c>
      <c r="M15" s="8">
        <f>TI_EHG_E_E!M15+TI_EHG_CHP_E!M15+TI_EHG_H_E!M15</f>
        <v>0</v>
      </c>
      <c r="N15" s="8">
        <f>TI_EHG_E_E!N15+TI_EHG_CHP_E!N15+TI_EHG_H_E!N15</f>
        <v>0</v>
      </c>
      <c r="O15" s="8">
        <f>TI_EHG_E_E!O15+TI_EHG_CHP_E!O15+TI_EHG_H_E!O15</f>
        <v>0</v>
      </c>
      <c r="P15" s="8">
        <f>TI_EHG_E_E!P15+TI_EHG_CHP_E!P15+TI_EHG_H_E!P15</f>
        <v>0</v>
      </c>
      <c r="Q15" s="8">
        <f>TI_EHG_E_E!Q15+TI_EHG_CHP_E!Q15+TI_EHG_H_E!Q15</f>
        <v>0</v>
      </c>
      <c r="R15" s="8">
        <f>TI_EHG_E_E!R15+TI_EHG_CHP_E!R15+TI_EHG_H_E!R15</f>
        <v>0</v>
      </c>
      <c r="S15" s="8">
        <f>TI_EHG_E_E!S15+TI_EHG_CHP_E!S15+TI_EHG_H_E!S15</f>
        <v>0</v>
      </c>
      <c r="T15" s="8">
        <f>TI_EHG_E_E!T15+TI_EHG_CHP_E!T15+TI_EHG_H_E!T15</f>
        <v>0</v>
      </c>
      <c r="U15" s="8">
        <f>TI_EHG_E_E!U15+TI_EHG_CHP_E!U15+TI_EHG_H_E!U15</f>
        <v>0</v>
      </c>
      <c r="V15" s="8">
        <f>TI_EHG_E_E!V15+TI_EHG_CHP_E!V15+TI_EHG_H_E!V15</f>
        <v>0</v>
      </c>
      <c r="W15" s="8">
        <f>TI_EHG_E_E!W15+TI_EHG_CHP_E!W15+TI_EHG_H_E!W15</f>
        <v>0</v>
      </c>
      <c r="X15" s="8">
        <f>TI_EHG_E_E!X15+TI_EHG_CHP_E!X15+TI_EHG_H_E!X15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TI_EHG_E_E!C16+TI_EHG_CHP_E!C16+TI_EHG_H_E!C16</f>
        <v>0</v>
      </c>
      <c r="D16" s="8">
        <f>TI_EHG_E_E!D16+TI_EHG_CHP_E!D16+TI_EHG_H_E!D16</f>
        <v>0</v>
      </c>
      <c r="E16" s="8">
        <f>TI_EHG_E_E!E16+TI_EHG_CHP_E!E16+TI_EHG_H_E!E16</f>
        <v>0</v>
      </c>
      <c r="F16" s="8">
        <f>TI_EHG_E_E!F16+TI_EHG_CHP_E!F16+TI_EHG_H_E!F16</f>
        <v>0</v>
      </c>
      <c r="G16" s="8">
        <f>TI_EHG_E_E!G16+TI_EHG_CHP_E!G16+TI_EHG_H_E!G16</f>
        <v>0</v>
      </c>
      <c r="H16" s="8">
        <f>TI_EHG_E_E!H16+TI_EHG_CHP_E!H16+TI_EHG_H_E!H16</f>
        <v>0</v>
      </c>
      <c r="I16" s="8">
        <f>TI_EHG_E_E!I16+TI_EHG_CHP_E!I16+TI_EHG_H_E!I16</f>
        <v>0</v>
      </c>
      <c r="J16" s="8">
        <f>TI_EHG_E_E!J16+TI_EHG_CHP_E!J16+TI_EHG_H_E!J16</f>
        <v>0</v>
      </c>
      <c r="K16" s="8">
        <f>TI_EHG_E_E!K16+TI_EHG_CHP_E!K16+TI_EHG_H_E!K16</f>
        <v>0</v>
      </c>
      <c r="L16" s="8">
        <f>TI_EHG_E_E!L16+TI_EHG_CHP_E!L16+TI_EHG_H_E!L16</f>
        <v>0</v>
      </c>
      <c r="M16" s="8">
        <f>TI_EHG_E_E!M16+TI_EHG_CHP_E!M16+TI_EHG_H_E!M16</f>
        <v>0</v>
      </c>
      <c r="N16" s="8">
        <f>TI_EHG_E_E!N16+TI_EHG_CHP_E!N16+TI_EHG_H_E!N16</f>
        <v>0</v>
      </c>
      <c r="O16" s="8">
        <f>TI_EHG_E_E!O16+TI_EHG_CHP_E!O16+TI_EHG_H_E!O16</f>
        <v>0</v>
      </c>
      <c r="P16" s="8">
        <f>TI_EHG_E_E!P16+TI_EHG_CHP_E!P16+TI_EHG_H_E!P16</f>
        <v>0</v>
      </c>
      <c r="Q16" s="8">
        <f>TI_EHG_E_E!Q16+TI_EHG_CHP_E!Q16+TI_EHG_H_E!Q16</f>
        <v>0</v>
      </c>
      <c r="R16" s="8">
        <f>TI_EHG_E_E!R16+TI_EHG_CHP_E!R16+TI_EHG_H_E!R16</f>
        <v>0</v>
      </c>
      <c r="S16" s="8">
        <f>TI_EHG_E_E!S16+TI_EHG_CHP_E!S16+TI_EHG_H_E!S16</f>
        <v>0</v>
      </c>
      <c r="T16" s="8">
        <f>TI_EHG_E_E!T16+TI_EHG_CHP_E!T16+TI_EHG_H_E!T16</f>
        <v>0</v>
      </c>
      <c r="U16" s="8">
        <f>TI_EHG_E_E!U16+TI_EHG_CHP_E!U16+TI_EHG_H_E!U16</f>
        <v>0</v>
      </c>
      <c r="V16" s="8">
        <f>TI_EHG_E_E!V16+TI_EHG_CHP_E!V16+TI_EHG_H_E!V16</f>
        <v>0</v>
      </c>
      <c r="W16" s="8">
        <f>TI_EHG_E_E!W16+TI_EHG_CHP_E!W16+TI_EHG_H_E!W16</f>
        <v>0</v>
      </c>
      <c r="X16" s="8">
        <f>TI_EHG_E_E!X16+TI_EHG_CHP_E!X16+TI_EHG_H_E!X16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320.16715199999999</v>
      </c>
      <c r="D17" s="27">
        <f t="shared" ref="D17:X17" si="10">SUM(D18:D21)</f>
        <v>82.055160000000001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TI_EHG_E_E!C18+TI_EHG_CHP_E!C18+TI_EHG_H_E!C18</f>
        <v>0</v>
      </c>
      <c r="D18" s="8">
        <f>TI_EHG_E_E!D18+TI_EHG_CHP_E!D18+TI_EHG_H_E!D18</f>
        <v>0</v>
      </c>
      <c r="E18" s="8">
        <f>TI_EHG_E_E!E18+TI_EHG_CHP_E!E18+TI_EHG_H_E!E18</f>
        <v>0</v>
      </c>
      <c r="F18" s="8">
        <f>TI_EHG_E_E!F18+TI_EHG_CHP_E!F18+TI_EHG_H_E!F18</f>
        <v>0</v>
      </c>
      <c r="G18" s="8">
        <f>TI_EHG_E_E!G18+TI_EHG_CHP_E!G18+TI_EHG_H_E!G18</f>
        <v>0</v>
      </c>
      <c r="H18" s="8">
        <f>TI_EHG_E_E!H18+TI_EHG_CHP_E!H18+TI_EHG_H_E!H18</f>
        <v>0</v>
      </c>
      <c r="I18" s="8">
        <f>TI_EHG_E_E!I18+TI_EHG_CHP_E!I18+TI_EHG_H_E!I18</f>
        <v>0</v>
      </c>
      <c r="J18" s="8">
        <f>TI_EHG_E_E!J18+TI_EHG_CHP_E!J18+TI_EHG_H_E!J18</f>
        <v>0</v>
      </c>
      <c r="K18" s="8">
        <f>TI_EHG_E_E!K18+TI_EHG_CHP_E!K18+TI_EHG_H_E!K18</f>
        <v>0</v>
      </c>
      <c r="L18" s="8">
        <f>TI_EHG_E_E!L18+TI_EHG_CHP_E!L18+TI_EHG_H_E!L18</f>
        <v>0</v>
      </c>
      <c r="M18" s="8">
        <f>TI_EHG_E_E!M18+TI_EHG_CHP_E!M18+TI_EHG_H_E!M18</f>
        <v>0</v>
      </c>
      <c r="N18" s="8">
        <f>TI_EHG_E_E!N18+TI_EHG_CHP_E!N18+TI_EHG_H_E!N18</f>
        <v>0</v>
      </c>
      <c r="O18" s="8">
        <f>TI_EHG_E_E!O18+TI_EHG_CHP_E!O18+TI_EHG_H_E!O18</f>
        <v>0</v>
      </c>
      <c r="P18" s="8">
        <f>TI_EHG_E_E!P18+TI_EHG_CHP_E!P18+TI_EHG_H_E!P18</f>
        <v>0</v>
      </c>
      <c r="Q18" s="8">
        <f>TI_EHG_E_E!Q18+TI_EHG_CHP_E!Q18+TI_EHG_H_E!Q18</f>
        <v>0</v>
      </c>
      <c r="R18" s="8">
        <f>TI_EHG_E_E!R18+TI_EHG_CHP_E!R18+TI_EHG_H_E!R18</f>
        <v>0</v>
      </c>
      <c r="S18" s="8">
        <f>TI_EHG_E_E!S18+TI_EHG_CHP_E!S18+TI_EHG_H_E!S18</f>
        <v>0</v>
      </c>
      <c r="T18" s="8">
        <f>TI_EHG_E_E!T18+TI_EHG_CHP_E!T18+TI_EHG_H_E!T18</f>
        <v>0</v>
      </c>
      <c r="U18" s="8">
        <f>TI_EHG_E_E!U18+TI_EHG_CHP_E!U18+TI_EHG_H_E!U18</f>
        <v>0</v>
      </c>
      <c r="V18" s="8">
        <f>TI_EHG_E_E!V18+TI_EHG_CHP_E!V18+TI_EHG_H_E!V18</f>
        <v>0</v>
      </c>
      <c r="W18" s="8">
        <f>TI_EHG_E_E!W18+TI_EHG_CHP_E!W18+TI_EHG_H_E!W18</f>
        <v>0</v>
      </c>
      <c r="X18" s="8">
        <f>TI_EHG_E_E!X18+TI_EHG_CHP_E!X18+TI_EHG_H_E!X18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TI_EHG_E_E!C19+TI_EHG_CHP_E!C19+TI_EHG_H_E!C19</f>
        <v>32.607359999999993</v>
      </c>
      <c r="D19" s="8">
        <f>TI_EHG_E_E!D19+TI_EHG_CHP_E!D19+TI_EHG_H_E!D19</f>
        <v>4.835160000000001</v>
      </c>
      <c r="E19" s="8">
        <f>TI_EHG_E_E!E19+TI_EHG_CHP_E!E19+TI_EHG_H_E!E19</f>
        <v>0</v>
      </c>
      <c r="F19" s="8">
        <f>TI_EHG_E_E!F19+TI_EHG_CHP_E!F19+TI_EHG_H_E!F19</f>
        <v>0</v>
      </c>
      <c r="G19" s="8">
        <f>TI_EHG_E_E!G19+TI_EHG_CHP_E!G19+TI_EHG_H_E!G19</f>
        <v>0</v>
      </c>
      <c r="H19" s="8">
        <f>TI_EHG_E_E!H19+TI_EHG_CHP_E!H19+TI_EHG_H_E!H19</f>
        <v>0</v>
      </c>
      <c r="I19" s="8">
        <f>TI_EHG_E_E!I19+TI_EHG_CHP_E!I19+TI_EHG_H_E!I19</f>
        <v>0</v>
      </c>
      <c r="J19" s="8">
        <f>TI_EHG_E_E!J19+TI_EHG_CHP_E!J19+TI_EHG_H_E!J19</f>
        <v>0</v>
      </c>
      <c r="K19" s="8">
        <f>TI_EHG_E_E!K19+TI_EHG_CHP_E!K19+TI_EHG_H_E!K19</f>
        <v>0</v>
      </c>
      <c r="L19" s="8">
        <f>TI_EHG_E_E!L19+TI_EHG_CHP_E!L19+TI_EHG_H_E!L19</f>
        <v>0</v>
      </c>
      <c r="M19" s="8">
        <f>TI_EHG_E_E!M19+TI_EHG_CHP_E!M19+TI_EHG_H_E!M19</f>
        <v>0</v>
      </c>
      <c r="N19" s="8">
        <f>TI_EHG_E_E!N19+TI_EHG_CHP_E!N19+TI_EHG_H_E!N19</f>
        <v>0</v>
      </c>
      <c r="O19" s="8">
        <f>TI_EHG_E_E!O19+TI_EHG_CHP_E!O19+TI_EHG_H_E!O19</f>
        <v>0</v>
      </c>
      <c r="P19" s="8">
        <f>TI_EHG_E_E!P19+TI_EHG_CHP_E!P19+TI_EHG_H_E!P19</f>
        <v>0</v>
      </c>
      <c r="Q19" s="8">
        <f>TI_EHG_E_E!Q19+TI_EHG_CHP_E!Q19+TI_EHG_H_E!Q19</f>
        <v>0</v>
      </c>
      <c r="R19" s="8">
        <f>TI_EHG_E_E!R19+TI_EHG_CHP_E!R19+TI_EHG_H_E!R19</f>
        <v>0</v>
      </c>
      <c r="S19" s="8">
        <f>TI_EHG_E_E!S19+TI_EHG_CHP_E!S19+TI_EHG_H_E!S19</f>
        <v>0</v>
      </c>
      <c r="T19" s="8">
        <f>TI_EHG_E_E!T19+TI_EHG_CHP_E!T19+TI_EHG_H_E!T19</f>
        <v>0</v>
      </c>
      <c r="U19" s="8">
        <f>TI_EHG_E_E!U19+TI_EHG_CHP_E!U19+TI_EHG_H_E!U19</f>
        <v>0</v>
      </c>
      <c r="V19" s="8">
        <f>TI_EHG_E_E!V19+TI_EHG_CHP_E!V19+TI_EHG_H_E!V19</f>
        <v>0</v>
      </c>
      <c r="W19" s="8">
        <f>TI_EHG_E_E!W19+TI_EHG_CHP_E!W19+TI_EHG_H_E!W19</f>
        <v>0</v>
      </c>
      <c r="X19" s="8">
        <f>TI_EHG_E_E!X19+TI_EHG_CHP_E!X19+TI_EHG_H_E!X19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TI_EHG_E_E!C20+TI_EHG_CHP_E!C20+TI_EHG_H_E!C20</f>
        <v>287.55979200000002</v>
      </c>
      <c r="D20" s="8">
        <f>TI_EHG_E_E!D20+TI_EHG_CHP_E!D20+TI_EHG_H_E!D20</f>
        <v>77.22</v>
      </c>
      <c r="E20" s="8">
        <f>TI_EHG_E_E!E20+TI_EHG_CHP_E!E20+TI_EHG_H_E!E20</f>
        <v>0</v>
      </c>
      <c r="F20" s="8">
        <f>TI_EHG_E_E!F20+TI_EHG_CHP_E!F20+TI_EHG_H_E!F20</f>
        <v>0</v>
      </c>
      <c r="G20" s="8">
        <f>TI_EHG_E_E!G20+TI_EHG_CHP_E!G20+TI_EHG_H_E!G20</f>
        <v>0</v>
      </c>
      <c r="H20" s="8">
        <f>TI_EHG_E_E!H20+TI_EHG_CHP_E!H20+TI_EHG_H_E!H20</f>
        <v>0</v>
      </c>
      <c r="I20" s="8">
        <f>TI_EHG_E_E!I20+TI_EHG_CHP_E!I20+TI_EHG_H_E!I20</f>
        <v>0</v>
      </c>
      <c r="J20" s="8">
        <f>TI_EHG_E_E!J20+TI_EHG_CHP_E!J20+TI_EHG_H_E!J20</f>
        <v>0</v>
      </c>
      <c r="K20" s="8">
        <f>TI_EHG_E_E!K20+TI_EHG_CHP_E!K20+TI_EHG_H_E!K20</f>
        <v>0</v>
      </c>
      <c r="L20" s="8">
        <f>TI_EHG_E_E!L20+TI_EHG_CHP_E!L20+TI_EHG_H_E!L20</f>
        <v>0</v>
      </c>
      <c r="M20" s="8">
        <f>TI_EHG_E_E!M20+TI_EHG_CHP_E!M20+TI_EHG_H_E!M20</f>
        <v>0</v>
      </c>
      <c r="N20" s="8">
        <f>TI_EHG_E_E!N20+TI_EHG_CHP_E!N20+TI_EHG_H_E!N20</f>
        <v>0</v>
      </c>
      <c r="O20" s="8">
        <f>TI_EHG_E_E!O20+TI_EHG_CHP_E!O20+TI_EHG_H_E!O20</f>
        <v>0</v>
      </c>
      <c r="P20" s="8">
        <f>TI_EHG_E_E!P20+TI_EHG_CHP_E!P20+TI_EHG_H_E!P20</f>
        <v>0</v>
      </c>
      <c r="Q20" s="8">
        <f>TI_EHG_E_E!Q20+TI_EHG_CHP_E!Q20+TI_EHG_H_E!Q20</f>
        <v>0</v>
      </c>
      <c r="R20" s="8">
        <f>TI_EHG_E_E!R20+TI_EHG_CHP_E!R20+TI_EHG_H_E!R20</f>
        <v>0</v>
      </c>
      <c r="S20" s="8">
        <f>TI_EHG_E_E!S20+TI_EHG_CHP_E!S20+TI_EHG_H_E!S20</f>
        <v>0</v>
      </c>
      <c r="T20" s="8">
        <f>TI_EHG_E_E!T20+TI_EHG_CHP_E!T20+TI_EHG_H_E!T20</f>
        <v>0</v>
      </c>
      <c r="U20" s="8">
        <f>TI_EHG_E_E!U20+TI_EHG_CHP_E!U20+TI_EHG_H_E!U20</f>
        <v>0</v>
      </c>
      <c r="V20" s="8">
        <f>TI_EHG_E_E!V20+TI_EHG_CHP_E!V20+TI_EHG_H_E!V20</f>
        <v>0</v>
      </c>
      <c r="W20" s="8">
        <f>TI_EHG_E_E!W20+TI_EHG_CHP_E!W20+TI_EHG_H_E!W20</f>
        <v>0</v>
      </c>
      <c r="X20" s="8">
        <f>TI_EHG_E_E!X20+TI_EHG_CHP_E!X20+TI_EHG_H_E!X20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TI_EHG_E_E!C21+TI_EHG_CHP_E!C21+TI_EHG_H_E!C21</f>
        <v>0</v>
      </c>
      <c r="D21" s="8">
        <f>TI_EHG_E_E!D21+TI_EHG_CHP_E!D21+TI_EHG_H_E!D21</f>
        <v>0</v>
      </c>
      <c r="E21" s="8">
        <f>TI_EHG_E_E!E21+TI_EHG_CHP_E!E21+TI_EHG_H_E!E21</f>
        <v>0</v>
      </c>
      <c r="F21" s="8">
        <f>TI_EHG_E_E!F21+TI_EHG_CHP_E!F21+TI_EHG_H_E!F21</f>
        <v>0</v>
      </c>
      <c r="G21" s="8">
        <f>TI_EHG_E_E!G21+TI_EHG_CHP_E!G21+TI_EHG_H_E!G21</f>
        <v>0</v>
      </c>
      <c r="H21" s="8">
        <f>TI_EHG_E_E!H21+TI_EHG_CHP_E!H21+TI_EHG_H_E!H21</f>
        <v>0</v>
      </c>
      <c r="I21" s="8">
        <f>TI_EHG_E_E!I21+TI_EHG_CHP_E!I21+TI_EHG_H_E!I21</f>
        <v>0</v>
      </c>
      <c r="J21" s="8">
        <f>TI_EHG_E_E!J21+TI_EHG_CHP_E!J21+TI_EHG_H_E!J21</f>
        <v>0</v>
      </c>
      <c r="K21" s="8">
        <f>TI_EHG_E_E!K21+TI_EHG_CHP_E!K21+TI_EHG_H_E!K21</f>
        <v>0</v>
      </c>
      <c r="L21" s="8">
        <f>TI_EHG_E_E!L21+TI_EHG_CHP_E!L21+TI_EHG_H_E!L21</f>
        <v>0</v>
      </c>
      <c r="M21" s="8">
        <f>TI_EHG_E_E!M21+TI_EHG_CHP_E!M21+TI_EHG_H_E!M21</f>
        <v>0</v>
      </c>
      <c r="N21" s="8">
        <f>TI_EHG_E_E!N21+TI_EHG_CHP_E!N21+TI_EHG_H_E!N21</f>
        <v>0</v>
      </c>
      <c r="O21" s="8">
        <f>TI_EHG_E_E!O21+TI_EHG_CHP_E!O21+TI_EHG_H_E!O21</f>
        <v>0</v>
      </c>
      <c r="P21" s="8">
        <f>TI_EHG_E_E!P21+TI_EHG_CHP_E!P21+TI_EHG_H_E!P21</f>
        <v>0</v>
      </c>
      <c r="Q21" s="8">
        <f>TI_EHG_E_E!Q21+TI_EHG_CHP_E!Q21+TI_EHG_H_E!Q21</f>
        <v>0</v>
      </c>
      <c r="R21" s="8">
        <f>TI_EHG_E_E!R21+TI_EHG_CHP_E!R21+TI_EHG_H_E!R21</f>
        <v>0</v>
      </c>
      <c r="S21" s="8">
        <f>TI_EHG_E_E!S21+TI_EHG_CHP_E!S21+TI_EHG_H_E!S21</f>
        <v>0</v>
      </c>
      <c r="T21" s="8">
        <f>TI_EHG_E_E!T21+TI_EHG_CHP_E!T21+TI_EHG_H_E!T21</f>
        <v>0</v>
      </c>
      <c r="U21" s="8">
        <f>TI_EHG_E_E!U21+TI_EHG_CHP_E!U21+TI_EHG_H_E!U21</f>
        <v>0</v>
      </c>
      <c r="V21" s="8">
        <f>TI_EHG_E_E!V21+TI_EHG_CHP_E!V21+TI_EHG_H_E!V21</f>
        <v>0</v>
      </c>
      <c r="W21" s="8">
        <f>TI_EHG_E_E!W21+TI_EHG_CHP_E!W21+TI_EHG_H_E!W21</f>
        <v>0</v>
      </c>
      <c r="X21" s="8">
        <f>TI_EHG_E_E!X21+TI_EHG_CHP_E!X21+TI_EHG_H_E!X21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TI_EHG_E_E!C23+TI_EHG_CHP_E!C23+TI_EHG_H_E!C23</f>
        <v>0</v>
      </c>
      <c r="D23" s="8">
        <f>TI_EHG_E_E!D23+TI_EHG_CHP_E!D23+TI_EHG_H_E!D23</f>
        <v>0</v>
      </c>
      <c r="E23" s="8">
        <f>TI_EHG_E_E!E23+TI_EHG_CHP_E!E23+TI_EHG_H_E!E23</f>
        <v>0</v>
      </c>
      <c r="F23" s="8">
        <f>TI_EHG_E_E!F23+TI_EHG_CHP_E!F23+TI_EHG_H_E!F23</f>
        <v>0</v>
      </c>
      <c r="G23" s="8">
        <f>TI_EHG_E_E!G23+TI_EHG_CHP_E!G23+TI_EHG_H_E!G23</f>
        <v>0</v>
      </c>
      <c r="H23" s="8">
        <f>TI_EHG_E_E!H23+TI_EHG_CHP_E!H23+TI_EHG_H_E!H23</f>
        <v>0</v>
      </c>
      <c r="I23" s="8">
        <f>TI_EHG_E_E!I23+TI_EHG_CHP_E!I23+TI_EHG_H_E!I23</f>
        <v>0</v>
      </c>
      <c r="J23" s="8">
        <f>TI_EHG_E_E!J23+TI_EHG_CHP_E!J23+TI_EHG_H_E!J23</f>
        <v>0</v>
      </c>
      <c r="K23" s="8">
        <f>TI_EHG_E_E!K23+TI_EHG_CHP_E!K23+TI_EHG_H_E!K23</f>
        <v>0</v>
      </c>
      <c r="L23" s="8">
        <f>TI_EHG_E_E!L23+TI_EHG_CHP_E!L23+TI_EHG_H_E!L23</f>
        <v>0</v>
      </c>
      <c r="M23" s="8">
        <f>TI_EHG_E_E!M23+TI_EHG_CHP_E!M23+TI_EHG_H_E!M23</f>
        <v>0</v>
      </c>
      <c r="N23" s="8">
        <f>TI_EHG_E_E!N23+TI_EHG_CHP_E!N23+TI_EHG_H_E!N23</f>
        <v>0</v>
      </c>
      <c r="O23" s="8">
        <f>TI_EHG_E_E!O23+TI_EHG_CHP_E!O23+TI_EHG_H_E!O23</f>
        <v>0</v>
      </c>
      <c r="P23" s="8">
        <f>TI_EHG_E_E!P23+TI_EHG_CHP_E!P23+TI_EHG_H_E!P23</f>
        <v>0</v>
      </c>
      <c r="Q23" s="8">
        <f>TI_EHG_E_E!Q23+TI_EHG_CHP_E!Q23+TI_EHG_H_E!Q23</f>
        <v>0</v>
      </c>
      <c r="R23" s="8">
        <f>TI_EHG_E_E!R23+TI_EHG_CHP_E!R23+TI_EHG_H_E!R23</f>
        <v>0</v>
      </c>
      <c r="S23" s="8">
        <f>TI_EHG_E_E!S23+TI_EHG_CHP_E!S23+TI_EHG_H_E!S23</f>
        <v>0</v>
      </c>
      <c r="T23" s="8">
        <f>TI_EHG_E_E!T23+TI_EHG_CHP_E!T23+TI_EHG_H_E!T23</f>
        <v>0</v>
      </c>
      <c r="U23" s="8">
        <f>TI_EHG_E_E!U23+TI_EHG_CHP_E!U23+TI_EHG_H_E!U23</f>
        <v>0</v>
      </c>
      <c r="V23" s="8">
        <f>TI_EHG_E_E!V23+TI_EHG_CHP_E!V23+TI_EHG_H_E!V23</f>
        <v>0</v>
      </c>
      <c r="W23" s="8">
        <f>TI_EHG_E_E!W23+TI_EHG_CHP_E!W23+TI_EHG_H_E!W23</f>
        <v>0</v>
      </c>
      <c r="X23" s="8">
        <f>TI_EHG_E_E!X23+TI_EHG_CHP_E!X23+TI_EHG_H_E!X23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TI_EHG_E_E!C24+TI_EHG_CHP_E!C24+TI_EHG_H_E!C24</f>
        <v>0</v>
      </c>
      <c r="D24" s="8">
        <f>TI_EHG_E_E!D24+TI_EHG_CHP_E!D24+TI_EHG_H_E!D24</f>
        <v>0</v>
      </c>
      <c r="E24" s="8">
        <f>TI_EHG_E_E!E24+TI_EHG_CHP_E!E24+TI_EHG_H_E!E24</f>
        <v>0</v>
      </c>
      <c r="F24" s="8">
        <f>TI_EHG_E_E!F24+TI_EHG_CHP_E!F24+TI_EHG_H_E!F24</f>
        <v>0</v>
      </c>
      <c r="G24" s="8">
        <f>TI_EHG_E_E!G24+TI_EHG_CHP_E!G24+TI_EHG_H_E!G24</f>
        <v>0</v>
      </c>
      <c r="H24" s="8">
        <f>TI_EHG_E_E!H24+TI_EHG_CHP_E!H24+TI_EHG_H_E!H24</f>
        <v>0</v>
      </c>
      <c r="I24" s="8">
        <f>TI_EHG_E_E!I24+TI_EHG_CHP_E!I24+TI_EHG_H_E!I24</f>
        <v>0</v>
      </c>
      <c r="J24" s="8">
        <f>TI_EHG_E_E!J24+TI_EHG_CHP_E!J24+TI_EHG_H_E!J24</f>
        <v>0</v>
      </c>
      <c r="K24" s="8">
        <f>TI_EHG_E_E!K24+TI_EHG_CHP_E!K24+TI_EHG_H_E!K24</f>
        <v>0</v>
      </c>
      <c r="L24" s="8">
        <f>TI_EHG_E_E!L24+TI_EHG_CHP_E!L24+TI_EHG_H_E!L24</f>
        <v>0</v>
      </c>
      <c r="M24" s="8">
        <f>TI_EHG_E_E!M24+TI_EHG_CHP_E!M24+TI_EHG_H_E!M24</f>
        <v>0</v>
      </c>
      <c r="N24" s="8">
        <f>TI_EHG_E_E!N24+TI_EHG_CHP_E!N24+TI_EHG_H_E!N24</f>
        <v>0</v>
      </c>
      <c r="O24" s="8">
        <f>TI_EHG_E_E!O24+TI_EHG_CHP_E!O24+TI_EHG_H_E!O24</f>
        <v>0</v>
      </c>
      <c r="P24" s="8">
        <f>TI_EHG_E_E!P24+TI_EHG_CHP_E!P24+TI_EHG_H_E!P24</f>
        <v>0</v>
      </c>
      <c r="Q24" s="8">
        <f>TI_EHG_E_E!Q24+TI_EHG_CHP_E!Q24+TI_EHG_H_E!Q24</f>
        <v>0</v>
      </c>
      <c r="R24" s="8">
        <f>TI_EHG_E_E!R24+TI_EHG_CHP_E!R24+TI_EHG_H_E!R24</f>
        <v>0</v>
      </c>
      <c r="S24" s="8">
        <f>TI_EHG_E_E!S24+TI_EHG_CHP_E!S24+TI_EHG_H_E!S24</f>
        <v>0</v>
      </c>
      <c r="T24" s="8">
        <f>TI_EHG_E_E!T24+TI_EHG_CHP_E!T24+TI_EHG_H_E!T24</f>
        <v>0</v>
      </c>
      <c r="U24" s="8">
        <f>TI_EHG_E_E!U24+TI_EHG_CHP_E!U24+TI_EHG_H_E!U24</f>
        <v>0</v>
      </c>
      <c r="V24" s="8">
        <f>TI_EHG_E_E!V24+TI_EHG_CHP_E!V24+TI_EHG_H_E!V24</f>
        <v>0</v>
      </c>
      <c r="W24" s="8">
        <f>TI_EHG_E_E!W24+TI_EHG_CHP_E!W24+TI_EHG_H_E!W24</f>
        <v>0</v>
      </c>
      <c r="X24" s="8">
        <f>TI_EHG_E_E!X24+TI_EHG_CHP_E!X24+TI_EHG_H_E!X24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TI_EHG_E_E!C25+TI_EHG_CHP_E!C25+TI_EHG_H_E!C25</f>
        <v>0</v>
      </c>
      <c r="D25" s="27">
        <f>TI_EHG_E_E!D25+TI_EHG_CHP_E!D25+TI_EHG_H_E!D25</f>
        <v>0</v>
      </c>
      <c r="E25" s="27">
        <f>TI_EHG_E_E!E25+TI_EHG_CHP_E!E25+TI_EHG_H_E!E25</f>
        <v>0</v>
      </c>
      <c r="F25" s="27">
        <f>TI_EHG_E_E!F25+TI_EHG_CHP_E!F25+TI_EHG_H_E!F25</f>
        <v>0</v>
      </c>
      <c r="G25" s="27">
        <f>TI_EHG_E_E!G25+TI_EHG_CHP_E!G25+TI_EHG_H_E!G25</f>
        <v>0</v>
      </c>
      <c r="H25" s="27">
        <f>TI_EHG_E_E!H25+TI_EHG_CHP_E!H25+TI_EHG_H_E!H25</f>
        <v>0</v>
      </c>
      <c r="I25" s="27">
        <f>TI_EHG_E_E!I25+TI_EHG_CHP_E!I25+TI_EHG_H_E!I25</f>
        <v>0</v>
      </c>
      <c r="J25" s="27">
        <f>TI_EHG_E_E!J25+TI_EHG_CHP_E!J25+TI_EHG_H_E!J25</f>
        <v>0</v>
      </c>
      <c r="K25" s="27">
        <f>TI_EHG_E_E!K25+TI_EHG_CHP_E!K25+TI_EHG_H_E!K25</f>
        <v>0</v>
      </c>
      <c r="L25" s="27">
        <f>TI_EHG_E_E!L25+TI_EHG_CHP_E!L25+TI_EHG_H_E!L25</f>
        <v>0</v>
      </c>
      <c r="M25" s="27">
        <f>TI_EHG_E_E!M25+TI_EHG_CHP_E!M25+TI_EHG_H_E!M25</f>
        <v>0</v>
      </c>
      <c r="N25" s="27">
        <f>TI_EHG_E_E!N25+TI_EHG_CHP_E!N25+TI_EHG_H_E!N25</f>
        <v>0</v>
      </c>
      <c r="O25" s="27">
        <f>TI_EHG_E_E!O25+TI_EHG_CHP_E!O25+TI_EHG_H_E!O25</f>
        <v>0</v>
      </c>
      <c r="P25" s="27">
        <f>TI_EHG_E_E!P25+TI_EHG_CHP_E!P25+TI_EHG_H_E!P25</f>
        <v>0</v>
      </c>
      <c r="Q25" s="27">
        <f>TI_EHG_E_E!Q25+TI_EHG_CHP_E!Q25+TI_EHG_H_E!Q25</f>
        <v>0</v>
      </c>
      <c r="R25" s="27">
        <f>TI_EHG_E_E!R25+TI_EHG_CHP_E!R25+TI_EHG_H_E!R25</f>
        <v>0</v>
      </c>
      <c r="S25" s="27">
        <f>TI_EHG_E_E!S25+TI_EHG_CHP_E!S25+TI_EHG_H_E!S25</f>
        <v>0</v>
      </c>
      <c r="T25" s="27">
        <f>TI_EHG_E_E!T25+TI_EHG_CHP_E!T25+TI_EHG_H_E!T25</f>
        <v>0</v>
      </c>
      <c r="U25" s="27">
        <f>TI_EHG_E_E!U25+TI_EHG_CHP_E!U25+TI_EHG_H_E!U25</f>
        <v>0</v>
      </c>
      <c r="V25" s="27">
        <f>TI_EHG_E_E!V25+TI_EHG_CHP_E!V25+TI_EHG_H_E!V25</f>
        <v>0</v>
      </c>
      <c r="W25" s="27">
        <f>TI_EHG_E_E!W25+TI_EHG_CHP_E!W25+TI_EHG_H_E!W25</f>
        <v>0</v>
      </c>
      <c r="X25" s="27">
        <f>TI_EHG_E_E!X25+TI_EHG_CHP_E!X25+TI_EHG_H_E!X25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5818.4499761999987</v>
      </c>
      <c r="D26" s="27">
        <f t="shared" ref="D26:X26" si="14">SUM(D27,D33)</f>
        <v>6618.9533165999992</v>
      </c>
      <c r="E26" s="27">
        <f t="shared" si="14"/>
        <v>7956.1798365600016</v>
      </c>
      <c r="F26" s="27">
        <f t="shared" si="14"/>
        <v>4488.05660868</v>
      </c>
      <c r="G26" s="27">
        <f t="shared" si="14"/>
        <v>4041.9071172000004</v>
      </c>
      <c r="H26" s="27">
        <f t="shared" si="14"/>
        <v>6202.1313435600014</v>
      </c>
      <c r="I26" s="27">
        <f t="shared" si="14"/>
        <v>3677.6566890000004</v>
      </c>
      <c r="J26" s="27">
        <f t="shared" si="14"/>
        <v>3365.1131486400009</v>
      </c>
      <c r="K26" s="27">
        <f t="shared" si="14"/>
        <v>2983.5001857599996</v>
      </c>
      <c r="L26" s="27">
        <f t="shared" si="14"/>
        <v>2414.4378534000002</v>
      </c>
      <c r="M26" s="27">
        <f t="shared" si="14"/>
        <v>1945.9875250800003</v>
      </c>
      <c r="N26" s="27">
        <f t="shared" si="14"/>
        <v>1625.2885267200002</v>
      </c>
      <c r="O26" s="27">
        <f t="shared" si="14"/>
        <v>1343.0412856800001</v>
      </c>
      <c r="P26" s="27">
        <f t="shared" si="14"/>
        <v>1004.8479429600002</v>
      </c>
      <c r="Q26" s="27">
        <f t="shared" si="14"/>
        <v>847.68122376000031</v>
      </c>
      <c r="R26" s="27">
        <f t="shared" si="14"/>
        <v>845.44243452000001</v>
      </c>
      <c r="S26" s="27">
        <f t="shared" si="14"/>
        <v>839.52854135999996</v>
      </c>
      <c r="T26" s="27">
        <f t="shared" si="14"/>
        <v>800.51221295999983</v>
      </c>
      <c r="U26" s="27">
        <f t="shared" si="14"/>
        <v>745.42803120000008</v>
      </c>
      <c r="V26" s="27">
        <f t="shared" si="14"/>
        <v>796.93857504000016</v>
      </c>
      <c r="W26" s="27">
        <f t="shared" si="14"/>
        <v>760.26290688000017</v>
      </c>
      <c r="X26" s="27">
        <f t="shared" si="14"/>
        <v>785.20476815999996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TI_EHG_E_E!C28+TI_EHG_CHP_E!C28+TI_EHG_H_E!C28</f>
        <v>0</v>
      </c>
      <c r="D28" s="8">
        <f>TI_EHG_E_E!D28+TI_EHG_CHP_E!D28+TI_EHG_H_E!D28</f>
        <v>0</v>
      </c>
      <c r="E28" s="8">
        <f>TI_EHG_E_E!E28+TI_EHG_CHP_E!E28+TI_EHG_H_E!E28</f>
        <v>0</v>
      </c>
      <c r="F28" s="8">
        <f>TI_EHG_E_E!F28+TI_EHG_CHP_E!F28+TI_EHG_H_E!F28</f>
        <v>0</v>
      </c>
      <c r="G28" s="8">
        <f>TI_EHG_E_E!G28+TI_EHG_CHP_E!G28+TI_EHG_H_E!G28</f>
        <v>0</v>
      </c>
      <c r="H28" s="8">
        <f>TI_EHG_E_E!H28+TI_EHG_CHP_E!H28+TI_EHG_H_E!H28</f>
        <v>0</v>
      </c>
      <c r="I28" s="8">
        <f>TI_EHG_E_E!I28+TI_EHG_CHP_E!I28+TI_EHG_H_E!I28</f>
        <v>0</v>
      </c>
      <c r="J28" s="8">
        <f>TI_EHG_E_E!J28+TI_EHG_CHP_E!J28+TI_EHG_H_E!J28</f>
        <v>0</v>
      </c>
      <c r="K28" s="8">
        <f>TI_EHG_E_E!K28+TI_EHG_CHP_E!K28+TI_EHG_H_E!K28</f>
        <v>0</v>
      </c>
      <c r="L28" s="8">
        <f>TI_EHG_E_E!L28+TI_EHG_CHP_E!L28+TI_EHG_H_E!L28</f>
        <v>0</v>
      </c>
      <c r="M28" s="8">
        <f>TI_EHG_E_E!M28+TI_EHG_CHP_E!M28+TI_EHG_H_E!M28</f>
        <v>0</v>
      </c>
      <c r="N28" s="8">
        <f>TI_EHG_E_E!N28+TI_EHG_CHP_E!N28+TI_EHG_H_E!N28</f>
        <v>0</v>
      </c>
      <c r="O28" s="8">
        <f>TI_EHG_E_E!O28+TI_EHG_CHP_E!O28+TI_EHG_H_E!O28</f>
        <v>0</v>
      </c>
      <c r="P28" s="8">
        <f>TI_EHG_E_E!P28+TI_EHG_CHP_E!P28+TI_EHG_H_E!P28</f>
        <v>0</v>
      </c>
      <c r="Q28" s="8">
        <f>TI_EHG_E_E!Q28+TI_EHG_CHP_E!Q28+TI_EHG_H_E!Q28</f>
        <v>0</v>
      </c>
      <c r="R28" s="8">
        <f>TI_EHG_E_E!R28+TI_EHG_CHP_E!R28+TI_EHG_H_E!R28</f>
        <v>0</v>
      </c>
      <c r="S28" s="8">
        <f>TI_EHG_E_E!S28+TI_EHG_CHP_E!S28+TI_EHG_H_E!S28</f>
        <v>0</v>
      </c>
      <c r="T28" s="8">
        <f>TI_EHG_E_E!T28+TI_EHG_CHP_E!T28+TI_EHG_H_E!T28</f>
        <v>0</v>
      </c>
      <c r="U28" s="8">
        <f>TI_EHG_E_E!U28+TI_EHG_CHP_E!U28+TI_EHG_H_E!U28</f>
        <v>0</v>
      </c>
      <c r="V28" s="8">
        <f>TI_EHG_E_E!V28+TI_EHG_CHP_E!V28+TI_EHG_H_E!V28</f>
        <v>0</v>
      </c>
      <c r="W28" s="8">
        <f>TI_EHG_E_E!W28+TI_EHG_CHP_E!W28+TI_EHG_H_E!W28</f>
        <v>0</v>
      </c>
      <c r="X28" s="8">
        <f>TI_EHG_E_E!X28+TI_EHG_CHP_E!X28+TI_EHG_H_E!X28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TI_EHG_E_E!C29+TI_EHG_CHP_E!C29+TI_EHG_H_E!C29</f>
        <v>0</v>
      </c>
      <c r="D29" s="8">
        <f>TI_EHG_E_E!D29+TI_EHG_CHP_E!D29+TI_EHG_H_E!D29</f>
        <v>0</v>
      </c>
      <c r="E29" s="8">
        <f>TI_EHG_E_E!E29+TI_EHG_CHP_E!E29+TI_EHG_H_E!E29</f>
        <v>0</v>
      </c>
      <c r="F29" s="8">
        <f>TI_EHG_E_E!F29+TI_EHG_CHP_E!F29+TI_EHG_H_E!F29</f>
        <v>0</v>
      </c>
      <c r="G29" s="8">
        <f>TI_EHG_E_E!G29+TI_EHG_CHP_E!G29+TI_EHG_H_E!G29</f>
        <v>0</v>
      </c>
      <c r="H29" s="8">
        <f>TI_EHG_E_E!H29+TI_EHG_CHP_E!H29+TI_EHG_H_E!H29</f>
        <v>0</v>
      </c>
      <c r="I29" s="8">
        <f>TI_EHG_E_E!I29+TI_EHG_CHP_E!I29+TI_EHG_H_E!I29</f>
        <v>0</v>
      </c>
      <c r="J29" s="8">
        <f>TI_EHG_E_E!J29+TI_EHG_CHP_E!J29+TI_EHG_H_E!J29</f>
        <v>0</v>
      </c>
      <c r="K29" s="8">
        <f>TI_EHG_E_E!K29+TI_EHG_CHP_E!K29+TI_EHG_H_E!K29</f>
        <v>0</v>
      </c>
      <c r="L29" s="8">
        <f>TI_EHG_E_E!L29+TI_EHG_CHP_E!L29+TI_EHG_H_E!L29</f>
        <v>0</v>
      </c>
      <c r="M29" s="8">
        <f>TI_EHG_E_E!M29+TI_EHG_CHP_E!M29+TI_EHG_H_E!M29</f>
        <v>0</v>
      </c>
      <c r="N29" s="8">
        <f>TI_EHG_E_E!N29+TI_EHG_CHP_E!N29+TI_EHG_H_E!N29</f>
        <v>0</v>
      </c>
      <c r="O29" s="8">
        <f>TI_EHG_E_E!O29+TI_EHG_CHP_E!O29+TI_EHG_H_E!O29</f>
        <v>0</v>
      </c>
      <c r="P29" s="8">
        <f>TI_EHG_E_E!P29+TI_EHG_CHP_E!P29+TI_EHG_H_E!P29</f>
        <v>0</v>
      </c>
      <c r="Q29" s="8">
        <f>TI_EHG_E_E!Q29+TI_EHG_CHP_E!Q29+TI_EHG_H_E!Q29</f>
        <v>0</v>
      </c>
      <c r="R29" s="8">
        <f>TI_EHG_E_E!R29+TI_EHG_CHP_E!R29+TI_EHG_H_E!R29</f>
        <v>0</v>
      </c>
      <c r="S29" s="8">
        <f>TI_EHG_E_E!S29+TI_EHG_CHP_E!S29+TI_EHG_H_E!S29</f>
        <v>0</v>
      </c>
      <c r="T29" s="8">
        <f>TI_EHG_E_E!T29+TI_EHG_CHP_E!T29+TI_EHG_H_E!T29</f>
        <v>0</v>
      </c>
      <c r="U29" s="8">
        <f>TI_EHG_E_E!U29+TI_EHG_CHP_E!U29+TI_EHG_H_E!U29</f>
        <v>0</v>
      </c>
      <c r="V29" s="8">
        <f>TI_EHG_E_E!V29+TI_EHG_CHP_E!V29+TI_EHG_H_E!V29</f>
        <v>0</v>
      </c>
      <c r="W29" s="8">
        <f>TI_EHG_E_E!W29+TI_EHG_CHP_E!W29+TI_EHG_H_E!W29</f>
        <v>0</v>
      </c>
      <c r="X29" s="8">
        <f>TI_EHG_E_E!X29+TI_EHG_CHP_E!X29+TI_EHG_H_E!X29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TI_EHG_E_E!C30+TI_EHG_CHP_E!C30+TI_EHG_H_E!C30</f>
        <v>0</v>
      </c>
      <c r="D30" s="8">
        <f>TI_EHG_E_E!D30+TI_EHG_CHP_E!D30+TI_EHG_H_E!D30</f>
        <v>0</v>
      </c>
      <c r="E30" s="8">
        <f>TI_EHG_E_E!E30+TI_EHG_CHP_E!E30+TI_EHG_H_E!E30</f>
        <v>0</v>
      </c>
      <c r="F30" s="8">
        <f>TI_EHG_E_E!F30+TI_EHG_CHP_E!F30+TI_EHG_H_E!F30</f>
        <v>0</v>
      </c>
      <c r="G30" s="8">
        <f>TI_EHG_E_E!G30+TI_EHG_CHP_E!G30+TI_EHG_H_E!G30</f>
        <v>0</v>
      </c>
      <c r="H30" s="8">
        <f>TI_EHG_E_E!H30+TI_EHG_CHP_E!H30+TI_EHG_H_E!H30</f>
        <v>0</v>
      </c>
      <c r="I30" s="8">
        <f>TI_EHG_E_E!I30+TI_EHG_CHP_E!I30+TI_EHG_H_E!I30</f>
        <v>0</v>
      </c>
      <c r="J30" s="8">
        <f>TI_EHG_E_E!J30+TI_EHG_CHP_E!J30+TI_EHG_H_E!J30</f>
        <v>0</v>
      </c>
      <c r="K30" s="8">
        <f>TI_EHG_E_E!K30+TI_EHG_CHP_E!K30+TI_EHG_H_E!K30</f>
        <v>0</v>
      </c>
      <c r="L30" s="8">
        <f>TI_EHG_E_E!L30+TI_EHG_CHP_E!L30+TI_EHG_H_E!L30</f>
        <v>0</v>
      </c>
      <c r="M30" s="8">
        <f>TI_EHG_E_E!M30+TI_EHG_CHP_E!M30+TI_EHG_H_E!M30</f>
        <v>0</v>
      </c>
      <c r="N30" s="8">
        <f>TI_EHG_E_E!N30+TI_EHG_CHP_E!N30+TI_EHG_H_E!N30</f>
        <v>0</v>
      </c>
      <c r="O30" s="8">
        <f>TI_EHG_E_E!O30+TI_EHG_CHP_E!O30+TI_EHG_H_E!O30</f>
        <v>0</v>
      </c>
      <c r="P30" s="8">
        <f>TI_EHG_E_E!P30+TI_EHG_CHP_E!P30+TI_EHG_H_E!P30</f>
        <v>0</v>
      </c>
      <c r="Q30" s="8">
        <f>TI_EHG_E_E!Q30+TI_EHG_CHP_E!Q30+TI_EHG_H_E!Q30</f>
        <v>0</v>
      </c>
      <c r="R30" s="8">
        <f>TI_EHG_E_E!R30+TI_EHG_CHP_E!R30+TI_EHG_H_E!R30</f>
        <v>0</v>
      </c>
      <c r="S30" s="8">
        <f>TI_EHG_E_E!S30+TI_EHG_CHP_E!S30+TI_EHG_H_E!S30</f>
        <v>0</v>
      </c>
      <c r="T30" s="8">
        <f>TI_EHG_E_E!T30+TI_EHG_CHP_E!T30+TI_EHG_H_E!T30</f>
        <v>0</v>
      </c>
      <c r="U30" s="8">
        <f>TI_EHG_E_E!U30+TI_EHG_CHP_E!U30+TI_EHG_H_E!U30</f>
        <v>0</v>
      </c>
      <c r="V30" s="8">
        <f>TI_EHG_E_E!V30+TI_EHG_CHP_E!V30+TI_EHG_H_E!V30</f>
        <v>0</v>
      </c>
      <c r="W30" s="8">
        <f>TI_EHG_E_E!W30+TI_EHG_CHP_E!W30+TI_EHG_H_E!W30</f>
        <v>0</v>
      </c>
      <c r="X30" s="8">
        <f>TI_EHG_E_E!X30+TI_EHG_CHP_E!X30+TI_EHG_H_E!X30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TI_EHG_E_E!C31+TI_EHG_CHP_E!C31+TI_EHG_H_E!C31</f>
        <v>0</v>
      </c>
      <c r="D31" s="8">
        <f>TI_EHG_E_E!D31+TI_EHG_CHP_E!D31+TI_EHG_H_E!D31</f>
        <v>0</v>
      </c>
      <c r="E31" s="8">
        <f>TI_EHG_E_E!E31+TI_EHG_CHP_E!E31+TI_EHG_H_E!E31</f>
        <v>0</v>
      </c>
      <c r="F31" s="8">
        <f>TI_EHG_E_E!F31+TI_EHG_CHP_E!F31+TI_EHG_H_E!F31</f>
        <v>0</v>
      </c>
      <c r="G31" s="8">
        <f>TI_EHG_E_E!G31+TI_EHG_CHP_E!G31+TI_EHG_H_E!G31</f>
        <v>0</v>
      </c>
      <c r="H31" s="8">
        <f>TI_EHG_E_E!H31+TI_EHG_CHP_E!H31+TI_EHG_H_E!H31</f>
        <v>0</v>
      </c>
      <c r="I31" s="8">
        <f>TI_EHG_E_E!I31+TI_EHG_CHP_E!I31+TI_EHG_H_E!I31</f>
        <v>0</v>
      </c>
      <c r="J31" s="8">
        <f>TI_EHG_E_E!J31+TI_EHG_CHP_E!J31+TI_EHG_H_E!J31</f>
        <v>0</v>
      </c>
      <c r="K31" s="8">
        <f>TI_EHG_E_E!K31+TI_EHG_CHP_E!K31+TI_EHG_H_E!K31</f>
        <v>0</v>
      </c>
      <c r="L31" s="8">
        <f>TI_EHG_E_E!L31+TI_EHG_CHP_E!L31+TI_EHG_H_E!L31</f>
        <v>0</v>
      </c>
      <c r="M31" s="8">
        <f>TI_EHG_E_E!M31+TI_EHG_CHP_E!M31+TI_EHG_H_E!M31</f>
        <v>0</v>
      </c>
      <c r="N31" s="8">
        <f>TI_EHG_E_E!N31+TI_EHG_CHP_E!N31+TI_EHG_H_E!N31</f>
        <v>0</v>
      </c>
      <c r="O31" s="8">
        <f>TI_EHG_E_E!O31+TI_EHG_CHP_E!O31+TI_EHG_H_E!O31</f>
        <v>0</v>
      </c>
      <c r="P31" s="8">
        <f>TI_EHG_E_E!P31+TI_EHG_CHP_E!P31+TI_EHG_H_E!P31</f>
        <v>0</v>
      </c>
      <c r="Q31" s="8">
        <f>TI_EHG_E_E!Q31+TI_EHG_CHP_E!Q31+TI_EHG_H_E!Q31</f>
        <v>0</v>
      </c>
      <c r="R31" s="8">
        <f>TI_EHG_E_E!R31+TI_EHG_CHP_E!R31+TI_EHG_H_E!R31</f>
        <v>0</v>
      </c>
      <c r="S31" s="8">
        <f>TI_EHG_E_E!S31+TI_EHG_CHP_E!S31+TI_EHG_H_E!S31</f>
        <v>0</v>
      </c>
      <c r="T31" s="8">
        <f>TI_EHG_E_E!T31+TI_EHG_CHP_E!T31+TI_EHG_H_E!T31</f>
        <v>0</v>
      </c>
      <c r="U31" s="8">
        <f>TI_EHG_E_E!U31+TI_EHG_CHP_E!U31+TI_EHG_H_E!U31</f>
        <v>0</v>
      </c>
      <c r="V31" s="8">
        <f>TI_EHG_E_E!V31+TI_EHG_CHP_E!V31+TI_EHG_H_E!V31</f>
        <v>0</v>
      </c>
      <c r="W31" s="8">
        <f>TI_EHG_E_E!W31+TI_EHG_CHP_E!W31+TI_EHG_H_E!W31</f>
        <v>0</v>
      </c>
      <c r="X31" s="8">
        <f>TI_EHG_E_E!X31+TI_EHG_CHP_E!X31+TI_EHG_H_E!X31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TI_EHG_E_E!C32+TI_EHG_CHP_E!C32+TI_EHG_H_E!C32</f>
        <v>0</v>
      </c>
      <c r="D32" s="8">
        <f>TI_EHG_E_E!D32+TI_EHG_CHP_E!D32+TI_EHG_H_E!D32</f>
        <v>0</v>
      </c>
      <c r="E32" s="8">
        <f>TI_EHG_E_E!E32+TI_EHG_CHP_E!E32+TI_EHG_H_E!E32</f>
        <v>0</v>
      </c>
      <c r="F32" s="8">
        <f>TI_EHG_E_E!F32+TI_EHG_CHP_E!F32+TI_EHG_H_E!F32</f>
        <v>0</v>
      </c>
      <c r="G32" s="8">
        <f>TI_EHG_E_E!G32+TI_EHG_CHP_E!G32+TI_EHG_H_E!G32</f>
        <v>0</v>
      </c>
      <c r="H32" s="8">
        <f>TI_EHG_E_E!H32+TI_EHG_CHP_E!H32+TI_EHG_H_E!H32</f>
        <v>0</v>
      </c>
      <c r="I32" s="8">
        <f>TI_EHG_E_E!I32+TI_EHG_CHP_E!I32+TI_EHG_H_E!I32</f>
        <v>0</v>
      </c>
      <c r="J32" s="8">
        <f>TI_EHG_E_E!J32+TI_EHG_CHP_E!J32+TI_EHG_H_E!J32</f>
        <v>0</v>
      </c>
      <c r="K32" s="8">
        <f>TI_EHG_E_E!K32+TI_EHG_CHP_E!K32+TI_EHG_H_E!K32</f>
        <v>0</v>
      </c>
      <c r="L32" s="8">
        <f>TI_EHG_E_E!L32+TI_EHG_CHP_E!L32+TI_EHG_H_E!L32</f>
        <v>0</v>
      </c>
      <c r="M32" s="8">
        <f>TI_EHG_E_E!M32+TI_EHG_CHP_E!M32+TI_EHG_H_E!M32</f>
        <v>0</v>
      </c>
      <c r="N32" s="8">
        <f>TI_EHG_E_E!N32+TI_EHG_CHP_E!N32+TI_EHG_H_E!N32</f>
        <v>0</v>
      </c>
      <c r="O32" s="8">
        <f>TI_EHG_E_E!O32+TI_EHG_CHP_E!O32+TI_EHG_H_E!O32</f>
        <v>0</v>
      </c>
      <c r="P32" s="8">
        <f>TI_EHG_E_E!P32+TI_EHG_CHP_E!P32+TI_EHG_H_E!P32</f>
        <v>0</v>
      </c>
      <c r="Q32" s="8">
        <f>TI_EHG_E_E!Q32+TI_EHG_CHP_E!Q32+TI_EHG_H_E!Q32</f>
        <v>0</v>
      </c>
      <c r="R32" s="8">
        <f>TI_EHG_E_E!R32+TI_EHG_CHP_E!R32+TI_EHG_H_E!R32</f>
        <v>0</v>
      </c>
      <c r="S32" s="8">
        <f>TI_EHG_E_E!S32+TI_EHG_CHP_E!S32+TI_EHG_H_E!S32</f>
        <v>0</v>
      </c>
      <c r="T32" s="8">
        <f>TI_EHG_E_E!T32+TI_EHG_CHP_E!T32+TI_EHG_H_E!T32</f>
        <v>0</v>
      </c>
      <c r="U32" s="8">
        <f>TI_EHG_E_E!U32+TI_EHG_CHP_E!U32+TI_EHG_H_E!U32</f>
        <v>0</v>
      </c>
      <c r="V32" s="8">
        <f>TI_EHG_E_E!V32+TI_EHG_CHP_E!V32+TI_EHG_H_E!V32</f>
        <v>0</v>
      </c>
      <c r="W32" s="8">
        <f>TI_EHG_E_E!W32+TI_EHG_CHP_E!W32+TI_EHG_H_E!W32</f>
        <v>0</v>
      </c>
      <c r="X32" s="8">
        <f>TI_EHG_E_E!X32+TI_EHG_CHP_E!X32+TI_EHG_H_E!X32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5818.4499761999987</v>
      </c>
      <c r="D33" s="19">
        <f t="shared" ref="D33:X33" si="18">SUM(D34:D50)</f>
        <v>6618.9533165999992</v>
      </c>
      <c r="E33" s="19">
        <f t="shared" si="18"/>
        <v>7956.1798365600016</v>
      </c>
      <c r="F33" s="19">
        <f t="shared" si="18"/>
        <v>4488.05660868</v>
      </c>
      <c r="G33" s="19">
        <f t="shared" si="18"/>
        <v>4041.9071172000004</v>
      </c>
      <c r="H33" s="19">
        <f t="shared" si="18"/>
        <v>6202.1313435600014</v>
      </c>
      <c r="I33" s="19">
        <f t="shared" si="18"/>
        <v>3677.6566890000004</v>
      </c>
      <c r="J33" s="19">
        <f t="shared" si="18"/>
        <v>3365.1131486400009</v>
      </c>
      <c r="K33" s="19">
        <f t="shared" si="18"/>
        <v>2983.5001857599996</v>
      </c>
      <c r="L33" s="19">
        <f t="shared" si="18"/>
        <v>2414.4378534000002</v>
      </c>
      <c r="M33" s="19">
        <f t="shared" si="18"/>
        <v>1945.9875250800003</v>
      </c>
      <c r="N33" s="19">
        <f t="shared" si="18"/>
        <v>1625.2885267200002</v>
      </c>
      <c r="O33" s="19">
        <f t="shared" si="18"/>
        <v>1343.0412856800001</v>
      </c>
      <c r="P33" s="19">
        <f t="shared" si="18"/>
        <v>1004.8479429600002</v>
      </c>
      <c r="Q33" s="19">
        <f t="shared" si="18"/>
        <v>847.68122376000031</v>
      </c>
      <c r="R33" s="19">
        <f t="shared" si="18"/>
        <v>845.44243452000001</v>
      </c>
      <c r="S33" s="19">
        <f t="shared" si="18"/>
        <v>839.52854135999996</v>
      </c>
      <c r="T33" s="19">
        <f t="shared" si="18"/>
        <v>800.51221295999983</v>
      </c>
      <c r="U33" s="19">
        <f t="shared" si="18"/>
        <v>745.42803120000008</v>
      </c>
      <c r="V33" s="19">
        <f t="shared" si="18"/>
        <v>796.93857504000016</v>
      </c>
      <c r="W33" s="19">
        <f t="shared" si="18"/>
        <v>760.26290688000017</v>
      </c>
      <c r="X33" s="19">
        <f t="shared" si="18"/>
        <v>785.20476815999996</v>
      </c>
    </row>
    <row r="34" spans="1:24" ht="11.25" customHeight="1" x14ac:dyDescent="0.2">
      <c r="A34" s="28" t="s">
        <v>54</v>
      </c>
      <c r="B34" s="7" t="s">
        <v>55</v>
      </c>
      <c r="C34" s="8">
        <f>TI_EHG_E_E!C34+TI_EHG_CHP_E!C34+TI_EHG_H_E!C34</f>
        <v>39.916800000000009</v>
      </c>
      <c r="D34" s="8">
        <f>TI_EHG_E_E!D34+TI_EHG_CHP_E!D34+TI_EHG_H_E!D34</f>
        <v>34.214400000000005</v>
      </c>
      <c r="E34" s="8">
        <f>TI_EHG_E_E!E34+TI_EHG_CHP_E!E34+TI_EHG_H_E!E34</f>
        <v>39.916800000000009</v>
      </c>
      <c r="F34" s="8">
        <f>TI_EHG_E_E!F34+TI_EHG_CHP_E!F34+TI_EHG_H_E!F34</f>
        <v>48.470399999999998</v>
      </c>
      <c r="G34" s="8">
        <f>TI_EHG_E_E!G34+TI_EHG_CHP_E!G34+TI_EHG_H_E!G34</f>
        <v>48.470399999999998</v>
      </c>
      <c r="H34" s="8">
        <f>TI_EHG_E_E!H34+TI_EHG_CHP_E!H34+TI_EHG_H_E!H34</f>
        <v>68.42880000000001</v>
      </c>
      <c r="I34" s="8">
        <f>TI_EHG_E_E!I34+TI_EHG_CHP_E!I34+TI_EHG_H_E!I34</f>
        <v>76.982399999999998</v>
      </c>
      <c r="J34" s="8">
        <f>TI_EHG_E_E!J34+TI_EHG_CHP_E!J34+TI_EHG_H_E!J34</f>
        <v>59.8752</v>
      </c>
      <c r="K34" s="8">
        <f>TI_EHG_E_E!K34+TI_EHG_CHP_E!K34+TI_EHG_H_E!K34</f>
        <v>68.268303360000004</v>
      </c>
      <c r="L34" s="8">
        <f>TI_EHG_E_E!L34+TI_EHG_CHP_E!L34+TI_EHG_H_E!L34</f>
        <v>56.395491840000005</v>
      </c>
      <c r="M34" s="8">
        <f>TI_EHG_E_E!M34+TI_EHG_CHP_E!M34+TI_EHG_H_E!M34</f>
        <v>89.045568000000017</v>
      </c>
      <c r="N34" s="8">
        <f>TI_EHG_E_E!N34+TI_EHG_CHP_E!N34+TI_EHG_H_E!N34</f>
        <v>44.522887679999997</v>
      </c>
      <c r="O34" s="8">
        <f>TI_EHG_E_E!O34+TI_EHG_CHP_E!O34+TI_EHG_H_E!O34</f>
        <v>56.395491840000005</v>
      </c>
      <c r="P34" s="8">
        <f>TI_EHG_E_E!P34+TI_EHG_CHP_E!P34+TI_EHG_H_E!P34</f>
        <v>71.2364544</v>
      </c>
      <c r="Q34" s="8">
        <f>TI_EHG_E_E!Q34+TI_EHG_CHP_E!Q34+TI_EHG_H_E!Q34</f>
        <v>56.395491840000005</v>
      </c>
      <c r="R34" s="8">
        <f>TI_EHG_E_E!R34+TI_EHG_CHP_E!R34+TI_EHG_H_E!R34</f>
        <v>38.586378240000002</v>
      </c>
      <c r="S34" s="8">
        <f>TI_EHG_E_E!S34+TI_EHG_CHP_E!S34+TI_EHG_H_E!S34</f>
        <v>23.745415680000004</v>
      </c>
      <c r="T34" s="8">
        <f>TI_EHG_E_E!T34+TI_EHG_CHP_E!T34+TI_EHG_H_E!T34</f>
        <v>28.147253759999998</v>
      </c>
      <c r="U34" s="8">
        <f>TI_EHG_E_E!U34+TI_EHG_CHP_E!U34+TI_EHG_H_E!U34</f>
        <v>31.486579199999994</v>
      </c>
      <c r="V34" s="8">
        <f>TI_EHG_E_E!V34+TI_EHG_CHP_E!V34+TI_EHG_H_E!V34</f>
        <v>37.627752959999995</v>
      </c>
      <c r="W34" s="8">
        <f>TI_EHG_E_E!W34+TI_EHG_CHP_E!W34+TI_EHG_H_E!W34</f>
        <v>48.302853120000016</v>
      </c>
      <c r="X34" s="8">
        <f>TI_EHG_E_E!X34+TI_EHG_CHP_E!X34+TI_EHG_H_E!X34</f>
        <v>106.54716672000001</v>
      </c>
    </row>
    <row r="35" spans="1:24" ht="11.25" customHeight="1" x14ac:dyDescent="0.2">
      <c r="A35" s="28" t="s">
        <v>56</v>
      </c>
      <c r="B35" s="7" t="s">
        <v>57</v>
      </c>
      <c r="C35" s="8">
        <f>TI_EHG_E_E!C35+TI_EHG_CHP_E!C35+TI_EHG_H_E!C35</f>
        <v>0</v>
      </c>
      <c r="D35" s="8">
        <f>TI_EHG_E_E!D35+TI_EHG_CHP_E!D35+TI_EHG_H_E!D35</f>
        <v>0</v>
      </c>
      <c r="E35" s="8">
        <f>TI_EHG_E_E!E35+TI_EHG_CHP_E!E35+TI_EHG_H_E!E35</f>
        <v>0</v>
      </c>
      <c r="F35" s="8">
        <f>TI_EHG_E_E!F35+TI_EHG_CHP_E!F35+TI_EHG_H_E!F35</f>
        <v>0</v>
      </c>
      <c r="G35" s="8">
        <f>TI_EHG_E_E!G35+TI_EHG_CHP_E!G35+TI_EHG_H_E!G35</f>
        <v>0</v>
      </c>
      <c r="H35" s="8">
        <f>TI_EHG_E_E!H35+TI_EHG_CHP_E!H35+TI_EHG_H_E!H35</f>
        <v>0</v>
      </c>
      <c r="I35" s="8">
        <f>TI_EHG_E_E!I35+TI_EHG_CHP_E!I35+TI_EHG_H_E!I35</f>
        <v>0</v>
      </c>
      <c r="J35" s="8">
        <f>TI_EHG_E_E!J35+TI_EHG_CHP_E!J35+TI_EHG_H_E!J35</f>
        <v>0</v>
      </c>
      <c r="K35" s="8">
        <f>TI_EHG_E_E!K35+TI_EHG_CHP_E!K35+TI_EHG_H_E!K35</f>
        <v>0</v>
      </c>
      <c r="L35" s="8">
        <f>TI_EHG_E_E!L35+TI_EHG_CHP_E!L35+TI_EHG_H_E!L35</f>
        <v>0</v>
      </c>
      <c r="M35" s="8">
        <f>TI_EHG_E_E!M35+TI_EHG_CHP_E!M35+TI_EHG_H_E!M35</f>
        <v>0</v>
      </c>
      <c r="N35" s="8">
        <f>TI_EHG_E_E!N35+TI_EHG_CHP_E!N35+TI_EHG_H_E!N35</f>
        <v>0</v>
      </c>
      <c r="O35" s="8">
        <f>TI_EHG_E_E!O35+TI_EHG_CHP_E!O35+TI_EHG_H_E!O35</f>
        <v>0</v>
      </c>
      <c r="P35" s="8">
        <f>TI_EHG_E_E!P35+TI_EHG_CHP_E!P35+TI_EHG_H_E!P35</f>
        <v>0</v>
      </c>
      <c r="Q35" s="8">
        <f>TI_EHG_E_E!Q35+TI_EHG_CHP_E!Q35+TI_EHG_H_E!Q35</f>
        <v>0</v>
      </c>
      <c r="R35" s="8">
        <f>TI_EHG_E_E!R35+TI_EHG_CHP_E!R35+TI_EHG_H_E!R35</f>
        <v>0</v>
      </c>
      <c r="S35" s="8">
        <f>TI_EHG_E_E!S35+TI_EHG_CHP_E!S35+TI_EHG_H_E!S35</f>
        <v>0</v>
      </c>
      <c r="T35" s="8">
        <f>TI_EHG_E_E!T35+TI_EHG_CHP_E!T35+TI_EHG_H_E!T35</f>
        <v>0</v>
      </c>
      <c r="U35" s="8">
        <f>TI_EHG_E_E!U35+TI_EHG_CHP_E!U35+TI_EHG_H_E!U35</f>
        <v>0</v>
      </c>
      <c r="V35" s="8">
        <f>TI_EHG_E_E!V35+TI_EHG_CHP_E!V35+TI_EHG_H_E!V35</f>
        <v>0</v>
      </c>
      <c r="W35" s="8">
        <f>TI_EHG_E_E!W35+TI_EHG_CHP_E!W35+TI_EHG_H_E!W35</f>
        <v>0</v>
      </c>
      <c r="X35" s="8">
        <f>TI_EHG_E_E!X35+TI_EHG_CHP_E!X35+TI_EHG_H_E!X35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TI_EHG_E_E!C36+TI_EHG_CHP_E!C36+TI_EHG_H_E!C36</f>
        <v>0</v>
      </c>
      <c r="D36" s="8">
        <f>TI_EHG_E_E!D36+TI_EHG_CHP_E!D36+TI_EHG_H_E!D36</f>
        <v>0</v>
      </c>
      <c r="E36" s="8">
        <f>TI_EHG_E_E!E36+TI_EHG_CHP_E!E36+TI_EHG_H_E!E36</f>
        <v>0</v>
      </c>
      <c r="F36" s="8">
        <f>TI_EHG_E_E!F36+TI_EHG_CHP_E!F36+TI_EHG_H_E!F36</f>
        <v>0</v>
      </c>
      <c r="G36" s="8">
        <f>TI_EHG_E_E!G36+TI_EHG_CHP_E!G36+TI_EHG_H_E!G36</f>
        <v>0</v>
      </c>
      <c r="H36" s="8">
        <f>TI_EHG_E_E!H36+TI_EHG_CHP_E!H36+TI_EHG_H_E!H36</f>
        <v>0</v>
      </c>
      <c r="I36" s="8">
        <f>TI_EHG_E_E!I36+TI_EHG_CHP_E!I36+TI_EHG_H_E!I36</f>
        <v>0</v>
      </c>
      <c r="J36" s="8">
        <f>TI_EHG_E_E!J36+TI_EHG_CHP_E!J36+TI_EHG_H_E!J36</f>
        <v>0</v>
      </c>
      <c r="K36" s="8">
        <f>TI_EHG_E_E!K36+TI_EHG_CHP_E!K36+TI_EHG_H_E!K36</f>
        <v>0</v>
      </c>
      <c r="L36" s="8">
        <f>TI_EHG_E_E!L36+TI_EHG_CHP_E!L36+TI_EHG_H_E!L36</f>
        <v>0</v>
      </c>
      <c r="M36" s="8">
        <f>TI_EHG_E_E!M36+TI_EHG_CHP_E!M36+TI_EHG_H_E!M36</f>
        <v>0</v>
      </c>
      <c r="N36" s="8">
        <f>TI_EHG_E_E!N36+TI_EHG_CHP_E!N36+TI_EHG_H_E!N36</f>
        <v>0</v>
      </c>
      <c r="O36" s="8">
        <f>TI_EHG_E_E!O36+TI_EHG_CHP_E!O36+TI_EHG_H_E!O36</f>
        <v>0</v>
      </c>
      <c r="P36" s="8">
        <f>TI_EHG_E_E!P36+TI_EHG_CHP_E!P36+TI_EHG_H_E!P36</f>
        <v>0</v>
      </c>
      <c r="Q36" s="8">
        <f>TI_EHG_E_E!Q36+TI_EHG_CHP_E!Q36+TI_EHG_H_E!Q36</f>
        <v>0</v>
      </c>
      <c r="R36" s="8">
        <f>TI_EHG_E_E!R36+TI_EHG_CHP_E!R36+TI_EHG_H_E!R36</f>
        <v>0</v>
      </c>
      <c r="S36" s="8">
        <f>TI_EHG_E_E!S36+TI_EHG_CHP_E!S36+TI_EHG_H_E!S36</f>
        <v>0</v>
      </c>
      <c r="T36" s="8">
        <f>TI_EHG_E_E!T36+TI_EHG_CHP_E!T36+TI_EHG_H_E!T36</f>
        <v>0</v>
      </c>
      <c r="U36" s="8">
        <f>TI_EHG_E_E!U36+TI_EHG_CHP_E!U36+TI_EHG_H_E!U36</f>
        <v>0</v>
      </c>
      <c r="V36" s="8">
        <f>TI_EHG_E_E!V36+TI_EHG_CHP_E!V36+TI_EHG_H_E!V36</f>
        <v>0</v>
      </c>
      <c r="W36" s="8">
        <f>TI_EHG_E_E!W36+TI_EHG_CHP_E!W36+TI_EHG_H_E!W36</f>
        <v>0</v>
      </c>
      <c r="X36" s="8">
        <f>TI_EHG_E_E!X36+TI_EHG_CHP_E!X36+TI_EHG_H_E!X36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TI_EHG_E_E!C37+TI_EHG_CHP_E!C37+TI_EHG_H_E!C37</f>
        <v>0</v>
      </c>
      <c r="D37" s="8">
        <f>TI_EHG_E_E!D37+TI_EHG_CHP_E!D37+TI_EHG_H_E!D37</f>
        <v>0</v>
      </c>
      <c r="E37" s="8">
        <f>TI_EHG_E_E!E37+TI_EHG_CHP_E!E37+TI_EHG_H_E!E37</f>
        <v>0</v>
      </c>
      <c r="F37" s="8">
        <f>TI_EHG_E_E!F37+TI_EHG_CHP_E!F37+TI_EHG_H_E!F37</f>
        <v>0</v>
      </c>
      <c r="G37" s="8">
        <f>TI_EHG_E_E!G37+TI_EHG_CHP_E!G37+TI_EHG_H_E!G37</f>
        <v>0</v>
      </c>
      <c r="H37" s="8">
        <f>TI_EHG_E_E!H37+TI_EHG_CHP_E!H37+TI_EHG_H_E!H37</f>
        <v>0</v>
      </c>
      <c r="I37" s="8">
        <f>TI_EHG_E_E!I37+TI_EHG_CHP_E!I37+TI_EHG_H_E!I37</f>
        <v>0</v>
      </c>
      <c r="J37" s="8">
        <f>TI_EHG_E_E!J37+TI_EHG_CHP_E!J37+TI_EHG_H_E!J37</f>
        <v>0</v>
      </c>
      <c r="K37" s="8">
        <f>TI_EHG_E_E!K37+TI_EHG_CHP_E!K37+TI_EHG_H_E!K37</f>
        <v>0</v>
      </c>
      <c r="L37" s="8">
        <f>TI_EHG_E_E!L37+TI_EHG_CHP_E!L37+TI_EHG_H_E!L37</f>
        <v>0</v>
      </c>
      <c r="M37" s="8">
        <f>TI_EHG_E_E!M37+TI_EHG_CHP_E!M37+TI_EHG_H_E!M37</f>
        <v>0</v>
      </c>
      <c r="N37" s="8">
        <f>TI_EHG_E_E!N37+TI_EHG_CHP_E!N37+TI_EHG_H_E!N37</f>
        <v>0</v>
      </c>
      <c r="O37" s="8">
        <f>TI_EHG_E_E!O37+TI_EHG_CHP_E!O37+TI_EHG_H_E!O37</f>
        <v>0</v>
      </c>
      <c r="P37" s="8">
        <f>TI_EHG_E_E!P37+TI_EHG_CHP_E!P37+TI_EHG_H_E!P37</f>
        <v>0</v>
      </c>
      <c r="Q37" s="8">
        <f>TI_EHG_E_E!Q37+TI_EHG_CHP_E!Q37+TI_EHG_H_E!Q37</f>
        <v>0</v>
      </c>
      <c r="R37" s="8">
        <f>TI_EHG_E_E!R37+TI_EHG_CHP_E!R37+TI_EHG_H_E!R37</f>
        <v>0</v>
      </c>
      <c r="S37" s="8">
        <f>TI_EHG_E_E!S37+TI_EHG_CHP_E!S37+TI_EHG_H_E!S37</f>
        <v>0</v>
      </c>
      <c r="T37" s="8">
        <f>TI_EHG_E_E!T37+TI_EHG_CHP_E!T37+TI_EHG_H_E!T37</f>
        <v>0</v>
      </c>
      <c r="U37" s="8">
        <f>TI_EHG_E_E!U37+TI_EHG_CHP_E!U37+TI_EHG_H_E!U37</f>
        <v>0</v>
      </c>
      <c r="V37" s="8">
        <f>TI_EHG_E_E!V37+TI_EHG_CHP_E!V37+TI_EHG_H_E!V37</f>
        <v>0</v>
      </c>
      <c r="W37" s="8">
        <f>TI_EHG_E_E!W37+TI_EHG_CHP_E!W37+TI_EHG_H_E!W37</f>
        <v>0</v>
      </c>
      <c r="X37" s="8">
        <f>TI_EHG_E_E!X37+TI_EHG_CHP_E!X37+TI_EHG_H_E!X37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TI_EHG_E_E!C38+TI_EHG_CHP_E!C38+TI_EHG_H_E!C38</f>
        <v>0</v>
      </c>
      <c r="D38" s="8">
        <f>TI_EHG_E_E!D38+TI_EHG_CHP_E!D38+TI_EHG_H_E!D38</f>
        <v>0</v>
      </c>
      <c r="E38" s="8">
        <f>TI_EHG_E_E!E38+TI_EHG_CHP_E!E38+TI_EHG_H_E!E38</f>
        <v>0</v>
      </c>
      <c r="F38" s="8">
        <f>TI_EHG_E_E!F38+TI_EHG_CHP_E!F38+TI_EHG_H_E!F38</f>
        <v>0</v>
      </c>
      <c r="G38" s="8">
        <f>TI_EHG_E_E!G38+TI_EHG_CHP_E!G38+TI_EHG_H_E!G38</f>
        <v>0</v>
      </c>
      <c r="H38" s="8">
        <f>TI_EHG_E_E!H38+TI_EHG_CHP_E!H38+TI_EHG_H_E!H38</f>
        <v>0</v>
      </c>
      <c r="I38" s="8">
        <f>TI_EHG_E_E!I38+TI_EHG_CHP_E!I38+TI_EHG_H_E!I38</f>
        <v>0</v>
      </c>
      <c r="J38" s="8">
        <f>TI_EHG_E_E!J38+TI_EHG_CHP_E!J38+TI_EHG_H_E!J38</f>
        <v>0</v>
      </c>
      <c r="K38" s="8">
        <f>TI_EHG_E_E!K38+TI_EHG_CHP_E!K38+TI_EHG_H_E!K38</f>
        <v>0</v>
      </c>
      <c r="L38" s="8">
        <f>TI_EHG_E_E!L38+TI_EHG_CHP_E!L38+TI_EHG_H_E!L38</f>
        <v>0</v>
      </c>
      <c r="M38" s="8">
        <f>TI_EHG_E_E!M38+TI_EHG_CHP_E!M38+TI_EHG_H_E!M38</f>
        <v>0</v>
      </c>
      <c r="N38" s="8">
        <f>TI_EHG_E_E!N38+TI_EHG_CHP_E!N38+TI_EHG_H_E!N38</f>
        <v>0</v>
      </c>
      <c r="O38" s="8">
        <f>TI_EHG_E_E!O38+TI_EHG_CHP_E!O38+TI_EHG_H_E!O38</f>
        <v>0</v>
      </c>
      <c r="P38" s="8">
        <f>TI_EHG_E_E!P38+TI_EHG_CHP_E!P38+TI_EHG_H_E!P38</f>
        <v>0</v>
      </c>
      <c r="Q38" s="8">
        <f>TI_EHG_E_E!Q38+TI_EHG_CHP_E!Q38+TI_EHG_H_E!Q38</f>
        <v>0</v>
      </c>
      <c r="R38" s="8">
        <f>TI_EHG_E_E!R38+TI_EHG_CHP_E!R38+TI_EHG_H_E!R38</f>
        <v>0</v>
      </c>
      <c r="S38" s="8">
        <f>TI_EHG_E_E!S38+TI_EHG_CHP_E!S38+TI_EHG_H_E!S38</f>
        <v>0</v>
      </c>
      <c r="T38" s="8">
        <f>TI_EHG_E_E!T38+TI_EHG_CHP_E!T38+TI_EHG_H_E!T38</f>
        <v>0</v>
      </c>
      <c r="U38" s="8">
        <f>TI_EHG_E_E!U38+TI_EHG_CHP_E!U38+TI_EHG_H_E!U38</f>
        <v>0</v>
      </c>
      <c r="V38" s="8">
        <f>TI_EHG_E_E!V38+TI_EHG_CHP_E!V38+TI_EHG_H_E!V38</f>
        <v>0</v>
      </c>
      <c r="W38" s="8">
        <f>TI_EHG_E_E!W38+TI_EHG_CHP_E!W38+TI_EHG_H_E!W38</f>
        <v>0</v>
      </c>
      <c r="X38" s="8">
        <f>TI_EHG_E_E!X38+TI_EHG_CHP_E!X38+TI_EHG_H_E!X38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TI_EHG_E_E!C39+TI_EHG_CHP_E!C39+TI_EHG_H_E!C39</f>
        <v>0</v>
      </c>
      <c r="D39" s="8">
        <f>TI_EHG_E_E!D39+TI_EHG_CHP_E!D39+TI_EHG_H_E!D39</f>
        <v>0</v>
      </c>
      <c r="E39" s="8">
        <f>TI_EHG_E_E!E39+TI_EHG_CHP_E!E39+TI_EHG_H_E!E39</f>
        <v>0</v>
      </c>
      <c r="F39" s="8">
        <f>TI_EHG_E_E!F39+TI_EHG_CHP_E!F39+TI_EHG_H_E!F39</f>
        <v>0</v>
      </c>
      <c r="G39" s="8">
        <f>TI_EHG_E_E!G39+TI_EHG_CHP_E!G39+TI_EHG_H_E!G39</f>
        <v>0</v>
      </c>
      <c r="H39" s="8">
        <f>TI_EHG_E_E!H39+TI_EHG_CHP_E!H39+TI_EHG_H_E!H39</f>
        <v>0</v>
      </c>
      <c r="I39" s="8">
        <f>TI_EHG_E_E!I39+TI_EHG_CHP_E!I39+TI_EHG_H_E!I39</f>
        <v>0</v>
      </c>
      <c r="J39" s="8">
        <f>TI_EHG_E_E!J39+TI_EHG_CHP_E!J39+TI_EHG_H_E!J39</f>
        <v>0</v>
      </c>
      <c r="K39" s="8">
        <f>TI_EHG_E_E!K39+TI_EHG_CHP_E!K39+TI_EHG_H_E!K39</f>
        <v>0</v>
      </c>
      <c r="L39" s="8">
        <f>TI_EHG_E_E!L39+TI_EHG_CHP_E!L39+TI_EHG_H_E!L39</f>
        <v>0</v>
      </c>
      <c r="M39" s="8">
        <f>TI_EHG_E_E!M39+TI_EHG_CHP_E!M39+TI_EHG_H_E!M39</f>
        <v>0</v>
      </c>
      <c r="N39" s="8">
        <f>TI_EHG_E_E!N39+TI_EHG_CHP_E!N39+TI_EHG_H_E!N39</f>
        <v>0</v>
      </c>
      <c r="O39" s="8">
        <f>TI_EHG_E_E!O39+TI_EHG_CHP_E!O39+TI_EHG_H_E!O39</f>
        <v>0</v>
      </c>
      <c r="P39" s="8">
        <f>TI_EHG_E_E!P39+TI_EHG_CHP_E!P39+TI_EHG_H_E!P39</f>
        <v>0</v>
      </c>
      <c r="Q39" s="8">
        <f>TI_EHG_E_E!Q39+TI_EHG_CHP_E!Q39+TI_EHG_H_E!Q39</f>
        <v>0</v>
      </c>
      <c r="R39" s="8">
        <f>TI_EHG_E_E!R39+TI_EHG_CHP_E!R39+TI_EHG_H_E!R39</f>
        <v>0</v>
      </c>
      <c r="S39" s="8">
        <f>TI_EHG_E_E!S39+TI_EHG_CHP_E!S39+TI_EHG_H_E!S39</f>
        <v>0</v>
      </c>
      <c r="T39" s="8">
        <f>TI_EHG_E_E!T39+TI_EHG_CHP_E!T39+TI_EHG_H_E!T39</f>
        <v>0</v>
      </c>
      <c r="U39" s="8">
        <f>TI_EHG_E_E!U39+TI_EHG_CHP_E!U39+TI_EHG_H_E!U39</f>
        <v>0</v>
      </c>
      <c r="V39" s="8">
        <f>TI_EHG_E_E!V39+TI_EHG_CHP_E!V39+TI_EHG_H_E!V39</f>
        <v>0</v>
      </c>
      <c r="W39" s="8">
        <f>TI_EHG_E_E!W39+TI_EHG_CHP_E!W39+TI_EHG_H_E!W39</f>
        <v>0</v>
      </c>
      <c r="X39" s="8">
        <f>TI_EHG_E_E!X39+TI_EHG_CHP_E!X39+TI_EHG_H_E!X39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TI_EHG_E_E!C40+TI_EHG_CHP_E!C40+TI_EHG_H_E!C40</f>
        <v>0</v>
      </c>
      <c r="D40" s="8">
        <f>TI_EHG_E_E!D40+TI_EHG_CHP_E!D40+TI_EHG_H_E!D40</f>
        <v>0</v>
      </c>
      <c r="E40" s="8">
        <f>TI_EHG_E_E!E40+TI_EHG_CHP_E!E40+TI_EHG_H_E!E40</f>
        <v>0</v>
      </c>
      <c r="F40" s="8">
        <f>TI_EHG_E_E!F40+TI_EHG_CHP_E!F40+TI_EHG_H_E!F40</f>
        <v>0</v>
      </c>
      <c r="G40" s="8">
        <f>TI_EHG_E_E!G40+TI_EHG_CHP_E!G40+TI_EHG_H_E!G40</f>
        <v>0</v>
      </c>
      <c r="H40" s="8">
        <f>TI_EHG_E_E!H40+TI_EHG_CHP_E!H40+TI_EHG_H_E!H40</f>
        <v>0</v>
      </c>
      <c r="I40" s="8">
        <f>TI_EHG_E_E!I40+TI_EHG_CHP_E!I40+TI_EHG_H_E!I40</f>
        <v>0</v>
      </c>
      <c r="J40" s="8">
        <f>TI_EHG_E_E!J40+TI_EHG_CHP_E!J40+TI_EHG_H_E!J40</f>
        <v>0</v>
      </c>
      <c r="K40" s="8">
        <f>TI_EHG_E_E!K40+TI_EHG_CHP_E!K40+TI_EHG_H_E!K40</f>
        <v>0</v>
      </c>
      <c r="L40" s="8">
        <f>TI_EHG_E_E!L40+TI_EHG_CHP_E!L40+TI_EHG_H_E!L40</f>
        <v>0</v>
      </c>
      <c r="M40" s="8">
        <f>TI_EHG_E_E!M40+TI_EHG_CHP_E!M40+TI_EHG_H_E!M40</f>
        <v>0</v>
      </c>
      <c r="N40" s="8">
        <f>TI_EHG_E_E!N40+TI_EHG_CHP_E!N40+TI_EHG_H_E!N40</f>
        <v>0</v>
      </c>
      <c r="O40" s="8">
        <f>TI_EHG_E_E!O40+TI_EHG_CHP_E!O40+TI_EHG_H_E!O40</f>
        <v>0</v>
      </c>
      <c r="P40" s="8">
        <f>TI_EHG_E_E!P40+TI_EHG_CHP_E!P40+TI_EHG_H_E!P40</f>
        <v>0</v>
      </c>
      <c r="Q40" s="8">
        <f>TI_EHG_E_E!Q40+TI_EHG_CHP_E!Q40+TI_EHG_H_E!Q40</f>
        <v>0</v>
      </c>
      <c r="R40" s="8">
        <f>TI_EHG_E_E!R40+TI_EHG_CHP_E!R40+TI_EHG_H_E!R40</f>
        <v>0</v>
      </c>
      <c r="S40" s="8">
        <f>TI_EHG_E_E!S40+TI_EHG_CHP_E!S40+TI_EHG_H_E!S40</f>
        <v>0</v>
      </c>
      <c r="T40" s="8">
        <f>TI_EHG_E_E!T40+TI_EHG_CHP_E!T40+TI_EHG_H_E!T40</f>
        <v>0</v>
      </c>
      <c r="U40" s="8">
        <f>TI_EHG_E_E!U40+TI_EHG_CHP_E!U40+TI_EHG_H_E!U40</f>
        <v>0</v>
      </c>
      <c r="V40" s="8">
        <f>TI_EHG_E_E!V40+TI_EHG_CHP_E!V40+TI_EHG_H_E!V40</f>
        <v>0</v>
      </c>
      <c r="W40" s="8">
        <f>TI_EHG_E_E!W40+TI_EHG_CHP_E!W40+TI_EHG_H_E!W40</f>
        <v>0</v>
      </c>
      <c r="X40" s="8">
        <f>TI_EHG_E_E!X40+TI_EHG_CHP_E!X40+TI_EHG_H_E!X40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TI_EHG_E_E!C41+TI_EHG_CHP_E!C41+TI_EHG_H_E!C41</f>
        <v>0</v>
      </c>
      <c r="D41" s="8">
        <f>TI_EHG_E_E!D41+TI_EHG_CHP_E!D41+TI_EHG_H_E!D41</f>
        <v>0</v>
      </c>
      <c r="E41" s="8">
        <f>TI_EHG_E_E!E41+TI_EHG_CHP_E!E41+TI_EHG_H_E!E41</f>
        <v>0</v>
      </c>
      <c r="F41" s="8">
        <f>TI_EHG_E_E!F41+TI_EHG_CHP_E!F41+TI_EHG_H_E!F41</f>
        <v>0</v>
      </c>
      <c r="G41" s="8">
        <f>TI_EHG_E_E!G41+TI_EHG_CHP_E!G41+TI_EHG_H_E!G41</f>
        <v>0</v>
      </c>
      <c r="H41" s="8">
        <f>TI_EHG_E_E!H41+TI_EHG_CHP_E!H41+TI_EHG_H_E!H41</f>
        <v>0</v>
      </c>
      <c r="I41" s="8">
        <f>TI_EHG_E_E!I41+TI_EHG_CHP_E!I41+TI_EHG_H_E!I41</f>
        <v>0</v>
      </c>
      <c r="J41" s="8">
        <f>TI_EHG_E_E!J41+TI_EHG_CHP_E!J41+TI_EHG_H_E!J41</f>
        <v>0</v>
      </c>
      <c r="K41" s="8">
        <f>TI_EHG_E_E!K41+TI_EHG_CHP_E!K41+TI_EHG_H_E!K41</f>
        <v>0</v>
      </c>
      <c r="L41" s="8">
        <f>TI_EHG_E_E!L41+TI_EHG_CHP_E!L41+TI_EHG_H_E!L41</f>
        <v>0</v>
      </c>
      <c r="M41" s="8">
        <f>TI_EHG_E_E!M41+TI_EHG_CHP_E!M41+TI_EHG_H_E!M41</f>
        <v>0</v>
      </c>
      <c r="N41" s="8">
        <f>TI_EHG_E_E!N41+TI_EHG_CHP_E!N41+TI_EHG_H_E!N41</f>
        <v>0</v>
      </c>
      <c r="O41" s="8">
        <f>TI_EHG_E_E!O41+TI_EHG_CHP_E!O41+TI_EHG_H_E!O41</f>
        <v>0</v>
      </c>
      <c r="P41" s="8">
        <f>TI_EHG_E_E!P41+TI_EHG_CHP_E!P41+TI_EHG_H_E!P41</f>
        <v>0</v>
      </c>
      <c r="Q41" s="8">
        <f>TI_EHG_E_E!Q41+TI_EHG_CHP_E!Q41+TI_EHG_H_E!Q41</f>
        <v>0</v>
      </c>
      <c r="R41" s="8">
        <f>TI_EHG_E_E!R41+TI_EHG_CHP_E!R41+TI_EHG_H_E!R41</f>
        <v>0</v>
      </c>
      <c r="S41" s="8">
        <f>TI_EHG_E_E!S41+TI_EHG_CHP_E!S41+TI_EHG_H_E!S41</f>
        <v>0</v>
      </c>
      <c r="T41" s="8">
        <f>TI_EHG_E_E!T41+TI_EHG_CHP_E!T41+TI_EHG_H_E!T41</f>
        <v>0</v>
      </c>
      <c r="U41" s="8">
        <f>TI_EHG_E_E!U41+TI_EHG_CHP_E!U41+TI_EHG_H_E!U41</f>
        <v>0</v>
      </c>
      <c r="V41" s="8">
        <f>TI_EHG_E_E!V41+TI_EHG_CHP_E!V41+TI_EHG_H_E!V41</f>
        <v>0</v>
      </c>
      <c r="W41" s="8">
        <f>TI_EHG_E_E!W41+TI_EHG_CHP_E!W41+TI_EHG_H_E!W41</f>
        <v>0</v>
      </c>
      <c r="X41" s="8">
        <f>TI_EHG_E_E!X41+TI_EHG_CHP_E!X41+TI_EHG_H_E!X41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TI_EHG_E_E!C42+TI_EHG_CHP_E!C42+TI_EHG_H_E!C42</f>
        <v>35.880291360000015</v>
      </c>
      <c r="D42" s="8">
        <f>TI_EHG_E_E!D42+TI_EHG_CHP_E!D42+TI_EHG_H_E!D42</f>
        <v>0</v>
      </c>
      <c r="E42" s="8">
        <f>TI_EHG_E_E!E42+TI_EHG_CHP_E!E42+TI_EHG_H_E!E42</f>
        <v>0</v>
      </c>
      <c r="F42" s="8">
        <f>TI_EHG_E_E!F42+TI_EHG_CHP_E!F42+TI_EHG_H_E!F42</f>
        <v>0</v>
      </c>
      <c r="G42" s="8">
        <f>TI_EHG_E_E!G42+TI_EHG_CHP_E!G42+TI_EHG_H_E!G42</f>
        <v>0</v>
      </c>
      <c r="H42" s="8">
        <f>TI_EHG_E_E!H42+TI_EHG_CHP_E!H42+TI_EHG_H_E!H42</f>
        <v>0</v>
      </c>
      <c r="I42" s="8">
        <f>TI_EHG_E_E!I42+TI_EHG_CHP_E!I42+TI_EHG_H_E!I42</f>
        <v>0</v>
      </c>
      <c r="J42" s="8">
        <f>TI_EHG_E_E!J42+TI_EHG_CHP_E!J42+TI_EHG_H_E!J42</f>
        <v>0</v>
      </c>
      <c r="K42" s="8">
        <f>TI_EHG_E_E!K42+TI_EHG_CHP_E!K42+TI_EHG_H_E!K42</f>
        <v>0</v>
      </c>
      <c r="L42" s="8">
        <f>TI_EHG_E_E!L42+TI_EHG_CHP_E!L42+TI_EHG_H_E!L42</f>
        <v>0</v>
      </c>
      <c r="M42" s="8">
        <f>TI_EHG_E_E!M42+TI_EHG_CHP_E!M42+TI_EHG_H_E!M42</f>
        <v>0</v>
      </c>
      <c r="N42" s="8">
        <f>TI_EHG_E_E!N42+TI_EHG_CHP_E!N42+TI_EHG_H_E!N42</f>
        <v>0</v>
      </c>
      <c r="O42" s="8">
        <f>TI_EHG_E_E!O42+TI_EHG_CHP_E!O42+TI_EHG_H_E!O42</f>
        <v>0</v>
      </c>
      <c r="P42" s="8">
        <f>TI_EHG_E_E!P42+TI_EHG_CHP_E!P42+TI_EHG_H_E!P42</f>
        <v>0</v>
      </c>
      <c r="Q42" s="8">
        <f>TI_EHG_E_E!Q42+TI_EHG_CHP_E!Q42+TI_EHG_H_E!Q42</f>
        <v>0</v>
      </c>
      <c r="R42" s="8">
        <f>TI_EHG_E_E!R42+TI_EHG_CHP_E!R42+TI_EHG_H_E!R42</f>
        <v>0</v>
      </c>
      <c r="S42" s="8">
        <f>TI_EHG_E_E!S42+TI_EHG_CHP_E!S42+TI_EHG_H_E!S42</f>
        <v>0</v>
      </c>
      <c r="T42" s="8">
        <f>TI_EHG_E_E!T42+TI_EHG_CHP_E!T42+TI_EHG_H_E!T42</f>
        <v>0</v>
      </c>
      <c r="U42" s="8">
        <f>TI_EHG_E_E!U42+TI_EHG_CHP_E!U42+TI_EHG_H_E!U42</f>
        <v>0</v>
      </c>
      <c r="V42" s="8">
        <f>TI_EHG_E_E!V42+TI_EHG_CHP_E!V42+TI_EHG_H_E!V42</f>
        <v>0</v>
      </c>
      <c r="W42" s="8">
        <f>TI_EHG_E_E!W42+TI_EHG_CHP_E!W42+TI_EHG_H_E!W42</f>
        <v>0</v>
      </c>
      <c r="X42" s="8">
        <f>TI_EHG_E_E!X42+TI_EHG_CHP_E!X42+TI_EHG_H_E!X42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TI_EHG_E_E!C43+TI_EHG_CHP_E!C43+TI_EHG_H_E!C43</f>
        <v>80.268884280000009</v>
      </c>
      <c r="D43" s="8">
        <f>TI_EHG_E_E!D43+TI_EHG_CHP_E!D43+TI_EHG_H_E!D43</f>
        <v>109.16566127999997</v>
      </c>
      <c r="E43" s="8">
        <f>TI_EHG_E_E!E43+TI_EHG_CHP_E!E43+TI_EHG_H_E!E43</f>
        <v>73.847170799999986</v>
      </c>
      <c r="F43" s="8">
        <f>TI_EHG_E_E!F43+TI_EHG_CHP_E!F43+TI_EHG_H_E!F43</f>
        <v>93.111777720000021</v>
      </c>
      <c r="G43" s="8">
        <f>TI_EHG_E_E!G43+TI_EHG_CHP_E!G43+TI_EHG_H_E!G43</f>
        <v>77.057894159999989</v>
      </c>
      <c r="H43" s="8">
        <f>TI_EHG_E_E!H43+TI_EHG_CHP_E!H43+TI_EHG_H_E!H43</f>
        <v>80.268884280000009</v>
      </c>
      <c r="I43" s="8">
        <f>TI_EHG_E_E!I43+TI_EHG_CHP_E!I43+TI_EHG_H_E!I43</f>
        <v>66.91221108000002</v>
      </c>
      <c r="J43" s="8">
        <f>TI_EHG_E_E!J43+TI_EHG_CHP_E!J43+TI_EHG_H_E!J43</f>
        <v>63.725762880000005</v>
      </c>
      <c r="K43" s="8">
        <f>TI_EHG_E_E!K43+TI_EHG_CHP_E!K43+TI_EHG_H_E!K43</f>
        <v>66.911944320000003</v>
      </c>
      <c r="L43" s="8">
        <f>TI_EHG_E_E!L43+TI_EHG_CHP_E!L43+TI_EHG_H_E!L43</f>
        <v>70.098392520000004</v>
      </c>
      <c r="M43" s="8">
        <f>TI_EHG_E_E!M43+TI_EHG_CHP_E!M43+TI_EHG_H_E!M43</f>
        <v>86.029833240000002</v>
      </c>
      <c r="N43" s="8">
        <f>TI_EHG_E_E!N43+TI_EHG_CHP_E!N43+TI_EHG_H_E!N43</f>
        <v>63.725762880000005</v>
      </c>
      <c r="O43" s="8">
        <f>TI_EHG_E_E!O43+TI_EHG_CHP_E!O43+TI_EHG_H_E!O43</f>
        <v>63.725762880000005</v>
      </c>
      <c r="P43" s="8">
        <f>TI_EHG_E_E!P43+TI_EHG_CHP_E!P43+TI_EHG_H_E!P43</f>
        <v>60.539581440000006</v>
      </c>
      <c r="Q43" s="8">
        <f>TI_EHG_E_E!Q43+TI_EHG_CHP_E!Q43+TI_EHG_H_E!Q43</f>
        <v>63.725762880000005</v>
      </c>
      <c r="R43" s="8">
        <f>TI_EHG_E_E!R43+TI_EHG_CHP_E!R43+TI_EHG_H_E!R43</f>
        <v>66.912211080000006</v>
      </c>
      <c r="S43" s="8">
        <f>TI_EHG_E_E!S43+TI_EHG_CHP_E!S43+TI_EHG_H_E!S43</f>
        <v>54.167218559999995</v>
      </c>
      <c r="T43" s="8">
        <f>TI_EHG_E_E!T43+TI_EHG_CHP_E!T43+TI_EHG_H_E!T43</f>
        <v>54.941356079999984</v>
      </c>
      <c r="U43" s="8">
        <f>TI_EHG_E_E!U43+TI_EHG_CHP_E!U43+TI_EHG_H_E!U43</f>
        <v>51.261135119999992</v>
      </c>
      <c r="V43" s="8">
        <f>TI_EHG_E_E!V43+TI_EHG_CHP_E!V43+TI_EHG_H_E!V43</f>
        <v>48.21206832</v>
      </c>
      <c r="W43" s="8">
        <f>TI_EHG_E_E!W43+TI_EHG_CHP_E!W43+TI_EHG_H_E!W43</f>
        <v>48.313970639999994</v>
      </c>
      <c r="X43" s="8">
        <f>TI_EHG_E_E!X43+TI_EHG_CHP_E!X43+TI_EHG_H_E!X43</f>
        <v>46.711276559999995</v>
      </c>
    </row>
    <row r="44" spans="1:24" ht="11.25" customHeight="1" x14ac:dyDescent="0.2">
      <c r="A44" s="28" t="s">
        <v>74</v>
      </c>
      <c r="B44" s="7" t="s">
        <v>75</v>
      </c>
      <c r="C44" s="8">
        <f>TI_EHG_E_E!C44+TI_EHG_CHP_E!C44+TI_EHG_H_E!C44</f>
        <v>5653.5440205599989</v>
      </c>
      <c r="D44" s="8">
        <f>TI_EHG_E_E!D44+TI_EHG_CHP_E!D44+TI_EHG_H_E!D44</f>
        <v>6469.6800232799997</v>
      </c>
      <c r="E44" s="8">
        <f>TI_EHG_E_E!E44+TI_EHG_CHP_E!E44+TI_EHG_H_E!E44</f>
        <v>7842.4158657600019</v>
      </c>
      <c r="F44" s="8">
        <f>TI_EHG_E_E!F44+TI_EHG_CHP_E!F44+TI_EHG_H_E!F44</f>
        <v>4346.4744309600001</v>
      </c>
      <c r="G44" s="8">
        <f>TI_EHG_E_E!G44+TI_EHG_CHP_E!G44+TI_EHG_H_E!G44</f>
        <v>3916.3788230400005</v>
      </c>
      <c r="H44" s="8">
        <f>TI_EHG_E_E!H44+TI_EHG_CHP_E!H44+TI_EHG_H_E!H44</f>
        <v>6053.4336592800009</v>
      </c>
      <c r="I44" s="8">
        <f>TI_EHG_E_E!I44+TI_EHG_CHP_E!I44+TI_EHG_H_E!I44</f>
        <v>3533.7620779200006</v>
      </c>
      <c r="J44" s="8">
        <f>TI_EHG_E_E!J44+TI_EHG_CHP_E!J44+TI_EHG_H_E!J44</f>
        <v>3241.5121857600006</v>
      </c>
      <c r="K44" s="8">
        <f>TI_EHG_E_E!K44+TI_EHG_CHP_E!K44+TI_EHG_H_E!K44</f>
        <v>2848.3199380799997</v>
      </c>
      <c r="L44" s="8">
        <f>TI_EHG_E_E!L44+TI_EHG_CHP_E!L44+TI_EHG_H_E!L44</f>
        <v>2287.9439690400004</v>
      </c>
      <c r="M44" s="8">
        <f>TI_EHG_E_E!M44+TI_EHG_CHP_E!M44+TI_EHG_H_E!M44</f>
        <v>1770.9121238400003</v>
      </c>
      <c r="N44" s="8">
        <f>TI_EHG_E_E!N44+TI_EHG_CHP_E!N44+TI_EHG_H_E!N44</f>
        <v>1517.0398761600002</v>
      </c>
      <c r="O44" s="8">
        <f>TI_EHG_E_E!O44+TI_EHG_CHP_E!O44+TI_EHG_H_E!O44</f>
        <v>1222.9200309600001</v>
      </c>
      <c r="P44" s="8">
        <f>TI_EHG_E_E!P44+TI_EHG_CHP_E!P44+TI_EHG_H_E!P44</f>
        <v>873.07190712000011</v>
      </c>
      <c r="Q44" s="8">
        <f>TI_EHG_E_E!Q44+TI_EHG_CHP_E!Q44+TI_EHG_H_E!Q44</f>
        <v>727.55996904000028</v>
      </c>
      <c r="R44" s="8">
        <f>TI_EHG_E_E!R44+TI_EHG_CHP_E!R44+TI_EHG_H_E!R44</f>
        <v>739.94384519999994</v>
      </c>
      <c r="S44" s="8">
        <f>TI_EHG_E_E!S44+TI_EHG_CHP_E!S44+TI_EHG_H_E!S44</f>
        <v>761.61590711999997</v>
      </c>
      <c r="T44" s="8">
        <f>TI_EHG_E_E!T44+TI_EHG_CHP_E!T44+TI_EHG_H_E!T44</f>
        <v>717.42360311999983</v>
      </c>
      <c r="U44" s="8">
        <f>TI_EHG_E_E!U44+TI_EHG_CHP_E!U44+TI_EHG_H_E!U44</f>
        <v>662.68031688000008</v>
      </c>
      <c r="V44" s="8">
        <f>TI_EHG_E_E!V44+TI_EHG_CHP_E!V44+TI_EHG_H_E!V44</f>
        <v>711.09875376000014</v>
      </c>
      <c r="W44" s="8">
        <f>TI_EHG_E_E!W44+TI_EHG_CHP_E!W44+TI_EHG_H_E!W44</f>
        <v>663.64608312000018</v>
      </c>
      <c r="X44" s="8">
        <f>TI_EHG_E_E!X44+TI_EHG_CHP_E!X44+TI_EHG_H_E!X44</f>
        <v>631.94632488000002</v>
      </c>
    </row>
    <row r="45" spans="1:24" ht="11.25" customHeight="1" x14ac:dyDescent="0.2">
      <c r="A45" s="28" t="s">
        <v>76</v>
      </c>
      <c r="B45" s="7" t="s">
        <v>77</v>
      </c>
      <c r="C45" s="8">
        <f>TI_EHG_E_E!C45+TI_EHG_CHP_E!C45+TI_EHG_H_E!C45</f>
        <v>0</v>
      </c>
      <c r="D45" s="8">
        <f>TI_EHG_E_E!D45+TI_EHG_CHP_E!D45+TI_EHG_H_E!D45</f>
        <v>0</v>
      </c>
      <c r="E45" s="8">
        <f>TI_EHG_E_E!E45+TI_EHG_CHP_E!E45+TI_EHG_H_E!E45</f>
        <v>0</v>
      </c>
      <c r="F45" s="8">
        <f>TI_EHG_E_E!F45+TI_EHG_CHP_E!F45+TI_EHG_H_E!F45</f>
        <v>0</v>
      </c>
      <c r="G45" s="8">
        <f>TI_EHG_E_E!G45+TI_EHG_CHP_E!G45+TI_EHG_H_E!G45</f>
        <v>0</v>
      </c>
      <c r="H45" s="8">
        <f>TI_EHG_E_E!H45+TI_EHG_CHP_E!H45+TI_EHG_H_E!H45</f>
        <v>0</v>
      </c>
      <c r="I45" s="8">
        <f>TI_EHG_E_E!I45+TI_EHG_CHP_E!I45+TI_EHG_H_E!I45</f>
        <v>0</v>
      </c>
      <c r="J45" s="8">
        <f>TI_EHG_E_E!J45+TI_EHG_CHP_E!J45+TI_EHG_H_E!J45</f>
        <v>0</v>
      </c>
      <c r="K45" s="8">
        <f>TI_EHG_E_E!K45+TI_EHG_CHP_E!K45+TI_EHG_H_E!K45</f>
        <v>0</v>
      </c>
      <c r="L45" s="8">
        <f>TI_EHG_E_E!L45+TI_EHG_CHP_E!L45+TI_EHG_H_E!L45</f>
        <v>0</v>
      </c>
      <c r="M45" s="8">
        <f>TI_EHG_E_E!M45+TI_EHG_CHP_E!M45+TI_EHG_H_E!M45</f>
        <v>0</v>
      </c>
      <c r="N45" s="8">
        <f>TI_EHG_E_E!N45+TI_EHG_CHP_E!N45+TI_EHG_H_E!N45</f>
        <v>0</v>
      </c>
      <c r="O45" s="8">
        <f>TI_EHG_E_E!O45+TI_EHG_CHP_E!O45+TI_EHG_H_E!O45</f>
        <v>0</v>
      </c>
      <c r="P45" s="8">
        <f>TI_EHG_E_E!P45+TI_EHG_CHP_E!P45+TI_EHG_H_E!P45</f>
        <v>0</v>
      </c>
      <c r="Q45" s="8">
        <f>TI_EHG_E_E!Q45+TI_EHG_CHP_E!Q45+TI_EHG_H_E!Q45</f>
        <v>0</v>
      </c>
      <c r="R45" s="8">
        <f>TI_EHG_E_E!R45+TI_EHG_CHP_E!R45+TI_EHG_H_E!R45</f>
        <v>0</v>
      </c>
      <c r="S45" s="8">
        <f>TI_EHG_E_E!S45+TI_EHG_CHP_E!S45+TI_EHG_H_E!S45</f>
        <v>0</v>
      </c>
      <c r="T45" s="8">
        <f>TI_EHG_E_E!T45+TI_EHG_CHP_E!T45+TI_EHG_H_E!T45</f>
        <v>0</v>
      </c>
      <c r="U45" s="8">
        <f>TI_EHG_E_E!U45+TI_EHG_CHP_E!U45+TI_EHG_H_E!U45</f>
        <v>0</v>
      </c>
      <c r="V45" s="8">
        <f>TI_EHG_E_E!V45+TI_EHG_CHP_E!V45+TI_EHG_H_E!V45</f>
        <v>0</v>
      </c>
      <c r="W45" s="8">
        <f>TI_EHG_E_E!W45+TI_EHG_CHP_E!W45+TI_EHG_H_E!W45</f>
        <v>0</v>
      </c>
      <c r="X45" s="8">
        <f>TI_EHG_E_E!X45+TI_EHG_CHP_E!X45+TI_EHG_H_E!X45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TI_EHG_E_E!C46+TI_EHG_CHP_E!C46+TI_EHG_H_E!C46</f>
        <v>0</v>
      </c>
      <c r="D46" s="8">
        <f>TI_EHG_E_E!D46+TI_EHG_CHP_E!D46+TI_EHG_H_E!D46</f>
        <v>0</v>
      </c>
      <c r="E46" s="8">
        <f>TI_EHG_E_E!E46+TI_EHG_CHP_E!E46+TI_EHG_H_E!E46</f>
        <v>0</v>
      </c>
      <c r="F46" s="8">
        <f>TI_EHG_E_E!F46+TI_EHG_CHP_E!F46+TI_EHG_H_E!F46</f>
        <v>0</v>
      </c>
      <c r="G46" s="8">
        <f>TI_EHG_E_E!G46+TI_EHG_CHP_E!G46+TI_EHG_H_E!G46</f>
        <v>0</v>
      </c>
      <c r="H46" s="8">
        <f>TI_EHG_E_E!H46+TI_EHG_CHP_E!H46+TI_EHG_H_E!H46</f>
        <v>0</v>
      </c>
      <c r="I46" s="8">
        <f>TI_EHG_E_E!I46+TI_EHG_CHP_E!I46+TI_EHG_H_E!I46</f>
        <v>0</v>
      </c>
      <c r="J46" s="8">
        <f>TI_EHG_E_E!J46+TI_EHG_CHP_E!J46+TI_EHG_H_E!J46</f>
        <v>0</v>
      </c>
      <c r="K46" s="8">
        <f>TI_EHG_E_E!K46+TI_EHG_CHP_E!K46+TI_EHG_H_E!K46</f>
        <v>0</v>
      </c>
      <c r="L46" s="8">
        <f>TI_EHG_E_E!L46+TI_EHG_CHP_E!L46+TI_EHG_H_E!L46</f>
        <v>0</v>
      </c>
      <c r="M46" s="8">
        <f>TI_EHG_E_E!M46+TI_EHG_CHP_E!M46+TI_EHG_H_E!M46</f>
        <v>0</v>
      </c>
      <c r="N46" s="8">
        <f>TI_EHG_E_E!N46+TI_EHG_CHP_E!N46+TI_EHG_H_E!N46</f>
        <v>0</v>
      </c>
      <c r="O46" s="8">
        <f>TI_EHG_E_E!O46+TI_EHG_CHP_E!O46+TI_EHG_H_E!O46</f>
        <v>0</v>
      </c>
      <c r="P46" s="8">
        <f>TI_EHG_E_E!P46+TI_EHG_CHP_E!P46+TI_EHG_H_E!P46</f>
        <v>0</v>
      </c>
      <c r="Q46" s="8">
        <f>TI_EHG_E_E!Q46+TI_EHG_CHP_E!Q46+TI_EHG_H_E!Q46</f>
        <v>0</v>
      </c>
      <c r="R46" s="8">
        <f>TI_EHG_E_E!R46+TI_EHG_CHP_E!R46+TI_EHG_H_E!R46</f>
        <v>0</v>
      </c>
      <c r="S46" s="8">
        <f>TI_EHG_E_E!S46+TI_EHG_CHP_E!S46+TI_EHG_H_E!S46</f>
        <v>0</v>
      </c>
      <c r="T46" s="8">
        <f>TI_EHG_E_E!T46+TI_EHG_CHP_E!T46+TI_EHG_H_E!T46</f>
        <v>0</v>
      </c>
      <c r="U46" s="8">
        <f>TI_EHG_E_E!U46+TI_EHG_CHP_E!U46+TI_EHG_H_E!U46</f>
        <v>0</v>
      </c>
      <c r="V46" s="8">
        <f>TI_EHG_E_E!V46+TI_EHG_CHP_E!V46+TI_EHG_H_E!V46</f>
        <v>0</v>
      </c>
      <c r="W46" s="8">
        <f>TI_EHG_E_E!W46+TI_EHG_CHP_E!W46+TI_EHG_H_E!W46</f>
        <v>0</v>
      </c>
      <c r="X46" s="8">
        <f>TI_EHG_E_E!X46+TI_EHG_CHP_E!X46+TI_EHG_H_E!X46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TI_EHG_E_E!C47+TI_EHG_CHP_E!C47+TI_EHG_H_E!C47</f>
        <v>0</v>
      </c>
      <c r="D47" s="8">
        <f>TI_EHG_E_E!D47+TI_EHG_CHP_E!D47+TI_EHG_H_E!D47</f>
        <v>0</v>
      </c>
      <c r="E47" s="8">
        <f>TI_EHG_E_E!E47+TI_EHG_CHP_E!E47+TI_EHG_H_E!E47</f>
        <v>0</v>
      </c>
      <c r="F47" s="8">
        <f>TI_EHG_E_E!F47+TI_EHG_CHP_E!F47+TI_EHG_H_E!F47</f>
        <v>0</v>
      </c>
      <c r="G47" s="8">
        <f>TI_EHG_E_E!G47+TI_EHG_CHP_E!G47+TI_EHG_H_E!G47</f>
        <v>0</v>
      </c>
      <c r="H47" s="8">
        <f>TI_EHG_E_E!H47+TI_EHG_CHP_E!H47+TI_EHG_H_E!H47</f>
        <v>0</v>
      </c>
      <c r="I47" s="8">
        <f>TI_EHG_E_E!I47+TI_EHG_CHP_E!I47+TI_EHG_H_E!I47</f>
        <v>0</v>
      </c>
      <c r="J47" s="8">
        <f>TI_EHG_E_E!J47+TI_EHG_CHP_E!J47+TI_EHG_H_E!J47</f>
        <v>0</v>
      </c>
      <c r="K47" s="8">
        <f>TI_EHG_E_E!K47+TI_EHG_CHP_E!K47+TI_EHG_H_E!K47</f>
        <v>0</v>
      </c>
      <c r="L47" s="8">
        <f>TI_EHG_E_E!L47+TI_EHG_CHP_E!L47+TI_EHG_H_E!L47</f>
        <v>0</v>
      </c>
      <c r="M47" s="8">
        <f>TI_EHG_E_E!M47+TI_EHG_CHP_E!M47+TI_EHG_H_E!M47</f>
        <v>0</v>
      </c>
      <c r="N47" s="8">
        <f>TI_EHG_E_E!N47+TI_EHG_CHP_E!N47+TI_EHG_H_E!N47</f>
        <v>0</v>
      </c>
      <c r="O47" s="8">
        <f>TI_EHG_E_E!O47+TI_EHG_CHP_E!O47+TI_EHG_H_E!O47</f>
        <v>0</v>
      </c>
      <c r="P47" s="8">
        <f>TI_EHG_E_E!P47+TI_EHG_CHP_E!P47+TI_EHG_H_E!P47</f>
        <v>0</v>
      </c>
      <c r="Q47" s="8">
        <f>TI_EHG_E_E!Q47+TI_EHG_CHP_E!Q47+TI_EHG_H_E!Q47</f>
        <v>0</v>
      </c>
      <c r="R47" s="8">
        <f>TI_EHG_E_E!R47+TI_EHG_CHP_E!R47+TI_EHG_H_E!R47</f>
        <v>0</v>
      </c>
      <c r="S47" s="8">
        <f>TI_EHG_E_E!S47+TI_EHG_CHP_E!S47+TI_EHG_H_E!S47</f>
        <v>0</v>
      </c>
      <c r="T47" s="8">
        <f>TI_EHG_E_E!T47+TI_EHG_CHP_E!T47+TI_EHG_H_E!T47</f>
        <v>0</v>
      </c>
      <c r="U47" s="8">
        <f>TI_EHG_E_E!U47+TI_EHG_CHP_E!U47+TI_EHG_H_E!U47</f>
        <v>0</v>
      </c>
      <c r="V47" s="8">
        <f>TI_EHG_E_E!V47+TI_EHG_CHP_E!V47+TI_EHG_H_E!V47</f>
        <v>0</v>
      </c>
      <c r="W47" s="8">
        <f>TI_EHG_E_E!W47+TI_EHG_CHP_E!W47+TI_EHG_H_E!W47</f>
        <v>0</v>
      </c>
      <c r="X47" s="8">
        <f>TI_EHG_E_E!X47+TI_EHG_CHP_E!X47+TI_EHG_H_E!X47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TI_EHG_E_E!C48+TI_EHG_CHP_E!C48+TI_EHG_H_E!C48</f>
        <v>0</v>
      </c>
      <c r="D48" s="8">
        <f>TI_EHG_E_E!D48+TI_EHG_CHP_E!D48+TI_EHG_H_E!D48</f>
        <v>0</v>
      </c>
      <c r="E48" s="8">
        <f>TI_EHG_E_E!E48+TI_EHG_CHP_E!E48+TI_EHG_H_E!E48</f>
        <v>0</v>
      </c>
      <c r="F48" s="8">
        <f>TI_EHG_E_E!F48+TI_EHG_CHP_E!F48+TI_EHG_H_E!F48</f>
        <v>0</v>
      </c>
      <c r="G48" s="8">
        <f>TI_EHG_E_E!G48+TI_EHG_CHP_E!G48+TI_EHG_H_E!G48</f>
        <v>0</v>
      </c>
      <c r="H48" s="8">
        <f>TI_EHG_E_E!H48+TI_EHG_CHP_E!H48+TI_EHG_H_E!H48</f>
        <v>0</v>
      </c>
      <c r="I48" s="8">
        <f>TI_EHG_E_E!I48+TI_EHG_CHP_E!I48+TI_EHG_H_E!I48</f>
        <v>0</v>
      </c>
      <c r="J48" s="8">
        <f>TI_EHG_E_E!J48+TI_EHG_CHP_E!J48+TI_EHG_H_E!J48</f>
        <v>0</v>
      </c>
      <c r="K48" s="8">
        <f>TI_EHG_E_E!K48+TI_EHG_CHP_E!K48+TI_EHG_H_E!K48</f>
        <v>0</v>
      </c>
      <c r="L48" s="8">
        <f>TI_EHG_E_E!L48+TI_EHG_CHP_E!L48+TI_EHG_H_E!L48</f>
        <v>0</v>
      </c>
      <c r="M48" s="8">
        <f>TI_EHG_E_E!M48+TI_EHG_CHP_E!M48+TI_EHG_H_E!M48</f>
        <v>0</v>
      </c>
      <c r="N48" s="8">
        <f>TI_EHG_E_E!N48+TI_EHG_CHP_E!N48+TI_EHG_H_E!N48</f>
        <v>0</v>
      </c>
      <c r="O48" s="8">
        <f>TI_EHG_E_E!O48+TI_EHG_CHP_E!O48+TI_EHG_H_E!O48</f>
        <v>0</v>
      </c>
      <c r="P48" s="8">
        <f>TI_EHG_E_E!P48+TI_EHG_CHP_E!P48+TI_EHG_H_E!P48</f>
        <v>0</v>
      </c>
      <c r="Q48" s="8">
        <f>TI_EHG_E_E!Q48+TI_EHG_CHP_E!Q48+TI_EHG_H_E!Q48</f>
        <v>0</v>
      </c>
      <c r="R48" s="8">
        <f>TI_EHG_E_E!R48+TI_EHG_CHP_E!R48+TI_EHG_H_E!R48</f>
        <v>0</v>
      </c>
      <c r="S48" s="8">
        <f>TI_EHG_E_E!S48+TI_EHG_CHP_E!S48+TI_EHG_H_E!S48</f>
        <v>0</v>
      </c>
      <c r="T48" s="8">
        <f>TI_EHG_E_E!T48+TI_EHG_CHP_E!T48+TI_EHG_H_E!T48</f>
        <v>0</v>
      </c>
      <c r="U48" s="8">
        <f>TI_EHG_E_E!U48+TI_EHG_CHP_E!U48+TI_EHG_H_E!U48</f>
        <v>0</v>
      </c>
      <c r="V48" s="8">
        <f>TI_EHG_E_E!V48+TI_EHG_CHP_E!V48+TI_EHG_H_E!V48</f>
        <v>0</v>
      </c>
      <c r="W48" s="8">
        <f>TI_EHG_E_E!W48+TI_EHG_CHP_E!W48+TI_EHG_H_E!W48</f>
        <v>0</v>
      </c>
      <c r="X48" s="8">
        <f>TI_EHG_E_E!X48+TI_EHG_CHP_E!X48+TI_EHG_H_E!X48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TI_EHG_E_E!C49+TI_EHG_CHP_E!C49+TI_EHG_H_E!C49</f>
        <v>0</v>
      </c>
      <c r="D49" s="8">
        <f>TI_EHG_E_E!D49+TI_EHG_CHP_E!D49+TI_EHG_H_E!D49</f>
        <v>0</v>
      </c>
      <c r="E49" s="8">
        <f>TI_EHG_E_E!E49+TI_EHG_CHP_E!E49+TI_EHG_H_E!E49</f>
        <v>0</v>
      </c>
      <c r="F49" s="8">
        <f>TI_EHG_E_E!F49+TI_EHG_CHP_E!F49+TI_EHG_H_E!F49</f>
        <v>0</v>
      </c>
      <c r="G49" s="8">
        <f>TI_EHG_E_E!G49+TI_EHG_CHP_E!G49+TI_EHG_H_E!G49</f>
        <v>0</v>
      </c>
      <c r="H49" s="8">
        <f>TI_EHG_E_E!H49+TI_EHG_CHP_E!H49+TI_EHG_H_E!H49</f>
        <v>0</v>
      </c>
      <c r="I49" s="8">
        <f>TI_EHG_E_E!I49+TI_EHG_CHP_E!I49+TI_EHG_H_E!I49</f>
        <v>0</v>
      </c>
      <c r="J49" s="8">
        <f>TI_EHG_E_E!J49+TI_EHG_CHP_E!J49+TI_EHG_H_E!J49</f>
        <v>0</v>
      </c>
      <c r="K49" s="8">
        <f>TI_EHG_E_E!K49+TI_EHG_CHP_E!K49+TI_EHG_H_E!K49</f>
        <v>0</v>
      </c>
      <c r="L49" s="8">
        <f>TI_EHG_E_E!L49+TI_EHG_CHP_E!L49+TI_EHG_H_E!L49</f>
        <v>0</v>
      </c>
      <c r="M49" s="8">
        <f>TI_EHG_E_E!M49+TI_EHG_CHP_E!M49+TI_EHG_H_E!M49</f>
        <v>0</v>
      </c>
      <c r="N49" s="8">
        <f>TI_EHG_E_E!N49+TI_EHG_CHP_E!N49+TI_EHG_H_E!N49</f>
        <v>0</v>
      </c>
      <c r="O49" s="8">
        <f>TI_EHG_E_E!O49+TI_EHG_CHP_E!O49+TI_EHG_H_E!O49</f>
        <v>0</v>
      </c>
      <c r="P49" s="8">
        <f>TI_EHG_E_E!P49+TI_EHG_CHP_E!P49+TI_EHG_H_E!P49</f>
        <v>0</v>
      </c>
      <c r="Q49" s="8">
        <f>TI_EHG_E_E!Q49+TI_EHG_CHP_E!Q49+TI_EHG_H_E!Q49</f>
        <v>0</v>
      </c>
      <c r="R49" s="8">
        <f>TI_EHG_E_E!R49+TI_EHG_CHP_E!R49+TI_EHG_H_E!R49</f>
        <v>0</v>
      </c>
      <c r="S49" s="8">
        <f>TI_EHG_E_E!S49+TI_EHG_CHP_E!S49+TI_EHG_H_E!S49</f>
        <v>0</v>
      </c>
      <c r="T49" s="8">
        <f>TI_EHG_E_E!T49+TI_EHG_CHP_E!T49+TI_EHG_H_E!T49</f>
        <v>0</v>
      </c>
      <c r="U49" s="8">
        <f>TI_EHG_E_E!U49+TI_EHG_CHP_E!U49+TI_EHG_H_E!U49</f>
        <v>0</v>
      </c>
      <c r="V49" s="8">
        <f>TI_EHG_E_E!V49+TI_EHG_CHP_E!V49+TI_EHG_H_E!V49</f>
        <v>0</v>
      </c>
      <c r="W49" s="8">
        <f>TI_EHG_E_E!W49+TI_EHG_CHP_E!W49+TI_EHG_H_E!W49</f>
        <v>0</v>
      </c>
      <c r="X49" s="8">
        <f>TI_EHG_E_E!X49+TI_EHG_CHP_E!X49+TI_EHG_H_E!X49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TI_EHG_E_E!C50+TI_EHG_CHP_E!C50+TI_EHG_H_E!C50</f>
        <v>8.8399800000000006</v>
      </c>
      <c r="D50" s="8">
        <f>TI_EHG_E_E!D50+TI_EHG_CHP_E!D50+TI_EHG_H_E!D50</f>
        <v>5.89323204</v>
      </c>
      <c r="E50" s="8">
        <f>TI_EHG_E_E!E50+TI_EHG_CHP_E!E50+TI_EHG_H_E!E50</f>
        <v>0</v>
      </c>
      <c r="F50" s="8">
        <f>TI_EHG_E_E!F50+TI_EHG_CHP_E!F50+TI_EHG_H_E!F50</f>
        <v>0</v>
      </c>
      <c r="G50" s="8">
        <f>TI_EHG_E_E!G50+TI_EHG_CHP_E!G50+TI_EHG_H_E!G50</f>
        <v>0</v>
      </c>
      <c r="H50" s="8">
        <f>TI_EHG_E_E!H50+TI_EHG_CHP_E!H50+TI_EHG_H_E!H50</f>
        <v>0</v>
      </c>
      <c r="I50" s="8">
        <f>TI_EHG_E_E!I50+TI_EHG_CHP_E!I50+TI_EHG_H_E!I50</f>
        <v>0</v>
      </c>
      <c r="J50" s="8">
        <f>TI_EHG_E_E!J50+TI_EHG_CHP_E!J50+TI_EHG_H_E!J50</f>
        <v>0</v>
      </c>
      <c r="K50" s="8">
        <f>TI_EHG_E_E!K50+TI_EHG_CHP_E!K50+TI_EHG_H_E!K50</f>
        <v>0</v>
      </c>
      <c r="L50" s="8">
        <f>TI_EHG_E_E!L50+TI_EHG_CHP_E!L50+TI_EHG_H_E!L50</f>
        <v>0</v>
      </c>
      <c r="M50" s="8">
        <f>TI_EHG_E_E!M50+TI_EHG_CHP_E!M50+TI_EHG_H_E!M50</f>
        <v>0</v>
      </c>
      <c r="N50" s="8">
        <f>TI_EHG_E_E!N50+TI_EHG_CHP_E!N50+TI_EHG_H_E!N50</f>
        <v>0</v>
      </c>
      <c r="O50" s="8">
        <f>TI_EHG_E_E!O50+TI_EHG_CHP_E!O50+TI_EHG_H_E!O50</f>
        <v>0</v>
      </c>
      <c r="P50" s="8">
        <f>TI_EHG_E_E!P50+TI_EHG_CHP_E!P50+TI_EHG_H_E!P50</f>
        <v>0</v>
      </c>
      <c r="Q50" s="8">
        <f>TI_EHG_E_E!Q50+TI_EHG_CHP_E!Q50+TI_EHG_H_E!Q50</f>
        <v>0</v>
      </c>
      <c r="R50" s="8">
        <f>TI_EHG_E_E!R50+TI_EHG_CHP_E!R50+TI_EHG_H_E!R50</f>
        <v>0</v>
      </c>
      <c r="S50" s="8">
        <f>TI_EHG_E_E!S50+TI_EHG_CHP_E!S50+TI_EHG_H_E!S50</f>
        <v>0</v>
      </c>
      <c r="T50" s="8">
        <f>TI_EHG_E_E!T50+TI_EHG_CHP_E!T50+TI_EHG_H_E!T50</f>
        <v>0</v>
      </c>
      <c r="U50" s="8">
        <f>TI_EHG_E_E!U50+TI_EHG_CHP_E!U50+TI_EHG_H_E!U50</f>
        <v>0</v>
      </c>
      <c r="V50" s="8">
        <f>TI_EHG_E_E!V50+TI_EHG_CHP_E!V50+TI_EHG_H_E!V50</f>
        <v>0</v>
      </c>
      <c r="W50" s="8">
        <f>TI_EHG_E_E!W50+TI_EHG_CHP_E!W50+TI_EHG_H_E!W50</f>
        <v>0</v>
      </c>
      <c r="X50" s="8">
        <f>TI_EHG_E_E!X50+TI_EHG_CHP_E!X50+TI_EHG_H_E!X50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TI_EHG_E_E!C51+TI_EHG_CHP_E!C51+TI_EHG_H_E!C51</f>
        <v>2750.7961800000007</v>
      </c>
      <c r="D51" s="27">
        <f>TI_EHG_E_E!D51+TI_EHG_CHP_E!D51+TI_EHG_H_E!D51</f>
        <v>2793.35925</v>
      </c>
      <c r="E51" s="27">
        <f>TI_EHG_E_E!E51+TI_EHG_CHP_E!E51+TI_EHG_H_E!E51</f>
        <v>3563.8871400000016</v>
      </c>
      <c r="F51" s="27">
        <f>TI_EHG_E_E!F51+TI_EHG_CHP_E!F51+TI_EHG_H_E!F51</f>
        <v>3309.3670500000003</v>
      </c>
      <c r="G51" s="27">
        <f>TI_EHG_E_E!G51+TI_EHG_CHP_E!G51+TI_EHG_H_E!G51</f>
        <v>4667.2451099999998</v>
      </c>
      <c r="H51" s="27">
        <f>TI_EHG_E_E!H51+TI_EHG_CHP_E!H51+TI_EHG_H_E!H51</f>
        <v>5422.7774700000009</v>
      </c>
      <c r="I51" s="27">
        <f>TI_EHG_E_E!I51+TI_EHG_CHP_E!I51+TI_EHG_H_E!I51</f>
        <v>4974.1233300000004</v>
      </c>
      <c r="J51" s="27">
        <f>TI_EHG_E_E!J51+TI_EHG_CHP_E!J51+TI_EHG_H_E!J51</f>
        <v>5269.3888500000003</v>
      </c>
      <c r="K51" s="27">
        <f>TI_EHG_E_E!K51+TI_EHG_CHP_E!K51+TI_EHG_H_E!K51</f>
        <v>6000.2820900000006</v>
      </c>
      <c r="L51" s="27">
        <f>TI_EHG_E_E!L51+TI_EHG_CHP_E!L51+TI_EHG_H_E!L51</f>
        <v>6041.7343799999999</v>
      </c>
      <c r="M51" s="27">
        <f>TI_EHG_E_E!M51+TI_EHG_CHP_E!M51+TI_EHG_H_E!M51</f>
        <v>6516.7947900000008</v>
      </c>
      <c r="N51" s="27">
        <f>TI_EHG_E_E!N51+TI_EHG_CHP_E!N51+TI_EHG_H_E!N51</f>
        <v>6457.2165900000018</v>
      </c>
      <c r="O51" s="27">
        <f>TI_EHG_E_E!O51+TI_EHG_CHP_E!O51+TI_EHG_H_E!O51</f>
        <v>4973.6184299999986</v>
      </c>
      <c r="P51" s="27">
        <f>TI_EHG_E_E!P51+TI_EHG_CHP_E!P51+TI_EHG_H_E!P51</f>
        <v>3998.6565300000011</v>
      </c>
      <c r="Q51" s="27">
        <f>TI_EHG_E_E!Q51+TI_EHG_CHP_E!Q51+TI_EHG_H_E!Q51</f>
        <v>3665.6749800000002</v>
      </c>
      <c r="R51" s="27">
        <f>TI_EHG_E_E!R51+TI_EHG_CHP_E!R51+TI_EHG_H_E!R51</f>
        <v>4912.6770000000015</v>
      </c>
      <c r="S51" s="27">
        <f>TI_EHG_E_E!S51+TI_EHG_CHP_E!S51+TI_EHG_H_E!S51</f>
        <v>5586.1126199999999</v>
      </c>
      <c r="T51" s="27">
        <f>TI_EHG_E_E!T51+TI_EHG_CHP_E!T51+TI_EHG_H_E!T51</f>
        <v>7855.4264659199998</v>
      </c>
      <c r="U51" s="27">
        <f>TI_EHG_E_E!U51+TI_EHG_CHP_E!U51+TI_EHG_H_E!U51</f>
        <v>6791.9412567600011</v>
      </c>
      <c r="V51" s="27">
        <f>TI_EHG_E_E!V51+TI_EHG_CHP_E!V51+TI_EHG_H_E!V51</f>
        <v>7406.976911400001</v>
      </c>
      <c r="W51" s="27">
        <f>TI_EHG_E_E!W51+TI_EHG_CHP_E!W51+TI_EHG_H_E!W51</f>
        <v>7486.3201287599995</v>
      </c>
      <c r="X51" s="27">
        <f>TI_EHG_E_E!X51+TI_EHG_CHP_E!X51+TI_EHG_H_E!X51</f>
        <v>6599.3081734799989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292.05188812799997</v>
      </c>
      <c r="D52" s="27">
        <f t="shared" ref="D52:X52" si="20">SUM(D53:D54)</f>
        <v>292.61231999999995</v>
      </c>
      <c r="E52" s="27">
        <f t="shared" si="20"/>
        <v>305.58528000000001</v>
      </c>
      <c r="F52" s="27">
        <f t="shared" si="20"/>
        <v>321.424316928</v>
      </c>
      <c r="G52" s="27">
        <f t="shared" si="20"/>
        <v>327.04642713599998</v>
      </c>
      <c r="H52" s="27">
        <f t="shared" si="20"/>
        <v>362.9224067040002</v>
      </c>
      <c r="I52" s="27">
        <f t="shared" si="20"/>
        <v>359.72506627200005</v>
      </c>
      <c r="J52" s="27">
        <f t="shared" si="20"/>
        <v>329.41504252800001</v>
      </c>
      <c r="K52" s="27">
        <f t="shared" si="20"/>
        <v>322.974029664</v>
      </c>
      <c r="L52" s="27">
        <f t="shared" si="20"/>
        <v>343.88100489599998</v>
      </c>
      <c r="M52" s="27">
        <f t="shared" si="20"/>
        <v>370.57037846399999</v>
      </c>
      <c r="N52" s="27">
        <f t="shared" si="20"/>
        <v>360.97775999999993</v>
      </c>
      <c r="O52" s="27">
        <f t="shared" si="20"/>
        <v>306.28882627199994</v>
      </c>
      <c r="P52" s="27">
        <f t="shared" si="20"/>
        <v>338.60694067199995</v>
      </c>
      <c r="Q52" s="27">
        <f t="shared" si="20"/>
        <v>287.04700252800001</v>
      </c>
      <c r="R52" s="27">
        <f t="shared" si="20"/>
        <v>337.78293120000001</v>
      </c>
      <c r="S52" s="27">
        <f t="shared" si="20"/>
        <v>368.29325332799999</v>
      </c>
      <c r="T52" s="27">
        <f t="shared" si="20"/>
        <v>319.56376795199992</v>
      </c>
      <c r="U52" s="27">
        <f t="shared" si="20"/>
        <v>297.85776134399998</v>
      </c>
      <c r="V52" s="27">
        <f t="shared" si="20"/>
        <v>316.110407184</v>
      </c>
      <c r="W52" s="27">
        <f t="shared" si="20"/>
        <v>311.31415972799999</v>
      </c>
      <c r="X52" s="27">
        <f t="shared" si="20"/>
        <v>336.7328421599999</v>
      </c>
    </row>
    <row r="53" spans="1:24" ht="11.25" customHeight="1" x14ac:dyDescent="0.2">
      <c r="A53" s="29" t="s">
        <v>116</v>
      </c>
      <c r="B53" s="7" t="s">
        <v>117</v>
      </c>
      <c r="C53" s="8">
        <f>TI_EHG_E_E!C53+TI_EHG_CHP_E!C53+TI_EHG_H_E!C53</f>
        <v>0</v>
      </c>
      <c r="D53" s="8">
        <f>TI_EHG_E_E!D53+TI_EHG_CHP_E!D53+TI_EHG_H_E!D53</f>
        <v>0</v>
      </c>
      <c r="E53" s="8">
        <f>TI_EHG_E_E!E53+TI_EHG_CHP_E!E53+TI_EHG_H_E!E53</f>
        <v>0</v>
      </c>
      <c r="F53" s="8">
        <f>TI_EHG_E_E!F53+TI_EHG_CHP_E!F53+TI_EHG_H_E!F53</f>
        <v>4.1472287999999997</v>
      </c>
      <c r="G53" s="8">
        <f>TI_EHG_E_E!G53+TI_EHG_CHP_E!G53+TI_EHG_H_E!G53</f>
        <v>10.009771199999999</v>
      </c>
      <c r="H53" s="8">
        <f>TI_EHG_E_E!H53+TI_EHG_CHP_E!H53+TI_EHG_H_E!H53</f>
        <v>16.015942799999998</v>
      </c>
      <c r="I53" s="8">
        <f>TI_EHG_E_E!I53+TI_EHG_CHP_E!I53+TI_EHG_H_E!I53</f>
        <v>23.309114399999995</v>
      </c>
      <c r="J53" s="8">
        <f>TI_EHG_E_E!J53+TI_EHG_CHP_E!J53+TI_EHG_H_E!J53</f>
        <v>14.300114399999996</v>
      </c>
      <c r="K53" s="8">
        <f>TI_EHG_E_E!K53+TI_EHG_CHP_E!K53+TI_EHG_H_E!K53</f>
        <v>16.587885600000003</v>
      </c>
      <c r="L53" s="8">
        <f>TI_EHG_E_E!L53+TI_EHG_CHP_E!L53+TI_EHG_H_E!L53</f>
        <v>11.869228800000004</v>
      </c>
      <c r="M53" s="8">
        <f>TI_EHG_E_E!M53+TI_EHG_CHP_E!M53+TI_EHG_H_E!M53</f>
        <v>49.049114400000008</v>
      </c>
      <c r="N53" s="8">
        <f>TI_EHG_E_E!N53+TI_EHG_CHP_E!N53+TI_EHG_H_E!N53</f>
        <v>30.887999999999998</v>
      </c>
      <c r="O53" s="8">
        <f>TI_EHG_E_E!O53+TI_EHG_CHP_E!O53+TI_EHG_H_E!O53</f>
        <v>18.161114400000002</v>
      </c>
      <c r="P53" s="8">
        <f>TI_EHG_E_E!P53+TI_EHG_CHP_E!P53+TI_EHG_H_E!P53</f>
        <v>14.4432288</v>
      </c>
      <c r="Q53" s="8">
        <f>TI_EHG_E_E!Q53+TI_EHG_CHP_E!Q53+TI_EHG_H_E!Q53</f>
        <v>13.013114400000001</v>
      </c>
      <c r="R53" s="8">
        <f>TI_EHG_E_E!R53+TI_EHG_CHP_E!R53+TI_EHG_H_E!R53</f>
        <v>11.296771199999998</v>
      </c>
      <c r="S53" s="8">
        <f>TI_EHG_E_E!S53+TI_EHG_CHP_E!S53+TI_EHG_H_E!S53</f>
        <v>20.745925199999999</v>
      </c>
      <c r="T53" s="8">
        <f>TI_EHG_E_E!T53+TI_EHG_CHP_E!T53+TI_EHG_H_E!T53</f>
        <v>18.662014800000001</v>
      </c>
      <c r="U53" s="8">
        <f>TI_EHG_E_E!U53+TI_EHG_CHP_E!U53+TI_EHG_H_E!U53</f>
        <v>18.236275200000001</v>
      </c>
      <c r="V53" s="8">
        <f>TI_EHG_E_E!V53+TI_EHG_CHP_E!V53+TI_EHG_H_E!V53</f>
        <v>17.691102000000001</v>
      </c>
      <c r="W53" s="8">
        <f>TI_EHG_E_E!W53+TI_EHG_CHP_E!W53+TI_EHG_H_E!W53</f>
        <v>17.410021200000003</v>
      </c>
      <c r="X53" s="8">
        <f>TI_EHG_E_E!X53+TI_EHG_CHP_E!X53+TI_EHG_H_E!X53</f>
        <v>24.3021636</v>
      </c>
    </row>
    <row r="54" spans="1:24" ht="11.25" customHeight="1" x14ac:dyDescent="0.2">
      <c r="A54" s="43" t="s">
        <v>118</v>
      </c>
      <c r="B54" s="44" t="s">
        <v>119</v>
      </c>
      <c r="C54" s="45">
        <f>TI_EHG_E_E!C54+TI_EHG_CHP_E!C54+TI_EHG_H_E!C54</f>
        <v>292.05188812799997</v>
      </c>
      <c r="D54" s="45">
        <f>TI_EHG_E_E!D54+TI_EHG_CHP_E!D54+TI_EHG_H_E!D54</f>
        <v>292.61231999999995</v>
      </c>
      <c r="E54" s="45">
        <f>TI_EHG_E_E!E54+TI_EHG_CHP_E!E54+TI_EHG_H_E!E54</f>
        <v>305.58528000000001</v>
      </c>
      <c r="F54" s="45">
        <f>TI_EHG_E_E!F54+TI_EHG_CHP_E!F54+TI_EHG_H_E!F54</f>
        <v>317.277088128</v>
      </c>
      <c r="G54" s="45">
        <f>TI_EHG_E_E!G54+TI_EHG_CHP_E!G54+TI_EHG_H_E!G54</f>
        <v>317.03665593599999</v>
      </c>
      <c r="H54" s="45">
        <f>TI_EHG_E_E!H54+TI_EHG_CHP_E!H54+TI_EHG_H_E!H54</f>
        <v>346.90646390400019</v>
      </c>
      <c r="I54" s="45">
        <f>TI_EHG_E_E!I54+TI_EHG_CHP_E!I54+TI_EHG_H_E!I54</f>
        <v>336.41595187200005</v>
      </c>
      <c r="J54" s="45">
        <f>TI_EHG_E_E!J54+TI_EHG_CHP_E!J54+TI_EHG_H_E!J54</f>
        <v>315.11492812800003</v>
      </c>
      <c r="K54" s="45">
        <f>TI_EHG_E_E!K54+TI_EHG_CHP_E!K54+TI_EHG_H_E!K54</f>
        <v>306.38614406400001</v>
      </c>
      <c r="L54" s="45">
        <f>TI_EHG_E_E!L54+TI_EHG_CHP_E!L54+TI_EHG_H_E!L54</f>
        <v>332.01177609599995</v>
      </c>
      <c r="M54" s="45">
        <f>TI_EHG_E_E!M54+TI_EHG_CHP_E!M54+TI_EHG_H_E!M54</f>
        <v>321.52126406399998</v>
      </c>
      <c r="N54" s="45">
        <f>TI_EHG_E_E!N54+TI_EHG_CHP_E!N54+TI_EHG_H_E!N54</f>
        <v>330.08975999999996</v>
      </c>
      <c r="O54" s="45">
        <f>TI_EHG_E_E!O54+TI_EHG_CHP_E!O54+TI_EHG_H_E!O54</f>
        <v>288.12771187199996</v>
      </c>
      <c r="P54" s="45">
        <f>TI_EHG_E_E!P54+TI_EHG_CHP_E!P54+TI_EHG_H_E!P54</f>
        <v>324.16371187199996</v>
      </c>
      <c r="Q54" s="45">
        <f>TI_EHG_E_E!Q54+TI_EHG_CHP_E!Q54+TI_EHG_H_E!Q54</f>
        <v>274.033888128</v>
      </c>
      <c r="R54" s="45">
        <f>TI_EHG_E_E!R54+TI_EHG_CHP_E!R54+TI_EHG_H_E!R54</f>
        <v>326.48615999999998</v>
      </c>
      <c r="S54" s="45">
        <f>TI_EHG_E_E!S54+TI_EHG_CHP_E!S54+TI_EHG_H_E!S54</f>
        <v>347.547328128</v>
      </c>
      <c r="T54" s="45">
        <f>TI_EHG_E_E!T54+TI_EHG_CHP_E!T54+TI_EHG_H_E!T54</f>
        <v>300.90175315199991</v>
      </c>
      <c r="U54" s="45">
        <f>TI_EHG_E_E!U54+TI_EHG_CHP_E!U54+TI_EHG_H_E!U54</f>
        <v>279.62148614399996</v>
      </c>
      <c r="V54" s="45">
        <f>TI_EHG_E_E!V54+TI_EHG_CHP_E!V54+TI_EHG_H_E!V54</f>
        <v>298.419305184</v>
      </c>
      <c r="W54" s="45">
        <f>TI_EHG_E_E!W54+TI_EHG_CHP_E!W54+TI_EHG_H_E!W54</f>
        <v>293.90413852799998</v>
      </c>
      <c r="X54" s="45">
        <f>TI_EHG_E_E!X54+TI_EHG_CHP_E!X54+TI_EHG_H_E!X54</f>
        <v>312.43067855999993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1213.13261448</v>
      </c>
      <c r="D61" s="49">
        <f t="shared" si="21"/>
        <v>1198.3481092799998</v>
      </c>
      <c r="E61" s="49">
        <f t="shared" si="21"/>
        <v>1279.5054688799999</v>
      </c>
      <c r="F61" s="49">
        <f t="shared" si="21"/>
        <v>1252.4347915200001</v>
      </c>
      <c r="G61" s="49">
        <f t="shared" si="21"/>
        <v>1359.5541299999998</v>
      </c>
      <c r="H61" s="49">
        <f t="shared" si="21"/>
        <v>1432.3064932799996</v>
      </c>
      <c r="I61" s="49">
        <f t="shared" si="21"/>
        <v>1424.3683046400001</v>
      </c>
      <c r="J61" s="49">
        <f t="shared" si="21"/>
        <v>1580.7843806400003</v>
      </c>
      <c r="K61" s="49">
        <f t="shared" si="21"/>
        <v>1525.6695499199996</v>
      </c>
      <c r="L61" s="49">
        <f t="shared" si="21"/>
        <v>1944.4576399199998</v>
      </c>
      <c r="M61" s="49">
        <f t="shared" si="21"/>
        <v>2494.4900111999996</v>
      </c>
      <c r="N61" s="49">
        <f t="shared" si="21"/>
        <v>2712.1040121600004</v>
      </c>
      <c r="O61" s="49">
        <f t="shared" si="21"/>
        <v>2847.6969811200001</v>
      </c>
      <c r="P61" s="49">
        <f t="shared" si="21"/>
        <v>2815.8331766399997</v>
      </c>
      <c r="Q61" s="49">
        <f t="shared" si="21"/>
        <v>3265.2666950399989</v>
      </c>
      <c r="R61" s="49">
        <f t="shared" si="21"/>
        <v>3425.5577440799993</v>
      </c>
      <c r="S61" s="49">
        <f t="shared" si="21"/>
        <v>3478.37723856</v>
      </c>
      <c r="T61" s="49">
        <f t="shared" si="21"/>
        <v>3646.8115992000003</v>
      </c>
      <c r="U61" s="49">
        <f t="shared" si="21"/>
        <v>3685.3126351199999</v>
      </c>
      <c r="V61" s="49">
        <f t="shared" si="21"/>
        <v>3992.6282644799994</v>
      </c>
      <c r="W61" s="49">
        <f t="shared" si="21"/>
        <v>4520.8939946399987</v>
      </c>
      <c r="X61" s="49">
        <f t="shared" si="21"/>
        <v>4978.9479117599985</v>
      </c>
    </row>
    <row r="62" spans="1:24" ht="11.25" customHeight="1" x14ac:dyDescent="0.2">
      <c r="A62" s="50" t="s">
        <v>92</v>
      </c>
      <c r="B62" s="51" t="s">
        <v>93</v>
      </c>
      <c r="C62" s="52">
        <f>TI_EHG_E_E!C62+TI_EHG_CHP_E!C62+TI_EHG_H_E!C62</f>
        <v>845.7120000000001</v>
      </c>
      <c r="D62" s="52">
        <f>TI_EHG_E_E!D62+TI_EHG_CHP_E!D62+TI_EHG_H_E!D62</f>
        <v>830.9278655999999</v>
      </c>
      <c r="E62" s="52">
        <f>TI_EHG_E_E!E62+TI_EHG_CHP_E!E62+TI_EHG_H_E!E62</f>
        <v>895.77613439999993</v>
      </c>
      <c r="F62" s="52">
        <f>TI_EHG_E_E!F62+TI_EHG_CHP_E!F62+TI_EHG_H_E!F62</f>
        <v>854.22395519999998</v>
      </c>
      <c r="G62" s="52">
        <f>TI_EHG_E_E!G62+TI_EHG_CHP_E!G62+TI_EHG_H_E!G62</f>
        <v>953.34382079999989</v>
      </c>
      <c r="H62" s="52">
        <f>TI_EHG_E_E!H62+TI_EHG_CHP_E!H62+TI_EHG_H_E!H62</f>
        <v>975.85608959999979</v>
      </c>
      <c r="I62" s="52">
        <f>TI_EHG_E_E!I62+TI_EHG_CHP_E!I62+TI_EHG_H_E!I62</f>
        <v>983.24755200000004</v>
      </c>
      <c r="J62" s="52">
        <f>TI_EHG_E_E!J62+TI_EHG_CHP_E!J62+TI_EHG_H_E!J62</f>
        <v>1151.2480896000002</v>
      </c>
      <c r="K62" s="52">
        <f>TI_EHG_E_E!K62+TI_EHG_CHP_E!K62+TI_EHG_H_E!K62</f>
        <v>1090.5443135999997</v>
      </c>
      <c r="L62" s="52">
        <f>TI_EHG_E_E!L62+TI_EHG_CHP_E!L62+TI_EHG_H_E!L62</f>
        <v>1475.3761343999997</v>
      </c>
      <c r="M62" s="52">
        <f>TI_EHG_E_E!M62+TI_EHG_CHP_E!M62+TI_EHG_H_E!M62</f>
        <v>2022.7197311999998</v>
      </c>
      <c r="N62" s="52">
        <f>TI_EHG_E_E!N62+TI_EHG_CHP_E!N62+TI_EHG_H_E!N62</f>
        <v>2196.9920448000003</v>
      </c>
      <c r="O62" s="52">
        <f>TI_EHG_E_E!O62+TI_EHG_CHP_E!O62+TI_EHG_H_E!O62</f>
        <v>2358.8316864000003</v>
      </c>
      <c r="P62" s="52">
        <f>TI_EHG_E_E!P62+TI_EHG_CHP_E!P62+TI_EHG_H_E!P62</f>
        <v>2258.9279999999999</v>
      </c>
      <c r="Q62" s="52">
        <f>TI_EHG_E_E!Q62+TI_EHG_CHP_E!Q62+TI_EHG_H_E!Q62</f>
        <v>2752.2883583999992</v>
      </c>
      <c r="R62" s="52">
        <f>TI_EHG_E_E!R62+TI_EHG_CHP_E!R62+TI_EHG_H_E!R62</f>
        <v>2842.1116415999995</v>
      </c>
      <c r="S62" s="52">
        <f>TI_EHG_E_E!S62+TI_EHG_CHP_E!S62+TI_EHG_H_E!S62</f>
        <v>2878.1758656000002</v>
      </c>
      <c r="T62" s="52">
        <f>TI_EHG_E_E!T62+TI_EHG_CHP_E!T62+TI_EHG_H_E!T62</f>
        <v>2969.7373440000001</v>
      </c>
      <c r="U62" s="52">
        <f>TI_EHG_E_E!U62+TI_EHG_CHP_E!U62+TI_EHG_H_E!U62</f>
        <v>3048.7516416000003</v>
      </c>
      <c r="V62" s="52">
        <f>TI_EHG_E_E!V62+TI_EHG_CHP_E!V62+TI_EHG_H_E!V62</f>
        <v>3328.2772992</v>
      </c>
      <c r="W62" s="52">
        <f>TI_EHG_E_E!W62+TI_EHG_CHP_E!W62+TI_EHG_H_E!W62</f>
        <v>3877.9582463999996</v>
      </c>
      <c r="X62" s="52">
        <f>TI_EHG_E_E!X62+TI_EHG_CHP_E!X62+TI_EHG_H_E!X62</f>
        <v>4295.8218239999997</v>
      </c>
    </row>
    <row r="63" spans="1:24" ht="11.25" customHeight="1" x14ac:dyDescent="0.2">
      <c r="A63" s="50" t="s">
        <v>94</v>
      </c>
      <c r="B63" s="51" t="s">
        <v>95</v>
      </c>
      <c r="C63" s="52">
        <f>TI_EHG_E_E!C63+TI_EHG_CHP_E!C63+TI_EHG_H_E!C63</f>
        <v>0</v>
      </c>
      <c r="D63" s="52">
        <f>TI_EHG_E_E!D63+TI_EHG_CHP_E!D63+TI_EHG_H_E!D63</f>
        <v>0</v>
      </c>
      <c r="E63" s="52">
        <f>TI_EHG_E_E!E63+TI_EHG_CHP_E!E63+TI_EHG_H_E!E63</f>
        <v>0</v>
      </c>
      <c r="F63" s="52">
        <f>TI_EHG_E_E!F63+TI_EHG_CHP_E!F63+TI_EHG_H_E!F63</f>
        <v>0</v>
      </c>
      <c r="G63" s="52">
        <f>TI_EHG_E_E!G63+TI_EHG_CHP_E!G63+TI_EHG_H_E!G63</f>
        <v>0</v>
      </c>
      <c r="H63" s="52">
        <f>TI_EHG_E_E!H63+TI_EHG_CHP_E!H63+TI_EHG_H_E!H63</f>
        <v>0</v>
      </c>
      <c r="I63" s="52">
        <f>TI_EHG_E_E!I63+TI_EHG_CHP_E!I63+TI_EHG_H_E!I63</f>
        <v>0</v>
      </c>
      <c r="J63" s="52">
        <f>TI_EHG_E_E!J63+TI_EHG_CHP_E!J63+TI_EHG_H_E!J63</f>
        <v>0</v>
      </c>
      <c r="K63" s="52">
        <f>TI_EHG_E_E!K63+TI_EHG_CHP_E!K63+TI_EHG_H_E!K63</f>
        <v>0</v>
      </c>
      <c r="L63" s="52">
        <f>TI_EHG_E_E!L63+TI_EHG_CHP_E!L63+TI_EHG_H_E!L63</f>
        <v>0</v>
      </c>
      <c r="M63" s="52">
        <f>TI_EHG_E_E!M63+TI_EHG_CHP_E!M63+TI_EHG_H_E!M63</f>
        <v>0</v>
      </c>
      <c r="N63" s="52">
        <f>TI_EHG_E_E!N63+TI_EHG_CHP_E!N63+TI_EHG_H_E!N63</f>
        <v>0</v>
      </c>
      <c r="O63" s="52">
        <f>TI_EHG_E_E!O63+TI_EHG_CHP_E!O63+TI_EHG_H_E!O63</f>
        <v>0</v>
      </c>
      <c r="P63" s="52">
        <f>TI_EHG_E_E!P63+TI_EHG_CHP_E!P63+TI_EHG_H_E!P63</f>
        <v>0</v>
      </c>
      <c r="Q63" s="52">
        <f>TI_EHG_E_E!Q63+TI_EHG_CHP_E!Q63+TI_EHG_H_E!Q63</f>
        <v>0</v>
      </c>
      <c r="R63" s="52">
        <f>TI_EHG_E_E!R63+TI_EHG_CHP_E!R63+TI_EHG_H_E!R63</f>
        <v>0</v>
      </c>
      <c r="S63" s="52">
        <f>TI_EHG_E_E!S63+TI_EHG_CHP_E!S63+TI_EHG_H_E!S63</f>
        <v>0</v>
      </c>
      <c r="T63" s="52">
        <f>TI_EHG_E_E!T63+TI_EHG_CHP_E!T63+TI_EHG_H_E!T63</f>
        <v>0</v>
      </c>
      <c r="U63" s="52">
        <f>TI_EHG_E_E!U63+TI_EHG_CHP_E!U63+TI_EHG_H_E!U63</f>
        <v>0</v>
      </c>
      <c r="V63" s="52">
        <f>TI_EHG_E_E!V63+TI_EHG_CHP_E!V63+TI_EHG_H_E!V63</f>
        <v>0</v>
      </c>
      <c r="W63" s="52">
        <f>TI_EHG_E_E!W63+TI_EHG_CHP_E!W63+TI_EHG_H_E!W63</f>
        <v>0</v>
      </c>
      <c r="X63" s="52">
        <f>TI_EHG_E_E!X63+TI_EHG_CHP_E!X63+TI_EHG_H_E!X63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TI_EHG_E_E!C64+TI_EHG_CHP_E!C64+TI_EHG_H_E!C64</f>
        <v>2.6207344799999999</v>
      </c>
      <c r="D64" s="52">
        <f>TI_EHG_E_E!D64+TI_EHG_CHP_E!D64+TI_EHG_H_E!D64</f>
        <v>2.0202436800000001</v>
      </c>
      <c r="E64" s="52">
        <f>TI_EHG_E_E!E64+TI_EHG_CHP_E!E64+TI_EHG_H_E!E64</f>
        <v>2.1293344800000003</v>
      </c>
      <c r="F64" s="52">
        <f>TI_EHG_E_E!F64+TI_EHG_CHP_E!F64+TI_EHG_H_E!F64</f>
        <v>1.9109563199999999</v>
      </c>
      <c r="G64" s="52">
        <f>TI_EHG_E_E!G64+TI_EHG_CHP_E!G64+TI_EHG_H_E!G64</f>
        <v>10.210309200000001</v>
      </c>
      <c r="H64" s="52">
        <f>TI_EHG_E_E!H64+TI_EHG_CHP_E!H64+TI_EHG_H_E!H64</f>
        <v>23.150443680000002</v>
      </c>
      <c r="I64" s="52">
        <f>TI_EHG_E_E!I64+TI_EHG_CHP_E!I64+TI_EHG_H_E!I64</f>
        <v>21.020912639999999</v>
      </c>
      <c r="J64" s="52">
        <f>TI_EHG_E_E!J64+TI_EHG_CHP_E!J64+TI_EHG_H_E!J64</f>
        <v>36.036131040000008</v>
      </c>
      <c r="K64" s="52">
        <f>TI_EHG_E_E!K64+TI_EHG_CHP_E!K64+TI_EHG_H_E!K64</f>
        <v>52.525156320000008</v>
      </c>
      <c r="L64" s="52">
        <f>TI_EHG_E_E!L64+TI_EHG_CHP_E!L64+TI_EHG_H_E!L64</f>
        <v>54.381665520000006</v>
      </c>
      <c r="M64" s="52">
        <f>TI_EHG_E_E!M64+TI_EHG_CHP_E!M64+TI_EHG_H_E!M64</f>
        <v>70.270200000000017</v>
      </c>
      <c r="N64" s="52">
        <f>TI_EHG_E_E!N64+TI_EHG_CHP_E!N64+TI_EHG_H_E!N64</f>
        <v>102.81188736</v>
      </c>
      <c r="O64" s="52">
        <f>TI_EHG_E_E!O64+TI_EHG_CHP_E!O64+TI_EHG_H_E!O64</f>
        <v>128.96537472</v>
      </c>
      <c r="P64" s="52">
        <f>TI_EHG_E_E!P64+TI_EHG_CHP_E!P64+TI_EHG_H_E!P64</f>
        <v>149.38560000000001</v>
      </c>
      <c r="Q64" s="52">
        <f>TI_EHG_E_E!Q64+TI_EHG_CHP_E!Q64+TI_EHG_H_E!Q64</f>
        <v>168.05880000000002</v>
      </c>
      <c r="R64" s="52">
        <f>TI_EHG_E_E!R64+TI_EHG_CHP_E!R64+TI_EHG_H_E!R64</f>
        <v>170.40670919999999</v>
      </c>
      <c r="S64" s="52">
        <f>TI_EHG_E_E!S64+TI_EHG_CHP_E!S64+TI_EHG_H_E!S64</f>
        <v>163.58155632</v>
      </c>
      <c r="T64" s="52">
        <f>TI_EHG_E_E!T64+TI_EHG_CHP_E!T64+TI_EHG_H_E!T64</f>
        <v>176.04581904000003</v>
      </c>
      <c r="U64" s="52">
        <f>TI_EHG_E_E!U64+TI_EHG_CHP_E!U64+TI_EHG_H_E!U64</f>
        <v>170.75029608</v>
      </c>
      <c r="V64" s="52">
        <f>TI_EHG_E_E!V64+TI_EHG_CHP_E!V64+TI_EHG_H_E!V64</f>
        <v>167.53948848000002</v>
      </c>
      <c r="W64" s="52">
        <f>TI_EHG_E_E!W64+TI_EHG_CHP_E!W64+TI_EHG_H_E!W64</f>
        <v>172.98321768000002</v>
      </c>
      <c r="X64" s="52">
        <f>TI_EHG_E_E!X64+TI_EHG_CHP_E!X64+TI_EHG_H_E!X64</f>
        <v>182.85721272000001</v>
      </c>
    </row>
    <row r="65" spans="1:24" ht="11.25" customHeight="1" x14ac:dyDescent="0.2">
      <c r="A65" s="50" t="s">
        <v>98</v>
      </c>
      <c r="B65" s="51" t="s">
        <v>99</v>
      </c>
      <c r="C65" s="52">
        <f>TI_EHG_E_E!C65+TI_EHG_CHP_E!C65+TI_EHG_H_E!C65</f>
        <v>364.79987999999992</v>
      </c>
      <c r="D65" s="52">
        <f>TI_EHG_E_E!D65+TI_EHG_CHP_E!D65+TI_EHG_H_E!D65</f>
        <v>365.4</v>
      </c>
      <c r="E65" s="52">
        <f>TI_EHG_E_E!E65+TI_EHG_CHP_E!E65+TI_EHG_H_E!E65</f>
        <v>381.59999999999997</v>
      </c>
      <c r="F65" s="52">
        <f>TI_EHG_E_E!F65+TI_EHG_CHP_E!F65+TI_EHG_H_E!F65</f>
        <v>396.29988000000003</v>
      </c>
      <c r="G65" s="52">
        <f>TI_EHG_E_E!G65+TI_EHG_CHP_E!G65+TI_EHG_H_E!G65</f>
        <v>395.99999999999994</v>
      </c>
      <c r="H65" s="52">
        <f>TI_EHG_E_E!H65+TI_EHG_CHP_E!H65+TI_EHG_H_E!H65</f>
        <v>433.29995999999988</v>
      </c>
      <c r="I65" s="52">
        <f>TI_EHG_E_E!I65+TI_EHG_CHP_E!I65+TI_EHG_H_E!I65</f>
        <v>420.09984000000009</v>
      </c>
      <c r="J65" s="52">
        <f>TI_EHG_E_E!J65+TI_EHG_CHP_E!J65+TI_EHG_H_E!J65</f>
        <v>393.50015999999999</v>
      </c>
      <c r="K65" s="52">
        <f>TI_EHG_E_E!K65+TI_EHG_CHP_E!K65+TI_EHG_H_E!K65</f>
        <v>382.60007999999999</v>
      </c>
      <c r="L65" s="52">
        <f>TI_EHG_E_E!L65+TI_EHG_CHP_E!L65+TI_EHG_H_E!L65</f>
        <v>414.69983999999994</v>
      </c>
      <c r="M65" s="52">
        <f>TI_EHG_E_E!M65+TI_EHG_CHP_E!M65+TI_EHG_H_E!M65</f>
        <v>401.50007999999997</v>
      </c>
      <c r="N65" s="52">
        <f>TI_EHG_E_E!N65+TI_EHG_CHP_E!N65+TI_EHG_H_E!N65</f>
        <v>412.30007999999992</v>
      </c>
      <c r="O65" s="52">
        <f>TI_EHG_E_E!O65+TI_EHG_CHP_E!O65+TI_EHG_H_E!O65</f>
        <v>359.89991999999995</v>
      </c>
      <c r="P65" s="52">
        <f>TI_EHG_E_E!P65+TI_EHG_CHP_E!P65+TI_EHG_H_E!P65</f>
        <v>404.89991999999995</v>
      </c>
      <c r="Q65" s="52">
        <f>TI_EHG_E_E!Q65+TI_EHG_CHP_E!Q65+TI_EHG_H_E!Q65</f>
        <v>342.29987999999997</v>
      </c>
      <c r="R65" s="52">
        <f>TI_EHG_E_E!R65+TI_EHG_CHP_E!R65+TI_EHG_H_E!R65</f>
        <v>407.80007999999998</v>
      </c>
      <c r="S65" s="52">
        <f>TI_EHG_E_E!S65+TI_EHG_CHP_E!S65+TI_EHG_H_E!S65</f>
        <v>434.00015999999999</v>
      </c>
      <c r="T65" s="52">
        <f>TI_EHG_E_E!T65+TI_EHG_CHP_E!T65+TI_EHG_H_E!T65</f>
        <v>498.08916000000005</v>
      </c>
      <c r="U65" s="52">
        <f>TI_EHG_E_E!U65+TI_EHG_CHP_E!U65+TI_EHG_H_E!U65</f>
        <v>462.86351999999994</v>
      </c>
      <c r="V65" s="52">
        <f>TI_EHG_E_E!V65+TI_EHG_CHP_E!V65+TI_EHG_H_E!V65</f>
        <v>493.97975999999971</v>
      </c>
      <c r="W65" s="52">
        <f>TI_EHG_E_E!W65+TI_EHG_CHP_E!W65+TI_EHG_H_E!W65</f>
        <v>467.10755999999975</v>
      </c>
      <c r="X65" s="52">
        <f>TI_EHG_E_E!X65+TI_EHG_CHP_E!X65+TI_EHG_H_E!X65</f>
        <v>496.55195999999995</v>
      </c>
    </row>
    <row r="66" spans="1:24" ht="11.25" customHeight="1" x14ac:dyDescent="0.2">
      <c r="A66" s="50" t="s">
        <v>100</v>
      </c>
      <c r="B66" s="51" t="s">
        <v>101</v>
      </c>
      <c r="C66" s="52">
        <f>TI_EHG_E_E!C66+TI_EHG_CHP_E!C66+TI_EHG_H_E!C66</f>
        <v>0</v>
      </c>
      <c r="D66" s="52">
        <f>TI_EHG_E_E!D66+TI_EHG_CHP_E!D66+TI_EHG_H_E!D66</f>
        <v>0</v>
      </c>
      <c r="E66" s="52">
        <f>TI_EHG_E_E!E66+TI_EHG_CHP_E!E66+TI_EHG_H_E!E66</f>
        <v>0</v>
      </c>
      <c r="F66" s="52">
        <f>TI_EHG_E_E!F66+TI_EHG_CHP_E!F66+TI_EHG_H_E!F66</f>
        <v>0</v>
      </c>
      <c r="G66" s="52">
        <f>TI_EHG_E_E!G66+TI_EHG_CHP_E!G66+TI_EHG_H_E!G66</f>
        <v>0</v>
      </c>
      <c r="H66" s="52">
        <f>TI_EHG_E_E!H66+TI_EHG_CHP_E!H66+TI_EHG_H_E!H66</f>
        <v>0</v>
      </c>
      <c r="I66" s="52">
        <f>TI_EHG_E_E!I66+TI_EHG_CHP_E!I66+TI_EHG_H_E!I66</f>
        <v>0</v>
      </c>
      <c r="J66" s="52">
        <f>TI_EHG_E_E!J66+TI_EHG_CHP_E!J66+TI_EHG_H_E!J66</f>
        <v>0</v>
      </c>
      <c r="K66" s="52">
        <f>TI_EHG_E_E!K66+TI_EHG_CHP_E!K66+TI_EHG_H_E!K66</f>
        <v>0</v>
      </c>
      <c r="L66" s="52">
        <f>TI_EHG_E_E!L66+TI_EHG_CHP_E!L66+TI_EHG_H_E!L66</f>
        <v>0</v>
      </c>
      <c r="M66" s="52">
        <f>TI_EHG_E_E!M66+TI_EHG_CHP_E!M66+TI_EHG_H_E!M66</f>
        <v>0</v>
      </c>
      <c r="N66" s="52">
        <f>TI_EHG_E_E!N66+TI_EHG_CHP_E!N66+TI_EHG_H_E!N66</f>
        <v>0</v>
      </c>
      <c r="O66" s="52">
        <f>TI_EHG_E_E!O66+TI_EHG_CHP_E!O66+TI_EHG_H_E!O66</f>
        <v>0</v>
      </c>
      <c r="P66" s="52">
        <f>TI_EHG_E_E!P66+TI_EHG_CHP_E!P66+TI_EHG_H_E!P66</f>
        <v>0</v>
      </c>
      <c r="Q66" s="52">
        <f>TI_EHG_E_E!Q66+TI_EHG_CHP_E!Q66+TI_EHG_H_E!Q66</f>
        <v>0</v>
      </c>
      <c r="R66" s="52">
        <f>TI_EHG_E_E!R66+TI_EHG_CHP_E!R66+TI_EHG_H_E!R66</f>
        <v>0</v>
      </c>
      <c r="S66" s="52">
        <f>TI_EHG_E_E!S66+TI_EHG_CHP_E!S66+TI_EHG_H_E!S66</f>
        <v>0</v>
      </c>
      <c r="T66" s="52">
        <f>TI_EHG_E_E!T66+TI_EHG_CHP_E!T66+TI_EHG_H_E!T66</f>
        <v>0</v>
      </c>
      <c r="U66" s="52">
        <f>TI_EHG_E_E!U66+TI_EHG_CHP_E!U66+TI_EHG_H_E!U66</f>
        <v>0</v>
      </c>
      <c r="V66" s="52">
        <f>TI_EHG_E_E!V66+TI_EHG_CHP_E!V66+TI_EHG_H_E!V66</f>
        <v>0</v>
      </c>
      <c r="W66" s="52">
        <f>TI_EHG_E_E!W66+TI_EHG_CHP_E!W66+TI_EHG_H_E!W66</f>
        <v>0</v>
      </c>
      <c r="X66" s="52">
        <f>TI_EHG_E_E!X66+TI_EHG_CHP_E!X66+TI_EHG_H_E!X66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TI_EHG_E_E!C67+TI_EHG_CHP_E!C67+TI_EHG_H_E!C67</f>
        <v>0</v>
      </c>
      <c r="D67" s="52">
        <f>TI_EHG_E_E!D67+TI_EHG_CHP_E!D67+TI_EHG_H_E!D67</f>
        <v>0</v>
      </c>
      <c r="E67" s="52">
        <f>TI_EHG_E_E!E67+TI_EHG_CHP_E!E67+TI_EHG_H_E!E67</f>
        <v>0</v>
      </c>
      <c r="F67" s="52">
        <f>TI_EHG_E_E!F67+TI_EHG_CHP_E!F67+TI_EHG_H_E!F67</f>
        <v>0</v>
      </c>
      <c r="G67" s="52">
        <f>TI_EHG_E_E!G67+TI_EHG_CHP_E!G67+TI_EHG_H_E!G67</f>
        <v>0</v>
      </c>
      <c r="H67" s="52">
        <f>TI_EHG_E_E!H67+TI_EHG_CHP_E!H67+TI_EHG_H_E!H67</f>
        <v>0</v>
      </c>
      <c r="I67" s="52">
        <f>TI_EHG_E_E!I67+TI_EHG_CHP_E!I67+TI_EHG_H_E!I67</f>
        <v>0</v>
      </c>
      <c r="J67" s="52">
        <f>TI_EHG_E_E!J67+TI_EHG_CHP_E!J67+TI_EHG_H_E!J67</f>
        <v>0</v>
      </c>
      <c r="K67" s="52">
        <f>TI_EHG_E_E!K67+TI_EHG_CHP_E!K67+TI_EHG_H_E!K67</f>
        <v>0</v>
      </c>
      <c r="L67" s="52">
        <f>TI_EHG_E_E!L67+TI_EHG_CHP_E!L67+TI_EHG_H_E!L67</f>
        <v>0</v>
      </c>
      <c r="M67" s="52">
        <f>TI_EHG_E_E!M67+TI_EHG_CHP_E!M67+TI_EHG_H_E!M67</f>
        <v>0</v>
      </c>
      <c r="N67" s="52">
        <f>TI_EHG_E_E!N67+TI_EHG_CHP_E!N67+TI_EHG_H_E!N67</f>
        <v>0</v>
      </c>
      <c r="O67" s="52">
        <f>TI_EHG_E_E!O67+TI_EHG_CHP_E!O67+TI_EHG_H_E!O67</f>
        <v>0</v>
      </c>
      <c r="P67" s="52">
        <f>TI_EHG_E_E!P67+TI_EHG_CHP_E!P67+TI_EHG_H_E!P67</f>
        <v>0</v>
      </c>
      <c r="Q67" s="52">
        <f>TI_EHG_E_E!Q67+TI_EHG_CHP_E!Q67+TI_EHG_H_E!Q67</f>
        <v>0</v>
      </c>
      <c r="R67" s="52">
        <f>TI_EHG_E_E!R67+TI_EHG_CHP_E!R67+TI_EHG_H_E!R67</f>
        <v>0</v>
      </c>
      <c r="S67" s="52">
        <f>TI_EHG_E_E!S67+TI_EHG_CHP_E!S67+TI_EHG_H_E!S67</f>
        <v>0</v>
      </c>
      <c r="T67" s="52">
        <f>TI_EHG_E_E!T67+TI_EHG_CHP_E!T67+TI_EHG_H_E!T67</f>
        <v>0</v>
      </c>
      <c r="U67" s="52">
        <f>TI_EHG_E_E!U67+TI_EHG_CHP_E!U67+TI_EHG_H_E!U67</f>
        <v>0</v>
      </c>
      <c r="V67" s="52">
        <f>TI_EHG_E_E!V67+TI_EHG_CHP_E!V67+TI_EHG_H_E!V67</f>
        <v>0</v>
      </c>
      <c r="W67" s="52">
        <f>TI_EHG_E_E!W67+TI_EHG_CHP_E!W67+TI_EHG_H_E!W67</f>
        <v>0</v>
      </c>
      <c r="X67" s="52">
        <f>TI_EHG_E_E!X67+TI_EHG_CHP_E!X67+TI_EHG_H_E!X67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TI_EHG_E_E!C68+TI_EHG_CHP_E!C68+TI_EHG_H_E!C68</f>
        <v>0</v>
      </c>
      <c r="D68" s="52">
        <f>TI_EHG_E_E!D68+TI_EHG_CHP_E!D68+TI_EHG_H_E!D68</f>
        <v>0</v>
      </c>
      <c r="E68" s="52">
        <f>TI_EHG_E_E!E68+TI_EHG_CHP_E!E68+TI_EHG_H_E!E68</f>
        <v>0</v>
      </c>
      <c r="F68" s="52">
        <f>TI_EHG_E_E!F68+TI_EHG_CHP_E!F68+TI_EHG_H_E!F68</f>
        <v>0</v>
      </c>
      <c r="G68" s="52">
        <f>TI_EHG_E_E!G68+TI_EHG_CHP_E!G68+TI_EHG_H_E!G68</f>
        <v>0</v>
      </c>
      <c r="H68" s="52">
        <f>TI_EHG_E_E!H68+TI_EHG_CHP_E!H68+TI_EHG_H_E!H68</f>
        <v>0</v>
      </c>
      <c r="I68" s="52">
        <f>TI_EHG_E_E!I68+TI_EHG_CHP_E!I68+TI_EHG_H_E!I68</f>
        <v>0</v>
      </c>
      <c r="J68" s="52">
        <f>TI_EHG_E_E!J68+TI_EHG_CHP_E!J68+TI_EHG_H_E!J68</f>
        <v>0</v>
      </c>
      <c r="K68" s="52">
        <f>TI_EHG_E_E!K68+TI_EHG_CHP_E!K68+TI_EHG_H_E!K68</f>
        <v>0</v>
      </c>
      <c r="L68" s="52">
        <f>TI_EHG_E_E!L68+TI_EHG_CHP_E!L68+TI_EHG_H_E!L68</f>
        <v>0</v>
      </c>
      <c r="M68" s="52">
        <f>TI_EHG_E_E!M68+TI_EHG_CHP_E!M68+TI_EHG_H_E!M68</f>
        <v>0</v>
      </c>
      <c r="N68" s="52">
        <f>TI_EHG_E_E!N68+TI_EHG_CHP_E!N68+TI_EHG_H_E!N68</f>
        <v>0</v>
      </c>
      <c r="O68" s="52">
        <f>TI_EHG_E_E!O68+TI_EHG_CHP_E!O68+TI_EHG_H_E!O68</f>
        <v>0</v>
      </c>
      <c r="P68" s="52">
        <f>TI_EHG_E_E!P68+TI_EHG_CHP_E!P68+TI_EHG_H_E!P68</f>
        <v>0</v>
      </c>
      <c r="Q68" s="52">
        <f>TI_EHG_E_E!Q68+TI_EHG_CHP_E!Q68+TI_EHG_H_E!Q68</f>
        <v>0</v>
      </c>
      <c r="R68" s="52">
        <f>TI_EHG_E_E!R68+TI_EHG_CHP_E!R68+TI_EHG_H_E!R68</f>
        <v>0</v>
      </c>
      <c r="S68" s="52">
        <f>TI_EHG_E_E!S68+TI_EHG_CHP_E!S68+TI_EHG_H_E!S68</f>
        <v>0</v>
      </c>
      <c r="T68" s="52">
        <f>TI_EHG_E_E!T68+TI_EHG_CHP_E!T68+TI_EHG_H_E!T68</f>
        <v>0</v>
      </c>
      <c r="U68" s="52">
        <f>TI_EHG_E_E!U68+TI_EHG_CHP_E!U68+TI_EHG_H_E!U68</f>
        <v>0</v>
      </c>
      <c r="V68" s="52">
        <f>TI_EHG_E_E!V68+TI_EHG_CHP_E!V68+TI_EHG_H_E!V68</f>
        <v>0</v>
      </c>
      <c r="W68" s="52">
        <f>TI_EHG_E_E!W68+TI_EHG_CHP_E!W68+TI_EHG_H_E!W68</f>
        <v>0</v>
      </c>
      <c r="X68" s="52">
        <f>TI_EHG_E_E!X68+TI_EHG_CHP_E!X68+TI_EHG_H_E!X68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TI_EHG_E_E!C69+TI_EHG_CHP_E!C69+TI_EHG_H_E!C69</f>
        <v>0</v>
      </c>
      <c r="D69" s="52">
        <f>TI_EHG_E_E!D69+TI_EHG_CHP_E!D69+TI_EHG_H_E!D69</f>
        <v>0</v>
      </c>
      <c r="E69" s="52">
        <f>TI_EHG_E_E!E69+TI_EHG_CHP_E!E69+TI_EHG_H_E!E69</f>
        <v>0</v>
      </c>
      <c r="F69" s="52">
        <f>TI_EHG_E_E!F69+TI_EHG_CHP_E!F69+TI_EHG_H_E!F69</f>
        <v>0</v>
      </c>
      <c r="G69" s="52">
        <f>TI_EHG_E_E!G69+TI_EHG_CHP_E!G69+TI_EHG_H_E!G69</f>
        <v>0</v>
      </c>
      <c r="H69" s="52">
        <f>TI_EHG_E_E!H69+TI_EHG_CHP_E!H69+TI_EHG_H_E!H69</f>
        <v>0</v>
      </c>
      <c r="I69" s="52">
        <f>TI_EHG_E_E!I69+TI_EHG_CHP_E!I69+TI_EHG_H_E!I69</f>
        <v>0</v>
      </c>
      <c r="J69" s="52">
        <f>TI_EHG_E_E!J69+TI_EHG_CHP_E!J69+TI_EHG_H_E!J69</f>
        <v>0</v>
      </c>
      <c r="K69" s="52">
        <f>TI_EHG_E_E!K69+TI_EHG_CHP_E!K69+TI_EHG_H_E!K69</f>
        <v>0</v>
      </c>
      <c r="L69" s="52">
        <f>TI_EHG_E_E!L69+TI_EHG_CHP_E!L69+TI_EHG_H_E!L69</f>
        <v>0</v>
      </c>
      <c r="M69" s="52">
        <f>TI_EHG_E_E!M69+TI_EHG_CHP_E!M69+TI_EHG_H_E!M69</f>
        <v>0</v>
      </c>
      <c r="N69" s="52">
        <f>TI_EHG_E_E!N69+TI_EHG_CHP_E!N69+TI_EHG_H_E!N69</f>
        <v>0</v>
      </c>
      <c r="O69" s="52">
        <f>TI_EHG_E_E!O69+TI_EHG_CHP_E!O69+TI_EHG_H_E!O69</f>
        <v>0</v>
      </c>
      <c r="P69" s="52">
        <f>TI_EHG_E_E!P69+TI_EHG_CHP_E!P69+TI_EHG_H_E!P69</f>
        <v>2.6196566400000001</v>
      </c>
      <c r="Q69" s="52">
        <f>TI_EHG_E_E!Q69+TI_EHG_CHP_E!Q69+TI_EHG_H_E!Q69</f>
        <v>2.6196566400000001</v>
      </c>
      <c r="R69" s="52">
        <f>TI_EHG_E_E!R69+TI_EHG_CHP_E!R69+TI_EHG_H_E!R69</f>
        <v>5.2393132799999993</v>
      </c>
      <c r="S69" s="52">
        <f>TI_EHG_E_E!S69+TI_EHG_CHP_E!S69+TI_EHG_H_E!S69</f>
        <v>2.6196566400000001</v>
      </c>
      <c r="T69" s="52">
        <f>TI_EHG_E_E!T69+TI_EHG_CHP_E!T69+TI_EHG_H_E!T69</f>
        <v>2.9392761599999999</v>
      </c>
      <c r="U69" s="52">
        <f>TI_EHG_E_E!U69+TI_EHG_CHP_E!U69+TI_EHG_H_E!U69</f>
        <v>2.9471774399999999</v>
      </c>
      <c r="V69" s="52">
        <f>TI_EHG_E_E!V69+TI_EHG_CHP_E!V69+TI_EHG_H_E!V69</f>
        <v>2.8317168000000001</v>
      </c>
      <c r="W69" s="52">
        <f>TI_EHG_E_E!W69+TI_EHG_CHP_E!W69+TI_EHG_H_E!W69</f>
        <v>2.8449705600000001</v>
      </c>
      <c r="X69" s="52">
        <f>TI_EHG_E_E!X69+TI_EHG_CHP_E!X69+TI_EHG_H_E!X69</f>
        <v>3.7169150400000008</v>
      </c>
    </row>
    <row r="70" spans="1:24" ht="11.25" customHeight="1" x14ac:dyDescent="0.2">
      <c r="A70" s="50" t="s">
        <v>108</v>
      </c>
      <c r="B70" s="51" t="s">
        <v>109</v>
      </c>
      <c r="C70" s="52">
        <f>TI_EHG_E_E!C70+TI_EHG_CHP_E!C70+TI_EHG_H_E!C70</f>
        <v>0</v>
      </c>
      <c r="D70" s="52">
        <f>TI_EHG_E_E!D70+TI_EHG_CHP_E!D70+TI_EHG_H_E!D70</f>
        <v>0</v>
      </c>
      <c r="E70" s="52">
        <f>TI_EHG_E_E!E70+TI_EHG_CHP_E!E70+TI_EHG_H_E!E70</f>
        <v>0</v>
      </c>
      <c r="F70" s="52">
        <f>TI_EHG_E_E!F70+TI_EHG_CHP_E!F70+TI_EHG_H_E!F70</f>
        <v>0</v>
      </c>
      <c r="G70" s="52">
        <f>TI_EHG_E_E!G70+TI_EHG_CHP_E!G70+TI_EHG_H_E!G70</f>
        <v>0</v>
      </c>
      <c r="H70" s="52">
        <f>TI_EHG_E_E!H70+TI_EHG_CHP_E!H70+TI_EHG_H_E!H70</f>
        <v>0</v>
      </c>
      <c r="I70" s="52">
        <f>TI_EHG_E_E!I70+TI_EHG_CHP_E!I70+TI_EHG_H_E!I70</f>
        <v>0</v>
      </c>
      <c r="J70" s="52">
        <f>TI_EHG_E_E!J70+TI_EHG_CHP_E!J70+TI_EHG_H_E!J70</f>
        <v>0</v>
      </c>
      <c r="K70" s="52">
        <f>TI_EHG_E_E!K70+TI_EHG_CHP_E!K70+TI_EHG_H_E!K70</f>
        <v>0</v>
      </c>
      <c r="L70" s="52">
        <f>TI_EHG_E_E!L70+TI_EHG_CHP_E!L70+TI_EHG_H_E!L70</f>
        <v>0</v>
      </c>
      <c r="M70" s="52">
        <f>TI_EHG_E_E!M70+TI_EHG_CHP_E!M70+TI_EHG_H_E!M70</f>
        <v>0</v>
      </c>
      <c r="N70" s="52">
        <f>TI_EHG_E_E!N70+TI_EHG_CHP_E!N70+TI_EHG_H_E!N70</f>
        <v>0</v>
      </c>
      <c r="O70" s="52">
        <f>TI_EHG_E_E!O70+TI_EHG_CHP_E!O70+TI_EHG_H_E!O70</f>
        <v>0</v>
      </c>
      <c r="P70" s="52">
        <f>TI_EHG_E_E!P70+TI_EHG_CHP_E!P70+TI_EHG_H_E!P70</f>
        <v>0</v>
      </c>
      <c r="Q70" s="52">
        <f>TI_EHG_E_E!Q70+TI_EHG_CHP_E!Q70+TI_EHG_H_E!Q70</f>
        <v>0</v>
      </c>
      <c r="R70" s="52">
        <f>TI_EHG_E_E!R70+TI_EHG_CHP_E!R70+TI_EHG_H_E!R70</f>
        <v>0</v>
      </c>
      <c r="S70" s="52">
        <f>TI_EHG_E_E!S70+TI_EHG_CHP_E!S70+TI_EHG_H_E!S70</f>
        <v>0</v>
      </c>
      <c r="T70" s="52">
        <f>TI_EHG_E_E!T70+TI_EHG_CHP_E!T70+TI_EHG_H_E!T70</f>
        <v>0</v>
      </c>
      <c r="U70" s="52">
        <f>TI_EHG_E_E!U70+TI_EHG_CHP_E!U70+TI_EHG_H_E!U70</f>
        <v>0</v>
      </c>
      <c r="V70" s="52">
        <f>TI_EHG_E_E!V70+TI_EHG_CHP_E!V70+TI_EHG_H_E!V70</f>
        <v>0</v>
      </c>
      <c r="W70" s="52">
        <f>TI_EHG_E_E!W70+TI_EHG_CHP_E!W70+TI_EHG_H_E!W70</f>
        <v>0</v>
      </c>
      <c r="X70" s="52">
        <f>TI_EHG_E_E!X70+TI_EHG_CHP_E!X70+TI_EHG_H_E!X70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TI_EHG_E_E!C71+TI_EHG_CHP_E!C71+TI_EHG_H_E!C71</f>
        <v>0</v>
      </c>
      <c r="D71" s="52">
        <f>TI_EHG_E_E!D71+TI_EHG_CHP_E!D71+TI_EHG_H_E!D71</f>
        <v>0</v>
      </c>
      <c r="E71" s="52">
        <f>TI_EHG_E_E!E71+TI_EHG_CHP_E!E71+TI_EHG_H_E!E71</f>
        <v>0</v>
      </c>
      <c r="F71" s="52">
        <f>TI_EHG_E_E!F71+TI_EHG_CHP_E!F71+TI_EHG_H_E!F71</f>
        <v>0</v>
      </c>
      <c r="G71" s="52">
        <f>TI_EHG_E_E!G71+TI_EHG_CHP_E!G71+TI_EHG_H_E!G71</f>
        <v>0</v>
      </c>
      <c r="H71" s="52">
        <f>TI_EHG_E_E!H71+TI_EHG_CHP_E!H71+TI_EHG_H_E!H71</f>
        <v>0</v>
      </c>
      <c r="I71" s="52">
        <f>TI_EHG_E_E!I71+TI_EHG_CHP_E!I71+TI_EHG_H_E!I71</f>
        <v>0</v>
      </c>
      <c r="J71" s="52">
        <f>TI_EHG_E_E!J71+TI_EHG_CHP_E!J71+TI_EHG_H_E!J71</f>
        <v>0</v>
      </c>
      <c r="K71" s="52">
        <f>TI_EHG_E_E!K71+TI_EHG_CHP_E!K71+TI_EHG_H_E!K71</f>
        <v>0</v>
      </c>
      <c r="L71" s="52">
        <f>TI_EHG_E_E!L71+TI_EHG_CHP_E!L71+TI_EHG_H_E!L71</f>
        <v>0</v>
      </c>
      <c r="M71" s="52">
        <f>TI_EHG_E_E!M71+TI_EHG_CHP_E!M71+TI_EHG_H_E!M71</f>
        <v>0</v>
      </c>
      <c r="N71" s="52">
        <f>TI_EHG_E_E!N71+TI_EHG_CHP_E!N71+TI_EHG_H_E!N71</f>
        <v>0</v>
      </c>
      <c r="O71" s="52">
        <f>TI_EHG_E_E!O71+TI_EHG_CHP_E!O71+TI_EHG_H_E!O71</f>
        <v>0</v>
      </c>
      <c r="P71" s="52">
        <f>TI_EHG_E_E!P71+TI_EHG_CHP_E!P71+TI_EHG_H_E!P71</f>
        <v>0</v>
      </c>
      <c r="Q71" s="52">
        <f>TI_EHG_E_E!Q71+TI_EHG_CHP_E!Q71+TI_EHG_H_E!Q71</f>
        <v>0</v>
      </c>
      <c r="R71" s="52">
        <f>TI_EHG_E_E!R71+TI_EHG_CHP_E!R71+TI_EHG_H_E!R71</f>
        <v>0</v>
      </c>
      <c r="S71" s="52">
        <f>TI_EHG_E_E!S71+TI_EHG_CHP_E!S71+TI_EHG_H_E!S71</f>
        <v>0</v>
      </c>
      <c r="T71" s="52">
        <f>TI_EHG_E_E!T71+TI_EHG_CHP_E!T71+TI_EHG_H_E!T71</f>
        <v>0</v>
      </c>
      <c r="U71" s="52">
        <f>TI_EHG_E_E!U71+TI_EHG_CHP_E!U71+TI_EHG_H_E!U71</f>
        <v>0</v>
      </c>
      <c r="V71" s="52">
        <f>TI_EHG_E_E!V71+TI_EHG_CHP_E!V71+TI_EHG_H_E!V71</f>
        <v>0</v>
      </c>
      <c r="W71" s="52">
        <f>TI_EHG_E_E!W71+TI_EHG_CHP_E!W71+TI_EHG_H_E!W71</f>
        <v>0</v>
      </c>
      <c r="X71" s="52">
        <f>TI_EHG_E_E!X71+TI_EHG_CHP_E!X71+TI_EHG_H_E!X71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TI_EHG_E_E!C72+TI_EHG_CHP_E!C72+TI_EHG_H_E!C72</f>
        <v>0</v>
      </c>
      <c r="D72" s="55">
        <f>TI_EHG_E_E!D72+TI_EHG_CHP_E!D72+TI_EHG_H_E!D72</f>
        <v>0</v>
      </c>
      <c r="E72" s="55">
        <f>TI_EHG_E_E!E72+TI_EHG_CHP_E!E72+TI_EHG_H_E!E72</f>
        <v>0</v>
      </c>
      <c r="F72" s="55">
        <f>TI_EHG_E_E!F72+TI_EHG_CHP_E!F72+TI_EHG_H_E!F72</f>
        <v>0</v>
      </c>
      <c r="G72" s="55">
        <f>TI_EHG_E_E!G72+TI_EHG_CHP_E!G72+TI_EHG_H_E!G72</f>
        <v>0</v>
      </c>
      <c r="H72" s="55">
        <f>TI_EHG_E_E!H72+TI_EHG_CHP_E!H72+TI_EHG_H_E!H72</f>
        <v>0</v>
      </c>
      <c r="I72" s="55">
        <f>TI_EHG_E_E!I72+TI_EHG_CHP_E!I72+TI_EHG_H_E!I72</f>
        <v>0</v>
      </c>
      <c r="J72" s="55">
        <f>TI_EHG_E_E!J72+TI_EHG_CHP_E!J72+TI_EHG_H_E!J72</f>
        <v>0</v>
      </c>
      <c r="K72" s="55">
        <f>TI_EHG_E_E!K72+TI_EHG_CHP_E!K72+TI_EHG_H_E!K72</f>
        <v>0</v>
      </c>
      <c r="L72" s="55">
        <f>TI_EHG_E_E!L72+TI_EHG_CHP_E!L72+TI_EHG_H_E!L72</f>
        <v>0</v>
      </c>
      <c r="M72" s="55">
        <f>TI_EHG_E_E!M72+TI_EHG_CHP_E!M72+TI_EHG_H_E!M72</f>
        <v>0</v>
      </c>
      <c r="N72" s="55">
        <f>TI_EHG_E_E!N72+TI_EHG_CHP_E!N72+TI_EHG_H_E!N72</f>
        <v>0</v>
      </c>
      <c r="O72" s="55">
        <f>TI_EHG_E_E!O72+TI_EHG_CHP_E!O72+TI_EHG_H_E!O72</f>
        <v>0</v>
      </c>
      <c r="P72" s="55">
        <f>TI_EHG_E_E!P72+TI_EHG_CHP_E!P72+TI_EHG_H_E!P72</f>
        <v>0</v>
      </c>
      <c r="Q72" s="55">
        <f>TI_EHG_E_E!Q72+TI_EHG_CHP_E!Q72+TI_EHG_H_E!Q72</f>
        <v>0</v>
      </c>
      <c r="R72" s="55">
        <f>TI_EHG_E_E!R72+TI_EHG_CHP_E!R72+TI_EHG_H_E!R72</f>
        <v>0</v>
      </c>
      <c r="S72" s="55">
        <f>TI_EHG_E_E!S72+TI_EHG_CHP_E!S72+TI_EHG_H_E!S72</f>
        <v>0</v>
      </c>
      <c r="T72" s="55">
        <f>TI_EHG_E_E!T72+TI_EHG_CHP_E!T72+TI_EHG_H_E!T72</f>
        <v>0</v>
      </c>
      <c r="U72" s="55">
        <f>TI_EHG_E_E!U72+TI_EHG_CHP_E!U72+TI_EHG_H_E!U72</f>
        <v>0</v>
      </c>
      <c r="V72" s="55">
        <f>TI_EHG_E_E!V72+TI_EHG_CHP_E!V72+TI_EHG_H_E!V72</f>
        <v>0</v>
      </c>
      <c r="W72" s="55">
        <f>TI_EHG_E_E!W72+TI_EHG_CHP_E!W72+TI_EHG_H_E!W72</f>
        <v>0</v>
      </c>
      <c r="X72" s="55">
        <f>TI_EHG_E_E!X72+TI_EHG_CHP_E!X72+TI_EHG_H_E!X72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238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19185.555337128</v>
      </c>
      <c r="D2" s="21">
        <f t="shared" ref="D2:X2" si="0">SUM(D3,D17,D22,D25,D26,D51,D52)</f>
        <v>19143.440033759995</v>
      </c>
      <c r="E2" s="21">
        <f t="shared" si="0"/>
        <v>22430.241468000004</v>
      </c>
      <c r="F2" s="21">
        <f t="shared" si="0"/>
        <v>17944.349921928006</v>
      </c>
      <c r="G2" s="21">
        <f t="shared" si="0"/>
        <v>19043.175874176002</v>
      </c>
      <c r="H2" s="21">
        <f t="shared" si="0"/>
        <v>22155.239187864008</v>
      </c>
      <c r="I2" s="21">
        <f t="shared" si="0"/>
        <v>18971.549548632</v>
      </c>
      <c r="J2" s="21">
        <f t="shared" si="0"/>
        <v>16679.874066048</v>
      </c>
      <c r="K2" s="21">
        <f t="shared" si="0"/>
        <v>16137.279756144002</v>
      </c>
      <c r="L2" s="21">
        <f t="shared" si="0"/>
        <v>16924.699011095996</v>
      </c>
      <c r="M2" s="21">
        <f t="shared" si="0"/>
        <v>11684.662315703998</v>
      </c>
      <c r="N2" s="21">
        <f t="shared" si="0"/>
        <v>13761.99772992</v>
      </c>
      <c r="O2" s="21">
        <f t="shared" si="0"/>
        <v>14788.748776032002</v>
      </c>
      <c r="P2" s="21">
        <f t="shared" si="0"/>
        <v>12056.714926272001</v>
      </c>
      <c r="Q2" s="21">
        <f t="shared" si="0"/>
        <v>12091.899437568001</v>
      </c>
      <c r="R2" s="21">
        <f t="shared" si="0"/>
        <v>15850.695848039999</v>
      </c>
      <c r="S2" s="21">
        <f t="shared" si="0"/>
        <v>15036.643025567997</v>
      </c>
      <c r="T2" s="21">
        <f t="shared" si="0"/>
        <v>18778.791508271999</v>
      </c>
      <c r="U2" s="21">
        <f t="shared" si="0"/>
        <v>15361.725686544001</v>
      </c>
      <c r="V2" s="21">
        <f t="shared" si="0"/>
        <v>10237.912025543999</v>
      </c>
      <c r="W2" s="21">
        <f t="shared" si="0"/>
        <v>7618.1867707679994</v>
      </c>
      <c r="X2" s="21">
        <f t="shared" si="0"/>
        <v>5744.2823420399991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12665.271445200002</v>
      </c>
      <c r="D3" s="24">
        <f t="shared" si="1"/>
        <v>11727.193816799998</v>
      </c>
      <c r="E3" s="24">
        <f t="shared" si="1"/>
        <v>13064.086957680001</v>
      </c>
      <c r="F3" s="24">
        <f t="shared" si="1"/>
        <v>12427.923261600003</v>
      </c>
      <c r="G3" s="24">
        <f t="shared" si="1"/>
        <v>12780.003044160001</v>
      </c>
      <c r="H3" s="24">
        <f t="shared" si="1"/>
        <v>13145.146027200002</v>
      </c>
      <c r="I3" s="24">
        <f t="shared" si="1"/>
        <v>12975.196029840001</v>
      </c>
      <c r="J3" s="24">
        <f t="shared" si="1"/>
        <v>10722.892593599998</v>
      </c>
      <c r="K3" s="24">
        <f t="shared" si="1"/>
        <v>9682.9108992000019</v>
      </c>
      <c r="L3" s="24">
        <f t="shared" si="1"/>
        <v>11224.225180079999</v>
      </c>
      <c r="M3" s="24">
        <f t="shared" si="1"/>
        <v>6326.472437999998</v>
      </c>
      <c r="N3" s="24">
        <f t="shared" si="1"/>
        <v>8715.8631938399994</v>
      </c>
      <c r="O3" s="24">
        <f t="shared" si="1"/>
        <v>11522.232208080002</v>
      </c>
      <c r="P3" s="24">
        <f t="shared" si="1"/>
        <v>10397.233455840002</v>
      </c>
      <c r="Q3" s="24">
        <f t="shared" si="1"/>
        <v>10561.202538480002</v>
      </c>
      <c r="R3" s="24">
        <f t="shared" si="1"/>
        <v>12856.100495039998</v>
      </c>
      <c r="S3" s="24">
        <f t="shared" si="1"/>
        <v>11218.916530799997</v>
      </c>
      <c r="T3" s="24">
        <f t="shared" si="1"/>
        <v>12818.915429760002</v>
      </c>
      <c r="U3" s="24">
        <f t="shared" si="1"/>
        <v>10632.488557680001</v>
      </c>
      <c r="V3" s="24">
        <f t="shared" si="1"/>
        <v>4903.075354319999</v>
      </c>
      <c r="W3" s="24">
        <f t="shared" si="1"/>
        <v>2202.52037544</v>
      </c>
      <c r="X3" s="24">
        <f t="shared" si="1"/>
        <v>734.56952976000002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12665.271445200002</v>
      </c>
      <c r="D4" s="19">
        <f t="shared" si="2"/>
        <v>11727.193816799998</v>
      </c>
      <c r="E4" s="19">
        <f t="shared" si="2"/>
        <v>13064.086957680001</v>
      </c>
      <c r="F4" s="19">
        <f t="shared" si="2"/>
        <v>12427.923261600003</v>
      </c>
      <c r="G4" s="19">
        <f t="shared" si="2"/>
        <v>12780.003044160001</v>
      </c>
      <c r="H4" s="19">
        <f t="shared" si="2"/>
        <v>13145.146027200002</v>
      </c>
      <c r="I4" s="19">
        <f t="shared" si="2"/>
        <v>12975.196029840001</v>
      </c>
      <c r="J4" s="19">
        <f t="shared" si="2"/>
        <v>10722.892593599998</v>
      </c>
      <c r="K4" s="19">
        <f t="shared" si="2"/>
        <v>9682.9108992000019</v>
      </c>
      <c r="L4" s="19">
        <f t="shared" si="2"/>
        <v>11224.225180079999</v>
      </c>
      <c r="M4" s="19">
        <f t="shared" si="2"/>
        <v>6326.472437999998</v>
      </c>
      <c r="N4" s="19">
        <f t="shared" si="2"/>
        <v>8715.8631938399994</v>
      </c>
      <c r="O4" s="19">
        <f t="shared" si="2"/>
        <v>11522.232208080002</v>
      </c>
      <c r="P4" s="19">
        <f t="shared" si="2"/>
        <v>10397.233455840002</v>
      </c>
      <c r="Q4" s="19">
        <f t="shared" si="2"/>
        <v>10561.202538480002</v>
      </c>
      <c r="R4" s="19">
        <f t="shared" si="2"/>
        <v>12856.100495039998</v>
      </c>
      <c r="S4" s="19">
        <f t="shared" si="2"/>
        <v>11218.916530799997</v>
      </c>
      <c r="T4" s="19">
        <f t="shared" si="2"/>
        <v>12818.915429760002</v>
      </c>
      <c r="U4" s="19">
        <f t="shared" si="2"/>
        <v>10632.488557680001</v>
      </c>
      <c r="V4" s="19">
        <f t="shared" si="2"/>
        <v>4903.075354319999</v>
      </c>
      <c r="W4" s="19">
        <f t="shared" si="2"/>
        <v>2202.52037544</v>
      </c>
      <c r="X4" s="19">
        <f t="shared" si="2"/>
        <v>734.56952976000002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12665.271445200002</v>
      </c>
      <c r="D7" s="8">
        <v>11727.193816799998</v>
      </c>
      <c r="E7" s="8">
        <v>13064.086957680001</v>
      </c>
      <c r="F7" s="8">
        <v>12427.923261600003</v>
      </c>
      <c r="G7" s="8">
        <v>12780.003044160001</v>
      </c>
      <c r="H7" s="8">
        <v>13145.146027200002</v>
      </c>
      <c r="I7" s="8">
        <v>12975.196029840001</v>
      </c>
      <c r="J7" s="8">
        <v>10722.892593599998</v>
      </c>
      <c r="K7" s="8">
        <v>9682.9108992000019</v>
      </c>
      <c r="L7" s="8">
        <v>11224.225180079999</v>
      </c>
      <c r="M7" s="8">
        <v>6326.472437999998</v>
      </c>
      <c r="N7" s="8">
        <v>8715.8631938399994</v>
      </c>
      <c r="O7" s="8">
        <v>11522.232208080002</v>
      </c>
      <c r="P7" s="8">
        <v>10397.233455840002</v>
      </c>
      <c r="Q7" s="8">
        <v>10561.202538480002</v>
      </c>
      <c r="R7" s="8">
        <v>12856.100495039998</v>
      </c>
      <c r="S7" s="8">
        <v>11218.916530799997</v>
      </c>
      <c r="T7" s="8">
        <v>12818.915429760002</v>
      </c>
      <c r="U7" s="8">
        <v>10632.488557680001</v>
      </c>
      <c r="V7" s="8">
        <v>4903.075354319999</v>
      </c>
      <c r="W7" s="8">
        <v>2202.52037544</v>
      </c>
      <c r="X7" s="8">
        <v>734.56952976000002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3744.9823337999983</v>
      </c>
      <c r="D26" s="27">
        <f t="shared" si="7"/>
        <v>4793.2679469599989</v>
      </c>
      <c r="E26" s="27">
        <f t="shared" si="7"/>
        <v>6130.685020320002</v>
      </c>
      <c r="F26" s="27">
        <f t="shared" si="7"/>
        <v>2807.2292634000005</v>
      </c>
      <c r="G26" s="27">
        <f t="shared" si="7"/>
        <v>2279.3376628800006</v>
      </c>
      <c r="H26" s="27">
        <f t="shared" si="7"/>
        <v>4413.3822939600004</v>
      </c>
      <c r="I26" s="27">
        <f t="shared" si="7"/>
        <v>1976.8103125200003</v>
      </c>
      <c r="J26" s="27">
        <f t="shared" si="7"/>
        <v>1750.9556743200005</v>
      </c>
      <c r="K26" s="27">
        <f t="shared" si="7"/>
        <v>1540.51776288</v>
      </c>
      <c r="L26" s="27">
        <f t="shared" si="7"/>
        <v>1085.4963349200002</v>
      </c>
      <c r="M26" s="27">
        <f t="shared" si="7"/>
        <v>921.85962084000005</v>
      </c>
      <c r="N26" s="27">
        <f t="shared" si="7"/>
        <v>788.09955048000006</v>
      </c>
      <c r="O26" s="27">
        <f t="shared" si="7"/>
        <v>788.09955048000006</v>
      </c>
      <c r="P26" s="27">
        <f t="shared" si="7"/>
        <v>682.83548856000004</v>
      </c>
      <c r="Q26" s="27">
        <f t="shared" si="7"/>
        <v>599.33370096000033</v>
      </c>
      <c r="R26" s="27">
        <f t="shared" si="7"/>
        <v>562.27227299999993</v>
      </c>
      <c r="S26" s="27">
        <f t="shared" si="7"/>
        <v>589.77515663999998</v>
      </c>
      <c r="T26" s="27">
        <f t="shared" si="7"/>
        <v>556.76513591999981</v>
      </c>
      <c r="U26" s="27">
        <f t="shared" si="7"/>
        <v>558.78333516000009</v>
      </c>
      <c r="V26" s="27">
        <f t="shared" si="7"/>
        <v>592.8411384000002</v>
      </c>
      <c r="W26" s="27">
        <f t="shared" si="7"/>
        <v>511.10714664000011</v>
      </c>
      <c r="X26" s="27">
        <f t="shared" si="7"/>
        <v>509.00596560000002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3744.9823337999983</v>
      </c>
      <c r="D33" s="19">
        <f t="shared" si="9"/>
        <v>4793.2679469599989</v>
      </c>
      <c r="E33" s="19">
        <f t="shared" si="9"/>
        <v>6130.685020320002</v>
      </c>
      <c r="F33" s="19">
        <f t="shared" si="9"/>
        <v>2807.2292634000005</v>
      </c>
      <c r="G33" s="19">
        <f t="shared" si="9"/>
        <v>2279.3376628800006</v>
      </c>
      <c r="H33" s="19">
        <f t="shared" si="9"/>
        <v>4413.3822939600004</v>
      </c>
      <c r="I33" s="19">
        <f t="shared" si="9"/>
        <v>1976.8103125200003</v>
      </c>
      <c r="J33" s="19">
        <f t="shared" si="9"/>
        <v>1750.9556743200005</v>
      </c>
      <c r="K33" s="19">
        <f t="shared" si="9"/>
        <v>1540.51776288</v>
      </c>
      <c r="L33" s="19">
        <f t="shared" si="9"/>
        <v>1085.4963349200002</v>
      </c>
      <c r="M33" s="19">
        <f t="shared" si="9"/>
        <v>921.85962084000005</v>
      </c>
      <c r="N33" s="19">
        <f t="shared" si="9"/>
        <v>788.09955048000006</v>
      </c>
      <c r="O33" s="19">
        <f t="shared" si="9"/>
        <v>788.09955048000006</v>
      </c>
      <c r="P33" s="19">
        <f t="shared" si="9"/>
        <v>682.83548856000004</v>
      </c>
      <c r="Q33" s="19">
        <f t="shared" si="9"/>
        <v>599.33370096000033</v>
      </c>
      <c r="R33" s="19">
        <f t="shared" si="9"/>
        <v>562.27227299999993</v>
      </c>
      <c r="S33" s="19">
        <f t="shared" si="9"/>
        <v>589.77515663999998</v>
      </c>
      <c r="T33" s="19">
        <f t="shared" si="9"/>
        <v>556.76513591999981</v>
      </c>
      <c r="U33" s="19">
        <f t="shared" si="9"/>
        <v>558.78333516000009</v>
      </c>
      <c r="V33" s="19">
        <f t="shared" si="9"/>
        <v>592.8411384000002</v>
      </c>
      <c r="W33" s="19">
        <f t="shared" si="9"/>
        <v>511.10714664000011</v>
      </c>
      <c r="X33" s="19">
        <f t="shared" si="9"/>
        <v>509.00596560000002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77.058160920000006</v>
      </c>
      <c r="D43" s="8">
        <v>105.95493791999996</v>
      </c>
      <c r="E43" s="8">
        <v>70.636447439999984</v>
      </c>
      <c r="F43" s="8">
        <v>89.901054360000018</v>
      </c>
      <c r="G43" s="8">
        <v>73.847170799999986</v>
      </c>
      <c r="H43" s="8">
        <v>77.058160920000006</v>
      </c>
      <c r="I43" s="8">
        <v>63.726029640000014</v>
      </c>
      <c r="J43" s="8">
        <v>60.539581440000006</v>
      </c>
      <c r="K43" s="8">
        <v>63.725762880000005</v>
      </c>
      <c r="L43" s="8">
        <v>66.912211080000006</v>
      </c>
      <c r="M43" s="8">
        <v>82.843651800000004</v>
      </c>
      <c r="N43" s="8">
        <v>60.539581440000006</v>
      </c>
      <c r="O43" s="8">
        <v>60.539581440000006</v>
      </c>
      <c r="P43" s="8">
        <v>60.539581440000006</v>
      </c>
      <c r="Q43" s="8">
        <v>63.725762880000005</v>
      </c>
      <c r="R43" s="8">
        <v>66.912211080000006</v>
      </c>
      <c r="S43" s="8">
        <v>54.167218559999995</v>
      </c>
      <c r="T43" s="8">
        <v>54.813844799999984</v>
      </c>
      <c r="U43" s="8">
        <v>51.190977239999988</v>
      </c>
      <c r="V43" s="8">
        <v>48.189660480000001</v>
      </c>
      <c r="W43" s="8">
        <v>48.313970639999994</v>
      </c>
      <c r="X43" s="8">
        <v>46.711276559999995</v>
      </c>
    </row>
    <row r="44" spans="1:24" ht="11.25" customHeight="1" x14ac:dyDescent="0.2">
      <c r="A44" s="28" t="s">
        <v>74</v>
      </c>
      <c r="B44" s="7" t="s">
        <v>75</v>
      </c>
      <c r="C44" s="8">
        <v>3667.9241728799984</v>
      </c>
      <c r="D44" s="8">
        <v>4687.3130090399991</v>
      </c>
      <c r="E44" s="8">
        <v>6060.0485728800022</v>
      </c>
      <c r="F44" s="8">
        <v>2717.3282090400003</v>
      </c>
      <c r="G44" s="8">
        <v>2205.4904920800004</v>
      </c>
      <c r="H44" s="8">
        <v>4336.3241330400006</v>
      </c>
      <c r="I44" s="8">
        <v>1913.0842828800003</v>
      </c>
      <c r="J44" s="8">
        <v>1690.4160928800004</v>
      </c>
      <c r="K44" s="8">
        <v>1476.7919999999999</v>
      </c>
      <c r="L44" s="8">
        <v>1018.5841238400002</v>
      </c>
      <c r="M44" s="8">
        <v>839.01596904000007</v>
      </c>
      <c r="N44" s="8">
        <v>727.55996904000006</v>
      </c>
      <c r="O44" s="8">
        <v>727.55996904000006</v>
      </c>
      <c r="P44" s="8">
        <v>622.29590712000004</v>
      </c>
      <c r="Q44" s="8">
        <v>535.60793808000028</v>
      </c>
      <c r="R44" s="8">
        <v>495.36006191999996</v>
      </c>
      <c r="S44" s="8">
        <v>535.60793807999994</v>
      </c>
      <c r="T44" s="8">
        <v>501.95129111999984</v>
      </c>
      <c r="U44" s="8">
        <v>507.5923579200001</v>
      </c>
      <c r="V44" s="8">
        <v>544.65147792000016</v>
      </c>
      <c r="W44" s="8">
        <v>462.79317600000013</v>
      </c>
      <c r="X44" s="8">
        <v>462.29468904000004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2483.2496700000006</v>
      </c>
      <c r="D51" s="27">
        <v>2330.3659499999999</v>
      </c>
      <c r="E51" s="27">
        <v>2929.8842100000015</v>
      </c>
      <c r="F51" s="27">
        <v>2387.7730800000004</v>
      </c>
      <c r="G51" s="27">
        <v>3656.78874</v>
      </c>
      <c r="H51" s="27">
        <v>4233.7884600000016</v>
      </c>
      <c r="I51" s="27">
        <v>3659.8181400000003</v>
      </c>
      <c r="J51" s="27">
        <v>3890.9108700000006</v>
      </c>
      <c r="K51" s="27">
        <v>4607.4649500000005</v>
      </c>
      <c r="L51" s="27">
        <v>4282.9657199999992</v>
      </c>
      <c r="M51" s="27">
        <v>4071.7660499999997</v>
      </c>
      <c r="N51" s="27">
        <v>3906.2093400000012</v>
      </c>
      <c r="O51" s="27">
        <v>2189.1454200000003</v>
      </c>
      <c r="P51" s="27">
        <v>652.4822700000002</v>
      </c>
      <c r="Q51" s="27">
        <v>657.32930999999996</v>
      </c>
      <c r="R51" s="27">
        <v>2105.8369200000002</v>
      </c>
      <c r="S51" s="27">
        <v>2880.4040100000002</v>
      </c>
      <c r="T51" s="27">
        <v>5102.20918944</v>
      </c>
      <c r="U51" s="27">
        <v>3890.8323075600001</v>
      </c>
      <c r="V51" s="27">
        <v>4443.576227640001</v>
      </c>
      <c r="W51" s="27">
        <v>4610.6551101599998</v>
      </c>
      <c r="X51" s="27">
        <v>4188.2761681199991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292.05188812799997</v>
      </c>
      <c r="D52" s="27">
        <f t="shared" si="10"/>
        <v>292.61231999999995</v>
      </c>
      <c r="E52" s="27">
        <f t="shared" si="10"/>
        <v>305.58528000000001</v>
      </c>
      <c r="F52" s="27">
        <f t="shared" si="10"/>
        <v>321.424316928</v>
      </c>
      <c r="G52" s="27">
        <f t="shared" si="10"/>
        <v>327.04642713599998</v>
      </c>
      <c r="H52" s="27">
        <f t="shared" si="10"/>
        <v>362.9224067040002</v>
      </c>
      <c r="I52" s="27">
        <f t="shared" si="10"/>
        <v>359.72506627200005</v>
      </c>
      <c r="J52" s="27">
        <f t="shared" si="10"/>
        <v>315.11492812800003</v>
      </c>
      <c r="K52" s="27">
        <f t="shared" si="10"/>
        <v>306.38614406400001</v>
      </c>
      <c r="L52" s="27">
        <f t="shared" si="10"/>
        <v>332.01177609599995</v>
      </c>
      <c r="M52" s="27">
        <f t="shared" si="10"/>
        <v>364.56420686399997</v>
      </c>
      <c r="N52" s="27">
        <f t="shared" si="10"/>
        <v>351.82564559999997</v>
      </c>
      <c r="O52" s="27">
        <f t="shared" si="10"/>
        <v>289.27159747199994</v>
      </c>
      <c r="P52" s="27">
        <f t="shared" si="10"/>
        <v>324.16371187199996</v>
      </c>
      <c r="Q52" s="27">
        <f t="shared" si="10"/>
        <v>274.033888128</v>
      </c>
      <c r="R52" s="27">
        <f t="shared" si="10"/>
        <v>326.48615999999998</v>
      </c>
      <c r="S52" s="27">
        <f t="shared" si="10"/>
        <v>347.547328128</v>
      </c>
      <c r="T52" s="27">
        <f t="shared" si="10"/>
        <v>300.90175315199991</v>
      </c>
      <c r="U52" s="27">
        <f t="shared" si="10"/>
        <v>279.62148614399996</v>
      </c>
      <c r="V52" s="27">
        <f t="shared" si="10"/>
        <v>298.419305184</v>
      </c>
      <c r="W52" s="27">
        <f t="shared" si="10"/>
        <v>293.90413852799998</v>
      </c>
      <c r="X52" s="27">
        <f t="shared" si="10"/>
        <v>312.43067855999993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4.1472287999999997</v>
      </c>
      <c r="G53" s="8">
        <v>10.009771199999999</v>
      </c>
      <c r="H53" s="8">
        <v>16.015942799999998</v>
      </c>
      <c r="I53" s="8">
        <v>23.309114399999995</v>
      </c>
      <c r="J53" s="8">
        <v>0</v>
      </c>
      <c r="K53" s="8">
        <v>0</v>
      </c>
      <c r="L53" s="8">
        <v>0</v>
      </c>
      <c r="M53" s="8">
        <v>43.042942800000006</v>
      </c>
      <c r="N53" s="8">
        <v>21.7358856</v>
      </c>
      <c r="O53" s="8">
        <v>1.1438856000000004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292.05188812799997</v>
      </c>
      <c r="D54" s="45">
        <v>292.61231999999995</v>
      </c>
      <c r="E54" s="45">
        <v>305.58528000000001</v>
      </c>
      <c r="F54" s="45">
        <v>317.277088128</v>
      </c>
      <c r="G54" s="45">
        <v>317.03665593599999</v>
      </c>
      <c r="H54" s="45">
        <v>346.90646390400019</v>
      </c>
      <c r="I54" s="45">
        <v>336.41595187200005</v>
      </c>
      <c r="J54" s="45">
        <v>315.11492812800003</v>
      </c>
      <c r="K54" s="45">
        <v>306.38614406400001</v>
      </c>
      <c r="L54" s="45">
        <v>332.01177609599995</v>
      </c>
      <c r="M54" s="45">
        <v>321.52126406399998</v>
      </c>
      <c r="N54" s="45">
        <v>330.08975999999996</v>
      </c>
      <c r="O54" s="45">
        <v>288.12771187199996</v>
      </c>
      <c r="P54" s="45">
        <v>324.16371187199996</v>
      </c>
      <c r="Q54" s="45">
        <v>274.033888128</v>
      </c>
      <c r="R54" s="45">
        <v>326.48615999999998</v>
      </c>
      <c r="S54" s="45">
        <v>347.547328128</v>
      </c>
      <c r="T54" s="45">
        <v>300.90175315199991</v>
      </c>
      <c r="U54" s="45">
        <v>279.62148614399996</v>
      </c>
      <c r="V54" s="45">
        <v>298.419305184</v>
      </c>
      <c r="W54" s="45">
        <v>293.90413852799998</v>
      </c>
      <c r="X54" s="45">
        <v>312.43067855999993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383.72770079999992</v>
      </c>
      <c r="D61" s="49">
        <f t="shared" si="11"/>
        <v>404.71199999999999</v>
      </c>
      <c r="E61" s="49">
        <f t="shared" si="11"/>
        <v>453.39217919999999</v>
      </c>
      <c r="F61" s="49">
        <f t="shared" si="11"/>
        <v>485.5639248</v>
      </c>
      <c r="G61" s="49">
        <f t="shared" si="11"/>
        <v>518.63006447999987</v>
      </c>
      <c r="H61" s="49">
        <f t="shared" si="11"/>
        <v>578.26318175999995</v>
      </c>
      <c r="I61" s="49">
        <f t="shared" si="11"/>
        <v>589.53443904000005</v>
      </c>
      <c r="J61" s="49">
        <f t="shared" si="11"/>
        <v>716.14147032000005</v>
      </c>
      <c r="K61" s="49">
        <f t="shared" si="11"/>
        <v>720.24801552000008</v>
      </c>
      <c r="L61" s="49">
        <f t="shared" si="11"/>
        <v>1035.5735743199998</v>
      </c>
      <c r="M61" s="49">
        <f t="shared" si="11"/>
        <v>1578.2474800799998</v>
      </c>
      <c r="N61" s="49">
        <f t="shared" si="11"/>
        <v>1724.08630176</v>
      </c>
      <c r="O61" s="49">
        <f t="shared" si="11"/>
        <v>1843.9333833600003</v>
      </c>
      <c r="P61" s="49">
        <f t="shared" si="11"/>
        <v>1800.0366191999997</v>
      </c>
      <c r="Q61" s="49">
        <f t="shared" si="11"/>
        <v>1870.2547617599998</v>
      </c>
      <c r="R61" s="49">
        <f t="shared" si="11"/>
        <v>1972.9835222399997</v>
      </c>
      <c r="S61" s="49">
        <f t="shared" si="11"/>
        <v>1927.8226396800001</v>
      </c>
      <c r="T61" s="49">
        <f t="shared" si="11"/>
        <v>1941.3091857600002</v>
      </c>
      <c r="U61" s="49">
        <f t="shared" si="11"/>
        <v>2022.5777968800001</v>
      </c>
      <c r="V61" s="49">
        <f t="shared" si="11"/>
        <v>2310.9108624</v>
      </c>
      <c r="W61" s="49">
        <f t="shared" si="11"/>
        <v>2770.5011075999996</v>
      </c>
      <c r="X61" s="49">
        <f t="shared" si="11"/>
        <v>2621.0280016800002</v>
      </c>
    </row>
    <row r="62" spans="1:24" ht="11.25" customHeight="1" x14ac:dyDescent="0.2">
      <c r="A62" s="50" t="s">
        <v>92</v>
      </c>
      <c r="B62" s="51" t="s">
        <v>93</v>
      </c>
      <c r="C62" s="52">
        <v>18.927820799999999</v>
      </c>
      <c r="D62" s="52">
        <v>39.311999999999998</v>
      </c>
      <c r="E62" s="52">
        <v>71.792179200000007</v>
      </c>
      <c r="F62" s="52">
        <v>89.264044799999994</v>
      </c>
      <c r="G62" s="52">
        <v>115.69582079999996</v>
      </c>
      <c r="H62" s="52">
        <v>126.67213440000002</v>
      </c>
      <c r="I62" s="52">
        <v>153.3276864</v>
      </c>
      <c r="J62" s="52">
        <v>290.86404479999999</v>
      </c>
      <c r="K62" s="52">
        <v>290.52817920000001</v>
      </c>
      <c r="L62" s="52">
        <v>572.88026879999984</v>
      </c>
      <c r="M62" s="52">
        <v>1114.1758655999997</v>
      </c>
      <c r="N62" s="52">
        <v>1217.3281344</v>
      </c>
      <c r="O62" s="52">
        <v>1363.0397760000003</v>
      </c>
      <c r="P62" s="52">
        <v>1251.3759551999999</v>
      </c>
      <c r="Q62" s="52">
        <v>1366.1762687999999</v>
      </c>
      <c r="R62" s="52">
        <v>1398.6556415999996</v>
      </c>
      <c r="S62" s="52">
        <v>1337.5039104000002</v>
      </c>
      <c r="T62" s="52">
        <v>1273.8946752000002</v>
      </c>
      <c r="U62" s="52">
        <v>1396.3368384</v>
      </c>
      <c r="V62" s="52">
        <v>1657.1016</v>
      </c>
      <c r="W62" s="52">
        <v>2139.1356671999997</v>
      </c>
      <c r="X62" s="52">
        <v>1949.4808704000004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6.9342436799999998</v>
      </c>
      <c r="H64" s="52">
        <v>18.291087359999999</v>
      </c>
      <c r="I64" s="52">
        <v>16.106912640000001</v>
      </c>
      <c r="J64" s="52">
        <v>31.777265520000004</v>
      </c>
      <c r="K64" s="52">
        <v>47.119756320000008</v>
      </c>
      <c r="L64" s="52">
        <v>47.993465520000008</v>
      </c>
      <c r="M64" s="52">
        <v>62.571534480000011</v>
      </c>
      <c r="N64" s="52">
        <v>94.458087359999993</v>
      </c>
      <c r="O64" s="52">
        <v>120.99368736000001</v>
      </c>
      <c r="P64" s="52">
        <v>141.14108736</v>
      </c>
      <c r="Q64" s="52">
        <v>159.15895632000002</v>
      </c>
      <c r="R64" s="52">
        <v>161.28848736</v>
      </c>
      <c r="S64" s="52">
        <v>153.69891264</v>
      </c>
      <c r="T64" s="52">
        <v>166.38607440000001</v>
      </c>
      <c r="U64" s="52">
        <v>160.43561352</v>
      </c>
      <c r="V64" s="52">
        <v>157.00033440000001</v>
      </c>
      <c r="W64" s="52">
        <v>161.41290984000003</v>
      </c>
      <c r="X64" s="52">
        <v>171.27825624000002</v>
      </c>
    </row>
    <row r="65" spans="1:24" ht="11.25" customHeight="1" x14ac:dyDescent="0.2">
      <c r="A65" s="50" t="s">
        <v>98</v>
      </c>
      <c r="B65" s="51" t="s">
        <v>99</v>
      </c>
      <c r="C65" s="52">
        <v>364.79987999999992</v>
      </c>
      <c r="D65" s="52">
        <v>365.4</v>
      </c>
      <c r="E65" s="52">
        <v>381.59999999999997</v>
      </c>
      <c r="F65" s="52">
        <v>396.29988000000003</v>
      </c>
      <c r="G65" s="52">
        <v>395.99999999999994</v>
      </c>
      <c r="H65" s="52">
        <v>433.29995999999988</v>
      </c>
      <c r="I65" s="52">
        <v>420.09984000000009</v>
      </c>
      <c r="J65" s="52">
        <v>393.50015999999999</v>
      </c>
      <c r="K65" s="52">
        <v>382.60007999999999</v>
      </c>
      <c r="L65" s="52">
        <v>414.69983999999994</v>
      </c>
      <c r="M65" s="52">
        <v>401.50007999999997</v>
      </c>
      <c r="N65" s="52">
        <v>412.30007999999992</v>
      </c>
      <c r="O65" s="52">
        <v>359.89991999999995</v>
      </c>
      <c r="P65" s="52">
        <v>404.89991999999995</v>
      </c>
      <c r="Q65" s="52">
        <v>342.29987999999997</v>
      </c>
      <c r="R65" s="52">
        <v>407.80007999999998</v>
      </c>
      <c r="S65" s="52">
        <v>434.00015999999999</v>
      </c>
      <c r="T65" s="52">
        <v>498.08916000000005</v>
      </c>
      <c r="U65" s="52">
        <v>462.86351999999994</v>
      </c>
      <c r="V65" s="52">
        <v>493.97975999999971</v>
      </c>
      <c r="W65" s="52">
        <v>467.10755999999975</v>
      </c>
      <c r="X65" s="52">
        <v>496.55195999999995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2.6196566400000001</v>
      </c>
      <c r="Q69" s="52">
        <v>2.6196566400000001</v>
      </c>
      <c r="R69" s="52">
        <v>5.2393132799999993</v>
      </c>
      <c r="S69" s="52">
        <v>2.6196566400000001</v>
      </c>
      <c r="T69" s="52">
        <v>2.9392761599999999</v>
      </c>
      <c r="U69" s="52">
        <v>2.9418249599999999</v>
      </c>
      <c r="V69" s="52">
        <v>2.8291680000000001</v>
      </c>
      <c r="W69" s="52">
        <v>2.8449705600000001</v>
      </c>
      <c r="X69" s="52">
        <v>3.7169150400000008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239</v>
      </c>
      <c r="B1" s="4" t="s">
        <v>241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2661.181304400001</v>
      </c>
      <c r="D2" s="21">
        <f t="shared" ref="D2:X2" si="0">SUM(D3,D17,D22,D25,D26,D51,D52)</f>
        <v>2370.7338296400003</v>
      </c>
      <c r="E2" s="21">
        <f t="shared" si="0"/>
        <v>2459.4977462399997</v>
      </c>
      <c r="F2" s="21">
        <f t="shared" si="0"/>
        <v>2602.4213152799998</v>
      </c>
      <c r="G2" s="21">
        <f t="shared" si="0"/>
        <v>2773.0258243200001</v>
      </c>
      <c r="H2" s="21">
        <f t="shared" si="0"/>
        <v>2977.7380596000003</v>
      </c>
      <c r="I2" s="21">
        <f t="shared" si="0"/>
        <v>3015.1515664799999</v>
      </c>
      <c r="J2" s="21">
        <f t="shared" si="0"/>
        <v>3006.9355687200004</v>
      </c>
      <c r="K2" s="21">
        <f t="shared" si="0"/>
        <v>2852.3874484799999</v>
      </c>
      <c r="L2" s="21">
        <f t="shared" si="0"/>
        <v>3099.5794072800009</v>
      </c>
      <c r="M2" s="21">
        <f t="shared" si="0"/>
        <v>3475.1628158400013</v>
      </c>
      <c r="N2" s="21">
        <f t="shared" si="0"/>
        <v>3397.3483406400005</v>
      </c>
      <c r="O2" s="21">
        <f t="shared" si="0"/>
        <v>3356.4319739999987</v>
      </c>
      <c r="P2" s="21">
        <f t="shared" si="0"/>
        <v>3682.6299432000005</v>
      </c>
      <c r="Q2" s="21">
        <f t="shared" si="0"/>
        <v>3269.7063072000005</v>
      </c>
      <c r="R2" s="21">
        <f t="shared" si="0"/>
        <v>3101.3070127200008</v>
      </c>
      <c r="S2" s="21">
        <f t="shared" si="0"/>
        <v>2976.2079199200002</v>
      </c>
      <c r="T2" s="21">
        <f t="shared" si="0"/>
        <v>3015.6263683199995</v>
      </c>
      <c r="U2" s="21">
        <f t="shared" si="0"/>
        <v>3105.9899204400008</v>
      </c>
      <c r="V2" s="21">
        <f t="shared" si="0"/>
        <v>3185.1892224000003</v>
      </c>
      <c r="W2" s="21">
        <f t="shared" si="0"/>
        <v>3142.2308000399994</v>
      </c>
      <c r="X2" s="21">
        <f t="shared" si="0"/>
        <v>2711.5329715199996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320.16715199999999</v>
      </c>
      <c r="D17" s="27">
        <f t="shared" si="5"/>
        <v>82.055160000000001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32.607359999999993</v>
      </c>
      <c r="D19" s="8">
        <v>4.835160000000001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287.55979200000002</v>
      </c>
      <c r="D20" s="8">
        <v>77.22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2073.4676424000008</v>
      </c>
      <c r="D26" s="27">
        <f t="shared" si="7"/>
        <v>1825.6853696400001</v>
      </c>
      <c r="E26" s="27">
        <f t="shared" si="7"/>
        <v>1825.4948162399996</v>
      </c>
      <c r="F26" s="27">
        <f t="shared" si="7"/>
        <v>1680.8273452799999</v>
      </c>
      <c r="G26" s="27">
        <f t="shared" si="7"/>
        <v>1762.56945432</v>
      </c>
      <c r="H26" s="27">
        <f t="shared" si="7"/>
        <v>1788.7490496000003</v>
      </c>
      <c r="I26" s="27">
        <f t="shared" si="7"/>
        <v>1700.8463764800001</v>
      </c>
      <c r="J26" s="27">
        <f t="shared" si="7"/>
        <v>1614.1574743200003</v>
      </c>
      <c r="K26" s="27">
        <f t="shared" si="7"/>
        <v>1442.9824228799998</v>
      </c>
      <c r="L26" s="27">
        <f t="shared" si="7"/>
        <v>1328.9415184800002</v>
      </c>
      <c r="M26" s="27">
        <f t="shared" si="7"/>
        <v>1024.1279042400001</v>
      </c>
      <c r="N26" s="27">
        <f t="shared" si="7"/>
        <v>837.1889762400001</v>
      </c>
      <c r="O26" s="27">
        <f t="shared" si="7"/>
        <v>554.94173519999993</v>
      </c>
      <c r="P26" s="27">
        <f t="shared" si="7"/>
        <v>322.01245440000008</v>
      </c>
      <c r="Q26" s="27">
        <f t="shared" si="7"/>
        <v>248.34752280000001</v>
      </c>
      <c r="R26" s="27">
        <f t="shared" si="7"/>
        <v>283.17016151999997</v>
      </c>
      <c r="S26" s="27">
        <f t="shared" si="7"/>
        <v>249.75338472000001</v>
      </c>
      <c r="T26" s="27">
        <f t="shared" si="7"/>
        <v>243.74707704000005</v>
      </c>
      <c r="U26" s="27">
        <f t="shared" si="7"/>
        <v>186.64469604000001</v>
      </c>
      <c r="V26" s="27">
        <f t="shared" si="7"/>
        <v>204.09743664000001</v>
      </c>
      <c r="W26" s="27">
        <f t="shared" si="7"/>
        <v>249.15576024000006</v>
      </c>
      <c r="X26" s="27">
        <f t="shared" si="7"/>
        <v>276.19880256000005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2073.4676424000008</v>
      </c>
      <c r="D33" s="19">
        <f t="shared" si="9"/>
        <v>1825.6853696400001</v>
      </c>
      <c r="E33" s="19">
        <f t="shared" si="9"/>
        <v>1825.4948162399996</v>
      </c>
      <c r="F33" s="19">
        <f t="shared" si="9"/>
        <v>1680.8273452799999</v>
      </c>
      <c r="G33" s="19">
        <f t="shared" si="9"/>
        <v>1762.56945432</v>
      </c>
      <c r="H33" s="19">
        <f t="shared" si="9"/>
        <v>1788.7490496000003</v>
      </c>
      <c r="I33" s="19">
        <f t="shared" si="9"/>
        <v>1700.8463764800001</v>
      </c>
      <c r="J33" s="19">
        <f t="shared" si="9"/>
        <v>1614.1574743200003</v>
      </c>
      <c r="K33" s="19">
        <f t="shared" si="9"/>
        <v>1442.9824228799998</v>
      </c>
      <c r="L33" s="19">
        <f t="shared" si="9"/>
        <v>1328.9415184800002</v>
      </c>
      <c r="M33" s="19">
        <f t="shared" si="9"/>
        <v>1024.1279042400001</v>
      </c>
      <c r="N33" s="19">
        <f t="shared" si="9"/>
        <v>837.1889762400001</v>
      </c>
      <c r="O33" s="19">
        <f t="shared" si="9"/>
        <v>554.94173519999993</v>
      </c>
      <c r="P33" s="19">
        <f t="shared" si="9"/>
        <v>322.01245440000008</v>
      </c>
      <c r="Q33" s="19">
        <f t="shared" si="9"/>
        <v>248.34752280000001</v>
      </c>
      <c r="R33" s="19">
        <f t="shared" si="9"/>
        <v>283.17016151999997</v>
      </c>
      <c r="S33" s="19">
        <f t="shared" si="9"/>
        <v>249.75338472000001</v>
      </c>
      <c r="T33" s="19">
        <f t="shared" si="9"/>
        <v>243.74707704000005</v>
      </c>
      <c r="U33" s="19">
        <f t="shared" si="9"/>
        <v>186.64469604000001</v>
      </c>
      <c r="V33" s="19">
        <f t="shared" si="9"/>
        <v>204.09743664000001</v>
      </c>
      <c r="W33" s="19">
        <f t="shared" si="9"/>
        <v>249.15576024000006</v>
      </c>
      <c r="X33" s="19">
        <f t="shared" si="9"/>
        <v>276.19880256000005</v>
      </c>
    </row>
    <row r="34" spans="1:24" ht="11.25" customHeight="1" x14ac:dyDescent="0.2">
      <c r="A34" s="28" t="s">
        <v>54</v>
      </c>
      <c r="B34" s="7" t="s">
        <v>55</v>
      </c>
      <c r="C34" s="8">
        <v>39.916800000000009</v>
      </c>
      <c r="D34" s="8">
        <v>34.214400000000005</v>
      </c>
      <c r="E34" s="8">
        <v>39.916800000000009</v>
      </c>
      <c r="F34" s="8">
        <v>48.470399999999998</v>
      </c>
      <c r="G34" s="8">
        <v>48.470399999999998</v>
      </c>
      <c r="H34" s="8">
        <v>68.42880000000001</v>
      </c>
      <c r="I34" s="8">
        <v>76.982399999999998</v>
      </c>
      <c r="J34" s="8">
        <v>59.8752</v>
      </c>
      <c r="K34" s="8">
        <v>68.268303360000004</v>
      </c>
      <c r="L34" s="8">
        <v>56.395491840000005</v>
      </c>
      <c r="M34" s="8">
        <v>89.045568000000017</v>
      </c>
      <c r="N34" s="8">
        <v>44.522887679999997</v>
      </c>
      <c r="O34" s="8">
        <v>56.395491840000005</v>
      </c>
      <c r="P34" s="8">
        <v>71.2364544</v>
      </c>
      <c r="Q34" s="8">
        <v>56.395491840000005</v>
      </c>
      <c r="R34" s="8">
        <v>38.586378240000002</v>
      </c>
      <c r="S34" s="8">
        <v>23.745415680000004</v>
      </c>
      <c r="T34" s="8">
        <v>28.147253759999998</v>
      </c>
      <c r="U34" s="8">
        <v>31.486579199999994</v>
      </c>
      <c r="V34" s="8">
        <v>37.627752959999995</v>
      </c>
      <c r="W34" s="8">
        <v>48.302853120000016</v>
      </c>
      <c r="X34" s="8">
        <v>106.54716672000001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35.880291360000015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3.2107233600000007</v>
      </c>
      <c r="D43" s="8">
        <v>3.2107233600000007</v>
      </c>
      <c r="E43" s="8">
        <v>3.2107233600000007</v>
      </c>
      <c r="F43" s="8">
        <v>3.2107233600000007</v>
      </c>
      <c r="G43" s="8">
        <v>3.2107233600000007</v>
      </c>
      <c r="H43" s="8">
        <v>3.2107233600000007</v>
      </c>
      <c r="I43" s="8">
        <v>3.1861814399999999</v>
      </c>
      <c r="J43" s="8">
        <v>3.1861814399999999</v>
      </c>
      <c r="K43" s="8">
        <v>3.1861814399999999</v>
      </c>
      <c r="L43" s="8">
        <v>3.1861814399999999</v>
      </c>
      <c r="M43" s="8">
        <v>3.1861814399999999</v>
      </c>
      <c r="N43" s="8">
        <v>3.1861814399999999</v>
      </c>
      <c r="O43" s="8">
        <v>3.1861814399999999</v>
      </c>
      <c r="P43" s="8">
        <v>0</v>
      </c>
      <c r="Q43" s="8">
        <v>0</v>
      </c>
      <c r="R43" s="8">
        <v>0</v>
      </c>
      <c r="S43" s="8">
        <v>0</v>
      </c>
      <c r="T43" s="8">
        <v>0.12751128</v>
      </c>
      <c r="U43" s="8">
        <v>7.015788000000002E-2</v>
      </c>
      <c r="V43" s="8">
        <v>2.2407840000000002E-2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1985.6198476800005</v>
      </c>
      <c r="D44" s="8">
        <v>1782.3670142400001</v>
      </c>
      <c r="E44" s="8">
        <v>1782.3672928799997</v>
      </c>
      <c r="F44" s="8">
        <v>1629.14622192</v>
      </c>
      <c r="G44" s="8">
        <v>1710.8883309600001</v>
      </c>
      <c r="H44" s="8">
        <v>1717.1095262400002</v>
      </c>
      <c r="I44" s="8">
        <v>1620.6777950400001</v>
      </c>
      <c r="J44" s="8">
        <v>1551.0960928800002</v>
      </c>
      <c r="K44" s="8">
        <v>1371.5279380799998</v>
      </c>
      <c r="L44" s="8">
        <v>1269.3598452000003</v>
      </c>
      <c r="M44" s="8">
        <v>931.89615480000009</v>
      </c>
      <c r="N44" s="8">
        <v>789.47990712000012</v>
      </c>
      <c r="O44" s="8">
        <v>495.36006191999996</v>
      </c>
      <c r="P44" s="8">
        <v>250.77600000000007</v>
      </c>
      <c r="Q44" s="8">
        <v>191.95203096</v>
      </c>
      <c r="R44" s="8">
        <v>244.58378327999998</v>
      </c>
      <c r="S44" s="8">
        <v>226.00796904000001</v>
      </c>
      <c r="T44" s="8">
        <v>215.47231200000004</v>
      </c>
      <c r="U44" s="8">
        <v>155.08795896000001</v>
      </c>
      <c r="V44" s="8">
        <v>166.44727584000003</v>
      </c>
      <c r="W44" s="8">
        <v>200.85290712000005</v>
      </c>
      <c r="X44" s="8">
        <v>169.65163584000004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8.8399800000000006</v>
      </c>
      <c r="D50" s="8">
        <v>5.89323204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267.54651000000001</v>
      </c>
      <c r="D51" s="27">
        <v>462.99330000000009</v>
      </c>
      <c r="E51" s="27">
        <v>634.00293000000011</v>
      </c>
      <c r="F51" s="27">
        <v>921.5939699999999</v>
      </c>
      <c r="G51" s="27">
        <v>1010.4563700000001</v>
      </c>
      <c r="H51" s="27">
        <v>1188.9890099999998</v>
      </c>
      <c r="I51" s="27">
        <v>1314.30519</v>
      </c>
      <c r="J51" s="27">
        <v>1378.4779799999999</v>
      </c>
      <c r="K51" s="27">
        <v>1392.8171400000001</v>
      </c>
      <c r="L51" s="27">
        <v>1758.7686600000002</v>
      </c>
      <c r="M51" s="27">
        <v>2445.0287400000011</v>
      </c>
      <c r="N51" s="27">
        <v>2551.0072500000006</v>
      </c>
      <c r="O51" s="27">
        <v>2784.4730099999988</v>
      </c>
      <c r="P51" s="27">
        <v>3346.1742600000007</v>
      </c>
      <c r="Q51" s="27">
        <v>3008.3456700000002</v>
      </c>
      <c r="R51" s="27">
        <v>2806.8400800000009</v>
      </c>
      <c r="S51" s="27">
        <v>2705.7086100000001</v>
      </c>
      <c r="T51" s="27">
        <v>2753.2172764799993</v>
      </c>
      <c r="U51" s="27">
        <v>2901.108949200001</v>
      </c>
      <c r="V51" s="27">
        <v>2963.40068376</v>
      </c>
      <c r="W51" s="27">
        <v>2875.6650185999997</v>
      </c>
      <c r="X51" s="27">
        <v>2411.0320053599999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14.300114399999996</v>
      </c>
      <c r="K52" s="27">
        <f t="shared" si="10"/>
        <v>16.587885600000003</v>
      </c>
      <c r="L52" s="27">
        <f t="shared" si="10"/>
        <v>11.869228800000004</v>
      </c>
      <c r="M52" s="27">
        <f t="shared" si="10"/>
        <v>6.0061715999999983</v>
      </c>
      <c r="N52" s="27">
        <f t="shared" si="10"/>
        <v>9.1521143999999985</v>
      </c>
      <c r="O52" s="27">
        <f t="shared" si="10"/>
        <v>17.017228800000002</v>
      </c>
      <c r="P52" s="27">
        <f t="shared" si="10"/>
        <v>14.4432288</v>
      </c>
      <c r="Q52" s="27">
        <f t="shared" si="10"/>
        <v>13.013114400000001</v>
      </c>
      <c r="R52" s="27">
        <f t="shared" si="10"/>
        <v>11.296771199999998</v>
      </c>
      <c r="S52" s="27">
        <f t="shared" si="10"/>
        <v>20.745925199999999</v>
      </c>
      <c r="T52" s="27">
        <f t="shared" si="10"/>
        <v>18.662014800000001</v>
      </c>
      <c r="U52" s="27">
        <f t="shared" si="10"/>
        <v>18.236275200000001</v>
      </c>
      <c r="V52" s="27">
        <f t="shared" si="10"/>
        <v>17.691102000000001</v>
      </c>
      <c r="W52" s="27">
        <f t="shared" si="10"/>
        <v>17.410021200000003</v>
      </c>
      <c r="X52" s="27">
        <f t="shared" si="10"/>
        <v>24.3021636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14.300114399999996</v>
      </c>
      <c r="K53" s="8">
        <v>16.587885600000003</v>
      </c>
      <c r="L53" s="8">
        <v>11.869228800000004</v>
      </c>
      <c r="M53" s="8">
        <v>6.0061715999999983</v>
      </c>
      <c r="N53" s="8">
        <v>9.1521143999999985</v>
      </c>
      <c r="O53" s="8">
        <v>17.017228800000002</v>
      </c>
      <c r="P53" s="8">
        <v>14.4432288</v>
      </c>
      <c r="Q53" s="8">
        <v>13.013114400000001</v>
      </c>
      <c r="R53" s="8">
        <v>11.296771199999998</v>
      </c>
      <c r="S53" s="8">
        <v>20.745925199999999</v>
      </c>
      <c r="T53" s="8">
        <v>18.662014800000001</v>
      </c>
      <c r="U53" s="8">
        <v>18.236275200000001</v>
      </c>
      <c r="V53" s="8">
        <v>17.691102000000001</v>
      </c>
      <c r="W53" s="8">
        <v>17.410021200000003</v>
      </c>
      <c r="X53" s="8">
        <v>24.3021636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829.40491368000016</v>
      </c>
      <c r="D61" s="49">
        <f t="shared" si="11"/>
        <v>793.63610927999991</v>
      </c>
      <c r="E61" s="49">
        <f t="shared" si="11"/>
        <v>826.11328967999998</v>
      </c>
      <c r="F61" s="49">
        <f t="shared" si="11"/>
        <v>766.87086671999998</v>
      </c>
      <c r="G61" s="49">
        <f t="shared" si="11"/>
        <v>840.92406551999989</v>
      </c>
      <c r="H61" s="49">
        <f t="shared" si="11"/>
        <v>854.04331151999975</v>
      </c>
      <c r="I61" s="49">
        <f t="shared" si="11"/>
        <v>834.83386560000008</v>
      </c>
      <c r="J61" s="49">
        <f t="shared" si="11"/>
        <v>864.64291032000028</v>
      </c>
      <c r="K61" s="49">
        <f t="shared" si="11"/>
        <v>805.4215343999997</v>
      </c>
      <c r="L61" s="49">
        <f t="shared" si="11"/>
        <v>908.88406559999987</v>
      </c>
      <c r="M61" s="49">
        <f t="shared" si="11"/>
        <v>916.24253111999997</v>
      </c>
      <c r="N61" s="49">
        <f t="shared" si="11"/>
        <v>988.01771040000017</v>
      </c>
      <c r="O61" s="49">
        <f t="shared" si="11"/>
        <v>1003.7635977599999</v>
      </c>
      <c r="P61" s="49">
        <f t="shared" si="11"/>
        <v>1015.79655744</v>
      </c>
      <c r="Q61" s="49">
        <f t="shared" si="11"/>
        <v>1395.0119332799995</v>
      </c>
      <c r="R61" s="49">
        <f t="shared" si="11"/>
        <v>1452.5742218399998</v>
      </c>
      <c r="S61" s="49">
        <f t="shared" si="11"/>
        <v>1550.5545988799997</v>
      </c>
      <c r="T61" s="49">
        <f t="shared" si="11"/>
        <v>1705.5024134399998</v>
      </c>
      <c r="U61" s="49">
        <f t="shared" si="11"/>
        <v>1662.7348382400003</v>
      </c>
      <c r="V61" s="49">
        <f t="shared" si="11"/>
        <v>1681.7174020800001</v>
      </c>
      <c r="W61" s="49">
        <f t="shared" si="11"/>
        <v>1750.3928870399998</v>
      </c>
      <c r="X61" s="49">
        <f t="shared" si="11"/>
        <v>2357.9199100799997</v>
      </c>
    </row>
    <row r="62" spans="1:24" ht="11.25" customHeight="1" x14ac:dyDescent="0.2">
      <c r="A62" s="50" t="s">
        <v>92</v>
      </c>
      <c r="B62" s="51" t="s">
        <v>93</v>
      </c>
      <c r="C62" s="52">
        <v>826.78417920000015</v>
      </c>
      <c r="D62" s="52">
        <v>791.61586559999989</v>
      </c>
      <c r="E62" s="52">
        <v>823.98395519999997</v>
      </c>
      <c r="F62" s="52">
        <v>764.95991040000001</v>
      </c>
      <c r="G62" s="52">
        <v>837.64799999999991</v>
      </c>
      <c r="H62" s="52">
        <v>849.18395519999979</v>
      </c>
      <c r="I62" s="52">
        <v>829.91986560000009</v>
      </c>
      <c r="J62" s="52">
        <v>860.38404480000031</v>
      </c>
      <c r="K62" s="52">
        <v>800.01613439999971</v>
      </c>
      <c r="L62" s="52">
        <v>902.49586559999989</v>
      </c>
      <c r="M62" s="52">
        <v>908.5438656</v>
      </c>
      <c r="N62" s="52">
        <v>979.66391040000019</v>
      </c>
      <c r="O62" s="52">
        <v>995.79191039999989</v>
      </c>
      <c r="P62" s="52">
        <v>1007.5520448</v>
      </c>
      <c r="Q62" s="52">
        <v>1386.1120895999995</v>
      </c>
      <c r="R62" s="52">
        <v>1443.4559999999999</v>
      </c>
      <c r="S62" s="52">
        <v>1540.6719551999997</v>
      </c>
      <c r="T62" s="52">
        <v>1695.8426687999997</v>
      </c>
      <c r="U62" s="52">
        <v>1652.4148032000003</v>
      </c>
      <c r="V62" s="52">
        <v>1671.1756992000001</v>
      </c>
      <c r="W62" s="52">
        <v>1738.8225791999998</v>
      </c>
      <c r="X62" s="52">
        <v>2346.3409535999995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2.6207344799999999</v>
      </c>
      <c r="D64" s="52">
        <v>2.0202436800000001</v>
      </c>
      <c r="E64" s="52">
        <v>2.1293344800000003</v>
      </c>
      <c r="F64" s="52">
        <v>1.9109563199999999</v>
      </c>
      <c r="G64" s="52">
        <v>3.2760655200000008</v>
      </c>
      <c r="H64" s="52">
        <v>4.8593563200000016</v>
      </c>
      <c r="I64" s="52">
        <v>4.9139999999999997</v>
      </c>
      <c r="J64" s="52">
        <v>4.2588655200000014</v>
      </c>
      <c r="K64" s="52">
        <v>5.4054000000000011</v>
      </c>
      <c r="L64" s="52">
        <v>6.3881999999999994</v>
      </c>
      <c r="M64" s="52">
        <v>7.6986655200000005</v>
      </c>
      <c r="N64" s="52">
        <v>8.3538000000000014</v>
      </c>
      <c r="O64" s="52">
        <v>7.9716873600000007</v>
      </c>
      <c r="P64" s="52">
        <v>8.2445126399999999</v>
      </c>
      <c r="Q64" s="52">
        <v>8.8998436799999983</v>
      </c>
      <c r="R64" s="52">
        <v>9.1182218400000004</v>
      </c>
      <c r="S64" s="52">
        <v>9.882643680000001</v>
      </c>
      <c r="T64" s="52">
        <v>9.6597446399999995</v>
      </c>
      <c r="U64" s="52">
        <v>10.31468256</v>
      </c>
      <c r="V64" s="52">
        <v>10.539154079999999</v>
      </c>
      <c r="W64" s="52">
        <v>11.570307840000002</v>
      </c>
      <c r="X64" s="52">
        <v>11.57895648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5.3524799999999997E-3</v>
      </c>
      <c r="V69" s="52">
        <v>2.5487999999999999E-3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240</v>
      </c>
      <c r="B1" s="4" t="s">
        <v>242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125</v>
      </c>
      <c r="B1" s="4" t="s">
        <v>205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2245.74197796</v>
      </c>
      <c r="D2" s="21">
        <f t="shared" ref="D2:X2" si="0">SUM(D3,D17,D22,D25,D26,D51,D52)</f>
        <v>2386.86532416</v>
      </c>
      <c r="E2" s="21">
        <f t="shared" si="0"/>
        <v>2241.2160147600002</v>
      </c>
      <c r="F2" s="21">
        <f t="shared" si="0"/>
        <v>2633.2782339599999</v>
      </c>
      <c r="G2" s="21">
        <f t="shared" si="0"/>
        <v>2466.2429708400005</v>
      </c>
      <c r="H2" s="21">
        <f t="shared" si="0"/>
        <v>2782.8860770800002</v>
      </c>
      <c r="I2" s="21">
        <f t="shared" si="0"/>
        <v>2501.3580462</v>
      </c>
      <c r="J2" s="21">
        <f t="shared" si="0"/>
        <v>2587.69203156</v>
      </c>
      <c r="K2" s="21">
        <f t="shared" si="0"/>
        <v>2965.6768827600004</v>
      </c>
      <c r="L2" s="21">
        <f t="shared" si="0"/>
        <v>2826.3372062400003</v>
      </c>
      <c r="M2" s="21">
        <f t="shared" si="0"/>
        <v>2405.1849004800001</v>
      </c>
      <c r="N2" s="21">
        <f t="shared" si="0"/>
        <v>1984.9875073200001</v>
      </c>
      <c r="O2" s="21">
        <f t="shared" si="0"/>
        <v>2148.6259886400003</v>
      </c>
      <c r="P2" s="21">
        <f t="shared" si="0"/>
        <v>3152.3204732400004</v>
      </c>
      <c r="Q2" s="21">
        <f t="shared" si="0"/>
        <v>2351.1141403200004</v>
      </c>
      <c r="R2" s="21">
        <f t="shared" si="0"/>
        <v>2785.91393844</v>
      </c>
      <c r="S2" s="21">
        <f t="shared" si="0"/>
        <v>2952.0843271200001</v>
      </c>
      <c r="T2" s="21">
        <f t="shared" si="0"/>
        <v>2788.27292412</v>
      </c>
      <c r="U2" s="21">
        <f t="shared" si="0"/>
        <v>2499.0304579200001</v>
      </c>
      <c r="V2" s="21">
        <f t="shared" si="0"/>
        <v>2340.1100203200003</v>
      </c>
      <c r="W2" s="21">
        <f t="shared" si="0"/>
        <v>2201.32570248</v>
      </c>
      <c r="X2" s="21">
        <f t="shared" si="0"/>
        <v>1751.5768849199999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NRG_CM_E!C5+NRG_OIL_NG_E!C5+NRG_PF_E!C5+NRG_CO_E!C5+NRG_BKBPB_E!C5+NRG_GW_E!C5+NRG_BF_E!C5+NRG_PR_E!C5+NRG_NI_E!C5+NRG_CL_E!C5+NRG_LNG_E!C5+NRG_BIOG_E!C5+NRG_GTL_E!C5+NRG_CPP_E!C5+NRG_NSP_E!C5</f>
        <v>0</v>
      </c>
      <c r="D5" s="8">
        <f>NRG_CM_E!D5+NRG_OIL_NG_E!D5+NRG_PF_E!D5+NRG_CO_E!D5+NRG_BKBPB_E!D5+NRG_GW_E!D5+NRG_BF_E!D5+NRG_PR_E!D5+NRG_NI_E!D5+NRG_CL_E!D5+NRG_LNG_E!D5+NRG_BIOG_E!D5+NRG_GTL_E!D5+NRG_CPP_E!D5+NRG_NSP_E!D5</f>
        <v>0</v>
      </c>
      <c r="E5" s="8">
        <f>NRG_CM_E!E5+NRG_OIL_NG_E!E5+NRG_PF_E!E5+NRG_CO_E!E5+NRG_BKBPB_E!E5+NRG_GW_E!E5+NRG_BF_E!E5+NRG_PR_E!E5+NRG_NI_E!E5+NRG_CL_E!E5+NRG_LNG_E!E5+NRG_BIOG_E!E5+NRG_GTL_E!E5+NRG_CPP_E!E5+NRG_NSP_E!E5</f>
        <v>0</v>
      </c>
      <c r="F5" s="8">
        <f>NRG_CM_E!F5+NRG_OIL_NG_E!F5+NRG_PF_E!F5+NRG_CO_E!F5+NRG_BKBPB_E!F5+NRG_GW_E!F5+NRG_BF_E!F5+NRG_PR_E!F5+NRG_NI_E!F5+NRG_CL_E!F5+NRG_LNG_E!F5+NRG_BIOG_E!F5+NRG_GTL_E!F5+NRG_CPP_E!F5+NRG_NSP_E!F5</f>
        <v>0</v>
      </c>
      <c r="G5" s="8">
        <f>NRG_CM_E!G5+NRG_OIL_NG_E!G5+NRG_PF_E!G5+NRG_CO_E!G5+NRG_BKBPB_E!G5+NRG_GW_E!G5+NRG_BF_E!G5+NRG_PR_E!G5+NRG_NI_E!G5+NRG_CL_E!G5+NRG_LNG_E!G5+NRG_BIOG_E!G5+NRG_GTL_E!G5+NRG_CPP_E!G5+NRG_NSP_E!G5</f>
        <v>0</v>
      </c>
      <c r="H5" s="8">
        <f>NRG_CM_E!H5+NRG_OIL_NG_E!H5+NRG_PF_E!H5+NRG_CO_E!H5+NRG_BKBPB_E!H5+NRG_GW_E!H5+NRG_BF_E!H5+NRG_PR_E!H5+NRG_NI_E!H5+NRG_CL_E!H5+NRG_LNG_E!H5+NRG_BIOG_E!H5+NRG_GTL_E!H5+NRG_CPP_E!H5+NRG_NSP_E!H5</f>
        <v>0</v>
      </c>
      <c r="I5" s="8">
        <f>NRG_CM_E!I5+NRG_OIL_NG_E!I5+NRG_PF_E!I5+NRG_CO_E!I5+NRG_BKBPB_E!I5+NRG_GW_E!I5+NRG_BF_E!I5+NRG_PR_E!I5+NRG_NI_E!I5+NRG_CL_E!I5+NRG_LNG_E!I5+NRG_BIOG_E!I5+NRG_GTL_E!I5+NRG_CPP_E!I5+NRG_NSP_E!I5</f>
        <v>0</v>
      </c>
      <c r="J5" s="8">
        <f>NRG_CM_E!J5+NRG_OIL_NG_E!J5+NRG_PF_E!J5+NRG_CO_E!J5+NRG_BKBPB_E!J5+NRG_GW_E!J5+NRG_BF_E!J5+NRG_PR_E!J5+NRG_NI_E!J5+NRG_CL_E!J5+NRG_LNG_E!J5+NRG_BIOG_E!J5+NRG_GTL_E!J5+NRG_CPP_E!J5+NRG_NSP_E!J5</f>
        <v>0</v>
      </c>
      <c r="K5" s="8">
        <f>NRG_CM_E!K5+NRG_OIL_NG_E!K5+NRG_PF_E!K5+NRG_CO_E!K5+NRG_BKBPB_E!K5+NRG_GW_E!K5+NRG_BF_E!K5+NRG_PR_E!K5+NRG_NI_E!K5+NRG_CL_E!K5+NRG_LNG_E!K5+NRG_BIOG_E!K5+NRG_GTL_E!K5+NRG_CPP_E!K5+NRG_NSP_E!K5</f>
        <v>0</v>
      </c>
      <c r="L5" s="8">
        <f>NRG_CM_E!L5+NRG_OIL_NG_E!L5+NRG_PF_E!L5+NRG_CO_E!L5+NRG_BKBPB_E!L5+NRG_GW_E!L5+NRG_BF_E!L5+NRG_PR_E!L5+NRG_NI_E!L5+NRG_CL_E!L5+NRG_LNG_E!L5+NRG_BIOG_E!L5+NRG_GTL_E!L5+NRG_CPP_E!L5+NRG_NSP_E!L5</f>
        <v>0</v>
      </c>
      <c r="M5" s="8">
        <f>NRG_CM_E!M5+NRG_OIL_NG_E!M5+NRG_PF_E!M5+NRG_CO_E!M5+NRG_BKBPB_E!M5+NRG_GW_E!M5+NRG_BF_E!M5+NRG_PR_E!M5+NRG_NI_E!M5+NRG_CL_E!M5+NRG_LNG_E!M5+NRG_BIOG_E!M5+NRG_GTL_E!M5+NRG_CPP_E!M5+NRG_NSP_E!M5</f>
        <v>0</v>
      </c>
      <c r="N5" s="8">
        <f>NRG_CM_E!N5+NRG_OIL_NG_E!N5+NRG_PF_E!N5+NRG_CO_E!N5+NRG_BKBPB_E!N5+NRG_GW_E!N5+NRG_BF_E!N5+NRG_PR_E!N5+NRG_NI_E!N5+NRG_CL_E!N5+NRG_LNG_E!N5+NRG_BIOG_E!N5+NRG_GTL_E!N5+NRG_CPP_E!N5+NRG_NSP_E!N5</f>
        <v>0</v>
      </c>
      <c r="O5" s="8">
        <f>NRG_CM_E!O5+NRG_OIL_NG_E!O5+NRG_PF_E!O5+NRG_CO_E!O5+NRG_BKBPB_E!O5+NRG_GW_E!O5+NRG_BF_E!O5+NRG_PR_E!O5+NRG_NI_E!O5+NRG_CL_E!O5+NRG_LNG_E!O5+NRG_BIOG_E!O5+NRG_GTL_E!O5+NRG_CPP_E!O5+NRG_NSP_E!O5</f>
        <v>0</v>
      </c>
      <c r="P5" s="8">
        <f>NRG_CM_E!P5+NRG_OIL_NG_E!P5+NRG_PF_E!P5+NRG_CO_E!P5+NRG_BKBPB_E!P5+NRG_GW_E!P5+NRG_BF_E!P5+NRG_PR_E!P5+NRG_NI_E!P5+NRG_CL_E!P5+NRG_LNG_E!P5+NRG_BIOG_E!P5+NRG_GTL_E!P5+NRG_CPP_E!P5+NRG_NSP_E!P5</f>
        <v>0</v>
      </c>
      <c r="Q5" s="8">
        <f>NRG_CM_E!Q5+NRG_OIL_NG_E!Q5+NRG_PF_E!Q5+NRG_CO_E!Q5+NRG_BKBPB_E!Q5+NRG_GW_E!Q5+NRG_BF_E!Q5+NRG_PR_E!Q5+NRG_NI_E!Q5+NRG_CL_E!Q5+NRG_LNG_E!Q5+NRG_BIOG_E!Q5+NRG_GTL_E!Q5+NRG_CPP_E!Q5+NRG_NSP_E!Q5</f>
        <v>0</v>
      </c>
      <c r="R5" s="8">
        <f>NRG_CM_E!R5+NRG_OIL_NG_E!R5+NRG_PF_E!R5+NRG_CO_E!R5+NRG_BKBPB_E!R5+NRG_GW_E!R5+NRG_BF_E!R5+NRG_PR_E!R5+NRG_NI_E!R5+NRG_CL_E!R5+NRG_LNG_E!R5+NRG_BIOG_E!R5+NRG_GTL_E!R5+NRG_CPP_E!R5+NRG_NSP_E!R5</f>
        <v>0</v>
      </c>
      <c r="S5" s="8">
        <f>NRG_CM_E!S5+NRG_OIL_NG_E!S5+NRG_PF_E!S5+NRG_CO_E!S5+NRG_BKBPB_E!S5+NRG_GW_E!S5+NRG_BF_E!S5+NRG_PR_E!S5+NRG_NI_E!S5+NRG_CL_E!S5+NRG_LNG_E!S5+NRG_BIOG_E!S5+NRG_GTL_E!S5+NRG_CPP_E!S5+NRG_NSP_E!S5</f>
        <v>0</v>
      </c>
      <c r="T5" s="8">
        <f>NRG_CM_E!T5+NRG_OIL_NG_E!T5+NRG_PF_E!T5+NRG_CO_E!T5+NRG_BKBPB_E!T5+NRG_GW_E!T5+NRG_BF_E!T5+NRG_PR_E!T5+NRG_NI_E!T5+NRG_CL_E!T5+NRG_LNG_E!T5+NRG_BIOG_E!T5+NRG_GTL_E!T5+NRG_CPP_E!T5+NRG_NSP_E!T5</f>
        <v>0</v>
      </c>
      <c r="U5" s="8">
        <f>NRG_CM_E!U5+NRG_OIL_NG_E!U5+NRG_PF_E!U5+NRG_CO_E!U5+NRG_BKBPB_E!U5+NRG_GW_E!U5+NRG_BF_E!U5+NRG_PR_E!U5+NRG_NI_E!U5+NRG_CL_E!U5+NRG_LNG_E!U5+NRG_BIOG_E!U5+NRG_GTL_E!U5+NRG_CPP_E!U5+NRG_NSP_E!U5</f>
        <v>0</v>
      </c>
      <c r="V5" s="8">
        <f>NRG_CM_E!V5+NRG_OIL_NG_E!V5+NRG_PF_E!V5+NRG_CO_E!V5+NRG_BKBPB_E!V5+NRG_GW_E!V5+NRG_BF_E!V5+NRG_PR_E!V5+NRG_NI_E!V5+NRG_CL_E!V5+NRG_LNG_E!V5+NRG_BIOG_E!V5+NRG_GTL_E!V5+NRG_CPP_E!V5+NRG_NSP_E!V5</f>
        <v>0</v>
      </c>
      <c r="W5" s="8">
        <f>NRG_CM_E!W5+NRG_OIL_NG_E!W5+NRG_PF_E!W5+NRG_CO_E!W5+NRG_BKBPB_E!W5+NRG_GW_E!W5+NRG_BF_E!W5+NRG_PR_E!W5+NRG_NI_E!W5+NRG_CL_E!W5+NRG_LNG_E!W5+NRG_BIOG_E!W5+NRG_GTL_E!W5+NRG_CPP_E!W5+NRG_NSP_E!W5</f>
        <v>0</v>
      </c>
      <c r="X5" s="8">
        <f>NRG_CM_E!X5+NRG_OIL_NG_E!X5+NRG_PF_E!X5+NRG_CO_E!X5+NRG_BKBPB_E!X5+NRG_GW_E!X5+NRG_BF_E!X5+NRG_PR_E!X5+NRG_NI_E!X5+NRG_CL_E!X5+NRG_LNG_E!X5+NRG_BIOG_E!X5+NRG_GTL_E!X5+NRG_CPP_E!X5+NRG_NSP_E!X5</f>
        <v>0</v>
      </c>
    </row>
    <row r="6" spans="1:24" ht="11.25" customHeight="1" x14ac:dyDescent="0.2">
      <c r="A6" s="28" t="s">
        <v>6</v>
      </c>
      <c r="B6" s="7" t="s">
        <v>7</v>
      </c>
      <c r="C6" s="8">
        <f>NRG_CM_E!C6+NRG_OIL_NG_E!C6+NRG_PF_E!C6+NRG_CO_E!C6+NRG_BKBPB_E!C6+NRG_GW_E!C6+NRG_BF_E!C6+NRG_PR_E!C6+NRG_NI_E!C6+NRG_CL_E!C6+NRG_LNG_E!C6+NRG_BIOG_E!C6+NRG_GTL_E!C6+NRG_CPP_E!C6+NRG_NSP_E!C6</f>
        <v>0</v>
      </c>
      <c r="D6" s="8">
        <f>NRG_CM_E!D6+NRG_OIL_NG_E!D6+NRG_PF_E!D6+NRG_CO_E!D6+NRG_BKBPB_E!D6+NRG_GW_E!D6+NRG_BF_E!D6+NRG_PR_E!D6+NRG_NI_E!D6+NRG_CL_E!D6+NRG_LNG_E!D6+NRG_BIOG_E!D6+NRG_GTL_E!D6+NRG_CPP_E!D6+NRG_NSP_E!D6</f>
        <v>0</v>
      </c>
      <c r="E6" s="8">
        <f>NRG_CM_E!E6+NRG_OIL_NG_E!E6+NRG_PF_E!E6+NRG_CO_E!E6+NRG_BKBPB_E!E6+NRG_GW_E!E6+NRG_BF_E!E6+NRG_PR_E!E6+NRG_NI_E!E6+NRG_CL_E!E6+NRG_LNG_E!E6+NRG_BIOG_E!E6+NRG_GTL_E!E6+NRG_CPP_E!E6+NRG_NSP_E!E6</f>
        <v>0</v>
      </c>
      <c r="F6" s="8">
        <f>NRG_CM_E!F6+NRG_OIL_NG_E!F6+NRG_PF_E!F6+NRG_CO_E!F6+NRG_BKBPB_E!F6+NRG_GW_E!F6+NRG_BF_E!F6+NRG_PR_E!F6+NRG_NI_E!F6+NRG_CL_E!F6+NRG_LNG_E!F6+NRG_BIOG_E!F6+NRG_GTL_E!F6+NRG_CPP_E!F6+NRG_NSP_E!F6</f>
        <v>0</v>
      </c>
      <c r="G6" s="8">
        <f>NRG_CM_E!G6+NRG_OIL_NG_E!G6+NRG_PF_E!G6+NRG_CO_E!G6+NRG_BKBPB_E!G6+NRG_GW_E!G6+NRG_BF_E!G6+NRG_PR_E!G6+NRG_NI_E!G6+NRG_CL_E!G6+NRG_LNG_E!G6+NRG_BIOG_E!G6+NRG_GTL_E!G6+NRG_CPP_E!G6+NRG_NSP_E!G6</f>
        <v>0</v>
      </c>
      <c r="H6" s="8">
        <f>NRG_CM_E!H6+NRG_OIL_NG_E!H6+NRG_PF_E!H6+NRG_CO_E!H6+NRG_BKBPB_E!H6+NRG_GW_E!H6+NRG_BF_E!H6+NRG_PR_E!H6+NRG_NI_E!H6+NRG_CL_E!H6+NRG_LNG_E!H6+NRG_BIOG_E!H6+NRG_GTL_E!H6+NRG_CPP_E!H6+NRG_NSP_E!H6</f>
        <v>0</v>
      </c>
      <c r="I6" s="8">
        <f>NRG_CM_E!I6+NRG_OIL_NG_E!I6+NRG_PF_E!I6+NRG_CO_E!I6+NRG_BKBPB_E!I6+NRG_GW_E!I6+NRG_BF_E!I6+NRG_PR_E!I6+NRG_NI_E!I6+NRG_CL_E!I6+NRG_LNG_E!I6+NRG_BIOG_E!I6+NRG_GTL_E!I6+NRG_CPP_E!I6+NRG_NSP_E!I6</f>
        <v>0</v>
      </c>
      <c r="J6" s="8">
        <f>NRG_CM_E!J6+NRG_OIL_NG_E!J6+NRG_PF_E!J6+NRG_CO_E!J6+NRG_BKBPB_E!J6+NRG_GW_E!J6+NRG_BF_E!J6+NRG_PR_E!J6+NRG_NI_E!J6+NRG_CL_E!J6+NRG_LNG_E!J6+NRG_BIOG_E!J6+NRG_GTL_E!J6+NRG_CPP_E!J6+NRG_NSP_E!J6</f>
        <v>0</v>
      </c>
      <c r="K6" s="8">
        <f>NRG_CM_E!K6+NRG_OIL_NG_E!K6+NRG_PF_E!K6+NRG_CO_E!K6+NRG_BKBPB_E!K6+NRG_GW_E!K6+NRG_BF_E!K6+NRG_PR_E!K6+NRG_NI_E!K6+NRG_CL_E!K6+NRG_LNG_E!K6+NRG_BIOG_E!K6+NRG_GTL_E!K6+NRG_CPP_E!K6+NRG_NSP_E!K6</f>
        <v>0</v>
      </c>
      <c r="L6" s="8">
        <f>NRG_CM_E!L6+NRG_OIL_NG_E!L6+NRG_PF_E!L6+NRG_CO_E!L6+NRG_BKBPB_E!L6+NRG_GW_E!L6+NRG_BF_E!L6+NRG_PR_E!L6+NRG_NI_E!L6+NRG_CL_E!L6+NRG_LNG_E!L6+NRG_BIOG_E!L6+NRG_GTL_E!L6+NRG_CPP_E!L6+NRG_NSP_E!L6</f>
        <v>0</v>
      </c>
      <c r="M6" s="8">
        <f>NRG_CM_E!M6+NRG_OIL_NG_E!M6+NRG_PF_E!M6+NRG_CO_E!M6+NRG_BKBPB_E!M6+NRG_GW_E!M6+NRG_BF_E!M6+NRG_PR_E!M6+NRG_NI_E!M6+NRG_CL_E!M6+NRG_LNG_E!M6+NRG_BIOG_E!M6+NRG_GTL_E!M6+NRG_CPP_E!M6+NRG_NSP_E!M6</f>
        <v>0</v>
      </c>
      <c r="N6" s="8">
        <f>NRG_CM_E!N6+NRG_OIL_NG_E!N6+NRG_PF_E!N6+NRG_CO_E!N6+NRG_BKBPB_E!N6+NRG_GW_E!N6+NRG_BF_E!N6+NRG_PR_E!N6+NRG_NI_E!N6+NRG_CL_E!N6+NRG_LNG_E!N6+NRG_BIOG_E!N6+NRG_GTL_E!N6+NRG_CPP_E!N6+NRG_NSP_E!N6</f>
        <v>0</v>
      </c>
      <c r="O6" s="8">
        <f>NRG_CM_E!O6+NRG_OIL_NG_E!O6+NRG_PF_E!O6+NRG_CO_E!O6+NRG_BKBPB_E!O6+NRG_GW_E!O6+NRG_BF_E!O6+NRG_PR_E!O6+NRG_NI_E!O6+NRG_CL_E!O6+NRG_LNG_E!O6+NRG_BIOG_E!O6+NRG_GTL_E!O6+NRG_CPP_E!O6+NRG_NSP_E!O6</f>
        <v>0</v>
      </c>
      <c r="P6" s="8">
        <f>NRG_CM_E!P6+NRG_OIL_NG_E!P6+NRG_PF_E!P6+NRG_CO_E!P6+NRG_BKBPB_E!P6+NRG_GW_E!P6+NRG_BF_E!P6+NRG_PR_E!P6+NRG_NI_E!P6+NRG_CL_E!P6+NRG_LNG_E!P6+NRG_BIOG_E!P6+NRG_GTL_E!P6+NRG_CPP_E!P6+NRG_NSP_E!P6</f>
        <v>0</v>
      </c>
      <c r="Q6" s="8">
        <f>NRG_CM_E!Q6+NRG_OIL_NG_E!Q6+NRG_PF_E!Q6+NRG_CO_E!Q6+NRG_BKBPB_E!Q6+NRG_GW_E!Q6+NRG_BF_E!Q6+NRG_PR_E!Q6+NRG_NI_E!Q6+NRG_CL_E!Q6+NRG_LNG_E!Q6+NRG_BIOG_E!Q6+NRG_GTL_E!Q6+NRG_CPP_E!Q6+NRG_NSP_E!Q6</f>
        <v>0</v>
      </c>
      <c r="R6" s="8">
        <f>NRG_CM_E!R6+NRG_OIL_NG_E!R6+NRG_PF_E!R6+NRG_CO_E!R6+NRG_BKBPB_E!R6+NRG_GW_E!R6+NRG_BF_E!R6+NRG_PR_E!R6+NRG_NI_E!R6+NRG_CL_E!R6+NRG_LNG_E!R6+NRG_BIOG_E!R6+NRG_GTL_E!R6+NRG_CPP_E!R6+NRG_NSP_E!R6</f>
        <v>0</v>
      </c>
      <c r="S6" s="8">
        <f>NRG_CM_E!S6+NRG_OIL_NG_E!S6+NRG_PF_E!S6+NRG_CO_E!S6+NRG_BKBPB_E!S6+NRG_GW_E!S6+NRG_BF_E!S6+NRG_PR_E!S6+NRG_NI_E!S6+NRG_CL_E!S6+NRG_LNG_E!S6+NRG_BIOG_E!S6+NRG_GTL_E!S6+NRG_CPP_E!S6+NRG_NSP_E!S6</f>
        <v>0</v>
      </c>
      <c r="T6" s="8">
        <f>NRG_CM_E!T6+NRG_OIL_NG_E!T6+NRG_PF_E!T6+NRG_CO_E!T6+NRG_BKBPB_E!T6+NRG_GW_E!T6+NRG_BF_E!T6+NRG_PR_E!T6+NRG_NI_E!T6+NRG_CL_E!T6+NRG_LNG_E!T6+NRG_BIOG_E!T6+NRG_GTL_E!T6+NRG_CPP_E!T6+NRG_NSP_E!T6</f>
        <v>0</v>
      </c>
      <c r="U6" s="8">
        <f>NRG_CM_E!U6+NRG_OIL_NG_E!U6+NRG_PF_E!U6+NRG_CO_E!U6+NRG_BKBPB_E!U6+NRG_GW_E!U6+NRG_BF_E!U6+NRG_PR_E!U6+NRG_NI_E!U6+NRG_CL_E!U6+NRG_LNG_E!U6+NRG_BIOG_E!U6+NRG_GTL_E!U6+NRG_CPP_E!U6+NRG_NSP_E!U6</f>
        <v>0</v>
      </c>
      <c r="V6" s="8">
        <f>NRG_CM_E!V6+NRG_OIL_NG_E!V6+NRG_PF_E!V6+NRG_CO_E!V6+NRG_BKBPB_E!V6+NRG_GW_E!V6+NRG_BF_E!V6+NRG_PR_E!V6+NRG_NI_E!V6+NRG_CL_E!V6+NRG_LNG_E!V6+NRG_BIOG_E!V6+NRG_GTL_E!V6+NRG_CPP_E!V6+NRG_NSP_E!V6</f>
        <v>0</v>
      </c>
      <c r="W6" s="8">
        <f>NRG_CM_E!W6+NRG_OIL_NG_E!W6+NRG_PF_E!W6+NRG_CO_E!W6+NRG_BKBPB_E!W6+NRG_GW_E!W6+NRG_BF_E!W6+NRG_PR_E!W6+NRG_NI_E!W6+NRG_CL_E!W6+NRG_LNG_E!W6+NRG_BIOG_E!W6+NRG_GTL_E!W6+NRG_CPP_E!W6+NRG_NSP_E!W6</f>
        <v>0</v>
      </c>
      <c r="X6" s="8">
        <f>NRG_CM_E!X6+NRG_OIL_NG_E!X6+NRG_PF_E!X6+NRG_CO_E!X6+NRG_BKBPB_E!X6+NRG_GW_E!X6+NRG_BF_E!X6+NRG_PR_E!X6+NRG_NI_E!X6+NRG_CL_E!X6+NRG_LNG_E!X6+NRG_BIOG_E!X6+NRG_GTL_E!X6+NRG_CPP_E!X6+NRG_NSP_E!X6</f>
        <v>0</v>
      </c>
    </row>
    <row r="7" spans="1:24" ht="11.25" customHeight="1" x14ac:dyDescent="0.2">
      <c r="A7" s="28" t="s">
        <v>8</v>
      </c>
      <c r="B7" s="7" t="s">
        <v>9</v>
      </c>
      <c r="C7" s="8">
        <f>NRG_CM_E!C7+NRG_OIL_NG_E!C7+NRG_PF_E!C7+NRG_CO_E!C7+NRG_BKBPB_E!C7+NRG_GW_E!C7+NRG_BF_E!C7+NRG_PR_E!C7+NRG_NI_E!C7+NRG_CL_E!C7+NRG_LNG_E!C7+NRG_BIOG_E!C7+NRG_GTL_E!C7+NRG_CPP_E!C7+NRG_NSP_E!C7</f>
        <v>0</v>
      </c>
      <c r="D7" s="8">
        <f>NRG_CM_E!D7+NRG_OIL_NG_E!D7+NRG_PF_E!D7+NRG_CO_E!D7+NRG_BKBPB_E!D7+NRG_GW_E!D7+NRG_BF_E!D7+NRG_PR_E!D7+NRG_NI_E!D7+NRG_CL_E!D7+NRG_LNG_E!D7+NRG_BIOG_E!D7+NRG_GTL_E!D7+NRG_CPP_E!D7+NRG_NSP_E!D7</f>
        <v>0</v>
      </c>
      <c r="E7" s="8">
        <f>NRG_CM_E!E7+NRG_OIL_NG_E!E7+NRG_PF_E!E7+NRG_CO_E!E7+NRG_BKBPB_E!E7+NRG_GW_E!E7+NRG_BF_E!E7+NRG_PR_E!E7+NRG_NI_E!E7+NRG_CL_E!E7+NRG_LNG_E!E7+NRG_BIOG_E!E7+NRG_GTL_E!E7+NRG_CPP_E!E7+NRG_NSP_E!E7</f>
        <v>0</v>
      </c>
      <c r="F7" s="8">
        <f>NRG_CM_E!F7+NRG_OIL_NG_E!F7+NRG_PF_E!F7+NRG_CO_E!F7+NRG_BKBPB_E!F7+NRG_GW_E!F7+NRG_BF_E!F7+NRG_PR_E!F7+NRG_NI_E!F7+NRG_CL_E!F7+NRG_LNG_E!F7+NRG_BIOG_E!F7+NRG_GTL_E!F7+NRG_CPP_E!F7+NRG_NSP_E!F7</f>
        <v>0</v>
      </c>
      <c r="G7" s="8">
        <f>NRG_CM_E!G7+NRG_OIL_NG_E!G7+NRG_PF_E!G7+NRG_CO_E!G7+NRG_BKBPB_E!G7+NRG_GW_E!G7+NRG_BF_E!G7+NRG_PR_E!G7+NRG_NI_E!G7+NRG_CL_E!G7+NRG_LNG_E!G7+NRG_BIOG_E!G7+NRG_GTL_E!G7+NRG_CPP_E!G7+NRG_NSP_E!G7</f>
        <v>0</v>
      </c>
      <c r="H7" s="8">
        <f>NRG_CM_E!H7+NRG_OIL_NG_E!H7+NRG_PF_E!H7+NRG_CO_E!H7+NRG_BKBPB_E!H7+NRG_GW_E!H7+NRG_BF_E!H7+NRG_PR_E!H7+NRG_NI_E!H7+NRG_CL_E!H7+NRG_LNG_E!H7+NRG_BIOG_E!H7+NRG_GTL_E!H7+NRG_CPP_E!H7+NRG_NSP_E!H7</f>
        <v>0</v>
      </c>
      <c r="I7" s="8">
        <f>NRG_CM_E!I7+NRG_OIL_NG_E!I7+NRG_PF_E!I7+NRG_CO_E!I7+NRG_BKBPB_E!I7+NRG_GW_E!I7+NRG_BF_E!I7+NRG_PR_E!I7+NRG_NI_E!I7+NRG_CL_E!I7+NRG_LNG_E!I7+NRG_BIOG_E!I7+NRG_GTL_E!I7+NRG_CPP_E!I7+NRG_NSP_E!I7</f>
        <v>0</v>
      </c>
      <c r="J7" s="8">
        <f>NRG_CM_E!J7+NRG_OIL_NG_E!J7+NRG_PF_E!J7+NRG_CO_E!J7+NRG_BKBPB_E!J7+NRG_GW_E!J7+NRG_BF_E!J7+NRG_PR_E!J7+NRG_NI_E!J7+NRG_CL_E!J7+NRG_LNG_E!J7+NRG_BIOG_E!J7+NRG_GTL_E!J7+NRG_CPP_E!J7+NRG_NSP_E!J7</f>
        <v>0</v>
      </c>
      <c r="K7" s="8">
        <f>NRG_CM_E!K7+NRG_OIL_NG_E!K7+NRG_PF_E!K7+NRG_CO_E!K7+NRG_BKBPB_E!K7+NRG_GW_E!K7+NRG_BF_E!K7+NRG_PR_E!K7+NRG_NI_E!K7+NRG_CL_E!K7+NRG_LNG_E!K7+NRG_BIOG_E!K7+NRG_GTL_E!K7+NRG_CPP_E!K7+NRG_NSP_E!K7</f>
        <v>0</v>
      </c>
      <c r="L7" s="8">
        <f>NRG_CM_E!L7+NRG_OIL_NG_E!L7+NRG_PF_E!L7+NRG_CO_E!L7+NRG_BKBPB_E!L7+NRG_GW_E!L7+NRG_BF_E!L7+NRG_PR_E!L7+NRG_NI_E!L7+NRG_CL_E!L7+NRG_LNG_E!L7+NRG_BIOG_E!L7+NRG_GTL_E!L7+NRG_CPP_E!L7+NRG_NSP_E!L7</f>
        <v>0</v>
      </c>
      <c r="M7" s="8">
        <f>NRG_CM_E!M7+NRG_OIL_NG_E!M7+NRG_PF_E!M7+NRG_CO_E!M7+NRG_BKBPB_E!M7+NRG_GW_E!M7+NRG_BF_E!M7+NRG_PR_E!M7+NRG_NI_E!M7+NRG_CL_E!M7+NRG_LNG_E!M7+NRG_BIOG_E!M7+NRG_GTL_E!M7+NRG_CPP_E!M7+NRG_NSP_E!M7</f>
        <v>0</v>
      </c>
      <c r="N7" s="8">
        <f>NRG_CM_E!N7+NRG_OIL_NG_E!N7+NRG_PF_E!N7+NRG_CO_E!N7+NRG_BKBPB_E!N7+NRG_GW_E!N7+NRG_BF_E!N7+NRG_PR_E!N7+NRG_NI_E!N7+NRG_CL_E!N7+NRG_LNG_E!N7+NRG_BIOG_E!N7+NRG_GTL_E!N7+NRG_CPP_E!N7+NRG_NSP_E!N7</f>
        <v>0</v>
      </c>
      <c r="O7" s="8">
        <f>NRG_CM_E!O7+NRG_OIL_NG_E!O7+NRG_PF_E!O7+NRG_CO_E!O7+NRG_BKBPB_E!O7+NRG_GW_E!O7+NRG_BF_E!O7+NRG_PR_E!O7+NRG_NI_E!O7+NRG_CL_E!O7+NRG_LNG_E!O7+NRG_BIOG_E!O7+NRG_GTL_E!O7+NRG_CPP_E!O7+NRG_NSP_E!O7</f>
        <v>0</v>
      </c>
      <c r="P7" s="8">
        <f>NRG_CM_E!P7+NRG_OIL_NG_E!P7+NRG_PF_E!P7+NRG_CO_E!P7+NRG_BKBPB_E!P7+NRG_GW_E!P7+NRG_BF_E!P7+NRG_PR_E!P7+NRG_NI_E!P7+NRG_CL_E!P7+NRG_LNG_E!P7+NRG_BIOG_E!P7+NRG_GTL_E!P7+NRG_CPP_E!P7+NRG_NSP_E!P7</f>
        <v>0</v>
      </c>
      <c r="Q7" s="8">
        <f>NRG_CM_E!Q7+NRG_OIL_NG_E!Q7+NRG_PF_E!Q7+NRG_CO_E!Q7+NRG_BKBPB_E!Q7+NRG_GW_E!Q7+NRG_BF_E!Q7+NRG_PR_E!Q7+NRG_NI_E!Q7+NRG_CL_E!Q7+NRG_LNG_E!Q7+NRG_BIOG_E!Q7+NRG_GTL_E!Q7+NRG_CPP_E!Q7+NRG_NSP_E!Q7</f>
        <v>0</v>
      </c>
      <c r="R7" s="8">
        <f>NRG_CM_E!R7+NRG_OIL_NG_E!R7+NRG_PF_E!R7+NRG_CO_E!R7+NRG_BKBPB_E!R7+NRG_GW_E!R7+NRG_BF_E!R7+NRG_PR_E!R7+NRG_NI_E!R7+NRG_CL_E!R7+NRG_LNG_E!R7+NRG_BIOG_E!R7+NRG_GTL_E!R7+NRG_CPP_E!R7+NRG_NSP_E!R7</f>
        <v>0</v>
      </c>
      <c r="S7" s="8">
        <f>NRG_CM_E!S7+NRG_OIL_NG_E!S7+NRG_PF_E!S7+NRG_CO_E!S7+NRG_BKBPB_E!S7+NRG_GW_E!S7+NRG_BF_E!S7+NRG_PR_E!S7+NRG_NI_E!S7+NRG_CL_E!S7+NRG_LNG_E!S7+NRG_BIOG_E!S7+NRG_GTL_E!S7+NRG_CPP_E!S7+NRG_NSP_E!S7</f>
        <v>0</v>
      </c>
      <c r="T7" s="8">
        <f>NRG_CM_E!T7+NRG_OIL_NG_E!T7+NRG_PF_E!T7+NRG_CO_E!T7+NRG_BKBPB_E!T7+NRG_GW_E!T7+NRG_BF_E!T7+NRG_PR_E!T7+NRG_NI_E!T7+NRG_CL_E!T7+NRG_LNG_E!T7+NRG_BIOG_E!T7+NRG_GTL_E!T7+NRG_CPP_E!T7+NRG_NSP_E!T7</f>
        <v>0</v>
      </c>
      <c r="U7" s="8">
        <f>NRG_CM_E!U7+NRG_OIL_NG_E!U7+NRG_PF_E!U7+NRG_CO_E!U7+NRG_BKBPB_E!U7+NRG_GW_E!U7+NRG_BF_E!U7+NRG_PR_E!U7+NRG_NI_E!U7+NRG_CL_E!U7+NRG_LNG_E!U7+NRG_BIOG_E!U7+NRG_GTL_E!U7+NRG_CPP_E!U7+NRG_NSP_E!U7</f>
        <v>0</v>
      </c>
      <c r="V7" s="8">
        <f>NRG_CM_E!V7+NRG_OIL_NG_E!V7+NRG_PF_E!V7+NRG_CO_E!V7+NRG_BKBPB_E!V7+NRG_GW_E!V7+NRG_BF_E!V7+NRG_PR_E!V7+NRG_NI_E!V7+NRG_CL_E!V7+NRG_LNG_E!V7+NRG_BIOG_E!V7+NRG_GTL_E!V7+NRG_CPP_E!V7+NRG_NSP_E!V7</f>
        <v>0</v>
      </c>
      <c r="W7" s="8">
        <f>NRG_CM_E!W7+NRG_OIL_NG_E!W7+NRG_PF_E!W7+NRG_CO_E!W7+NRG_BKBPB_E!W7+NRG_GW_E!W7+NRG_BF_E!W7+NRG_PR_E!W7+NRG_NI_E!W7+NRG_CL_E!W7+NRG_LNG_E!W7+NRG_BIOG_E!W7+NRG_GTL_E!W7+NRG_CPP_E!W7+NRG_NSP_E!W7</f>
        <v>0</v>
      </c>
      <c r="X7" s="8">
        <f>NRG_CM_E!X7+NRG_OIL_NG_E!X7+NRG_PF_E!X7+NRG_CO_E!X7+NRG_BKBPB_E!X7+NRG_GW_E!X7+NRG_BF_E!X7+NRG_PR_E!X7+NRG_NI_E!X7+NRG_CL_E!X7+NRG_LNG_E!X7+NRG_BIOG_E!X7+NRG_GTL_E!X7+NRG_CPP_E!X7+NRG_NSP_E!X7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NRG_CM_E!C9+NRG_OIL_NG_E!C9+NRG_PF_E!C9+NRG_CO_E!C9+NRG_BKBPB_E!C9+NRG_GW_E!C9+NRG_BF_E!C9+NRG_PR_E!C9+NRG_NI_E!C9+NRG_CL_E!C9+NRG_LNG_E!C9+NRG_BIOG_E!C9+NRG_GTL_E!C9+NRG_CPP_E!C9+NRG_NSP_E!C9</f>
        <v>0</v>
      </c>
      <c r="D9" s="8">
        <f>NRG_CM_E!D9+NRG_OIL_NG_E!D9+NRG_PF_E!D9+NRG_CO_E!D9+NRG_BKBPB_E!D9+NRG_GW_E!D9+NRG_BF_E!D9+NRG_PR_E!D9+NRG_NI_E!D9+NRG_CL_E!D9+NRG_LNG_E!D9+NRG_BIOG_E!D9+NRG_GTL_E!D9+NRG_CPP_E!D9+NRG_NSP_E!D9</f>
        <v>0</v>
      </c>
      <c r="E9" s="8">
        <f>NRG_CM_E!E9+NRG_OIL_NG_E!E9+NRG_PF_E!E9+NRG_CO_E!E9+NRG_BKBPB_E!E9+NRG_GW_E!E9+NRG_BF_E!E9+NRG_PR_E!E9+NRG_NI_E!E9+NRG_CL_E!E9+NRG_LNG_E!E9+NRG_BIOG_E!E9+NRG_GTL_E!E9+NRG_CPP_E!E9+NRG_NSP_E!E9</f>
        <v>0</v>
      </c>
      <c r="F9" s="8">
        <f>NRG_CM_E!F9+NRG_OIL_NG_E!F9+NRG_PF_E!F9+NRG_CO_E!F9+NRG_BKBPB_E!F9+NRG_GW_E!F9+NRG_BF_E!F9+NRG_PR_E!F9+NRG_NI_E!F9+NRG_CL_E!F9+NRG_LNG_E!F9+NRG_BIOG_E!F9+NRG_GTL_E!F9+NRG_CPP_E!F9+NRG_NSP_E!F9</f>
        <v>0</v>
      </c>
      <c r="G9" s="8">
        <f>NRG_CM_E!G9+NRG_OIL_NG_E!G9+NRG_PF_E!G9+NRG_CO_E!G9+NRG_BKBPB_E!G9+NRG_GW_E!G9+NRG_BF_E!G9+NRG_PR_E!G9+NRG_NI_E!G9+NRG_CL_E!G9+NRG_LNG_E!G9+NRG_BIOG_E!G9+NRG_GTL_E!G9+NRG_CPP_E!G9+NRG_NSP_E!G9</f>
        <v>0</v>
      </c>
      <c r="H9" s="8">
        <f>NRG_CM_E!H9+NRG_OIL_NG_E!H9+NRG_PF_E!H9+NRG_CO_E!H9+NRG_BKBPB_E!H9+NRG_GW_E!H9+NRG_BF_E!H9+NRG_PR_E!H9+NRG_NI_E!H9+NRG_CL_E!H9+NRG_LNG_E!H9+NRG_BIOG_E!H9+NRG_GTL_E!H9+NRG_CPP_E!H9+NRG_NSP_E!H9</f>
        <v>0</v>
      </c>
      <c r="I9" s="8">
        <f>NRG_CM_E!I9+NRG_OIL_NG_E!I9+NRG_PF_E!I9+NRG_CO_E!I9+NRG_BKBPB_E!I9+NRG_GW_E!I9+NRG_BF_E!I9+NRG_PR_E!I9+NRG_NI_E!I9+NRG_CL_E!I9+NRG_LNG_E!I9+NRG_BIOG_E!I9+NRG_GTL_E!I9+NRG_CPP_E!I9+NRG_NSP_E!I9</f>
        <v>0</v>
      </c>
      <c r="J9" s="8">
        <f>NRG_CM_E!J9+NRG_OIL_NG_E!J9+NRG_PF_E!J9+NRG_CO_E!J9+NRG_BKBPB_E!J9+NRG_GW_E!J9+NRG_BF_E!J9+NRG_PR_E!J9+NRG_NI_E!J9+NRG_CL_E!J9+NRG_LNG_E!J9+NRG_BIOG_E!J9+NRG_GTL_E!J9+NRG_CPP_E!J9+NRG_NSP_E!J9</f>
        <v>0</v>
      </c>
      <c r="K9" s="8">
        <f>NRG_CM_E!K9+NRG_OIL_NG_E!K9+NRG_PF_E!K9+NRG_CO_E!K9+NRG_BKBPB_E!K9+NRG_GW_E!K9+NRG_BF_E!K9+NRG_PR_E!K9+NRG_NI_E!K9+NRG_CL_E!K9+NRG_LNG_E!K9+NRG_BIOG_E!K9+NRG_GTL_E!K9+NRG_CPP_E!K9+NRG_NSP_E!K9</f>
        <v>0</v>
      </c>
      <c r="L9" s="8">
        <f>NRG_CM_E!L9+NRG_OIL_NG_E!L9+NRG_PF_E!L9+NRG_CO_E!L9+NRG_BKBPB_E!L9+NRG_GW_E!L9+NRG_BF_E!L9+NRG_PR_E!L9+NRG_NI_E!L9+NRG_CL_E!L9+NRG_LNG_E!L9+NRG_BIOG_E!L9+NRG_GTL_E!L9+NRG_CPP_E!L9+NRG_NSP_E!L9</f>
        <v>0</v>
      </c>
      <c r="M9" s="8">
        <f>NRG_CM_E!M9+NRG_OIL_NG_E!M9+NRG_PF_E!M9+NRG_CO_E!M9+NRG_BKBPB_E!M9+NRG_GW_E!M9+NRG_BF_E!M9+NRG_PR_E!M9+NRG_NI_E!M9+NRG_CL_E!M9+NRG_LNG_E!M9+NRG_BIOG_E!M9+NRG_GTL_E!M9+NRG_CPP_E!M9+NRG_NSP_E!M9</f>
        <v>0</v>
      </c>
      <c r="N9" s="8">
        <f>NRG_CM_E!N9+NRG_OIL_NG_E!N9+NRG_PF_E!N9+NRG_CO_E!N9+NRG_BKBPB_E!N9+NRG_GW_E!N9+NRG_BF_E!N9+NRG_PR_E!N9+NRG_NI_E!N9+NRG_CL_E!N9+NRG_LNG_E!N9+NRG_BIOG_E!N9+NRG_GTL_E!N9+NRG_CPP_E!N9+NRG_NSP_E!N9</f>
        <v>0</v>
      </c>
      <c r="O9" s="8">
        <f>NRG_CM_E!O9+NRG_OIL_NG_E!O9+NRG_PF_E!O9+NRG_CO_E!O9+NRG_BKBPB_E!O9+NRG_GW_E!O9+NRG_BF_E!O9+NRG_PR_E!O9+NRG_NI_E!O9+NRG_CL_E!O9+NRG_LNG_E!O9+NRG_BIOG_E!O9+NRG_GTL_E!O9+NRG_CPP_E!O9+NRG_NSP_E!O9</f>
        <v>0</v>
      </c>
      <c r="P9" s="8">
        <f>NRG_CM_E!P9+NRG_OIL_NG_E!P9+NRG_PF_E!P9+NRG_CO_E!P9+NRG_BKBPB_E!P9+NRG_GW_E!P9+NRG_BF_E!P9+NRG_PR_E!P9+NRG_NI_E!P9+NRG_CL_E!P9+NRG_LNG_E!P9+NRG_BIOG_E!P9+NRG_GTL_E!P9+NRG_CPP_E!P9+NRG_NSP_E!P9</f>
        <v>0</v>
      </c>
      <c r="Q9" s="8">
        <f>NRG_CM_E!Q9+NRG_OIL_NG_E!Q9+NRG_PF_E!Q9+NRG_CO_E!Q9+NRG_BKBPB_E!Q9+NRG_GW_E!Q9+NRG_BF_E!Q9+NRG_PR_E!Q9+NRG_NI_E!Q9+NRG_CL_E!Q9+NRG_LNG_E!Q9+NRG_BIOG_E!Q9+NRG_GTL_E!Q9+NRG_CPP_E!Q9+NRG_NSP_E!Q9</f>
        <v>0</v>
      </c>
      <c r="R9" s="8">
        <f>NRG_CM_E!R9+NRG_OIL_NG_E!R9+NRG_PF_E!R9+NRG_CO_E!R9+NRG_BKBPB_E!R9+NRG_GW_E!R9+NRG_BF_E!R9+NRG_PR_E!R9+NRG_NI_E!R9+NRG_CL_E!R9+NRG_LNG_E!R9+NRG_BIOG_E!R9+NRG_GTL_E!R9+NRG_CPP_E!R9+NRG_NSP_E!R9</f>
        <v>0</v>
      </c>
      <c r="S9" s="8">
        <f>NRG_CM_E!S9+NRG_OIL_NG_E!S9+NRG_PF_E!S9+NRG_CO_E!S9+NRG_BKBPB_E!S9+NRG_GW_E!S9+NRG_BF_E!S9+NRG_PR_E!S9+NRG_NI_E!S9+NRG_CL_E!S9+NRG_LNG_E!S9+NRG_BIOG_E!S9+NRG_GTL_E!S9+NRG_CPP_E!S9+NRG_NSP_E!S9</f>
        <v>0</v>
      </c>
      <c r="T9" s="8">
        <f>NRG_CM_E!T9+NRG_OIL_NG_E!T9+NRG_PF_E!T9+NRG_CO_E!T9+NRG_BKBPB_E!T9+NRG_GW_E!T9+NRG_BF_E!T9+NRG_PR_E!T9+NRG_NI_E!T9+NRG_CL_E!T9+NRG_LNG_E!T9+NRG_BIOG_E!T9+NRG_GTL_E!T9+NRG_CPP_E!T9+NRG_NSP_E!T9</f>
        <v>0</v>
      </c>
      <c r="U9" s="8">
        <f>NRG_CM_E!U9+NRG_OIL_NG_E!U9+NRG_PF_E!U9+NRG_CO_E!U9+NRG_BKBPB_E!U9+NRG_GW_E!U9+NRG_BF_E!U9+NRG_PR_E!U9+NRG_NI_E!U9+NRG_CL_E!U9+NRG_LNG_E!U9+NRG_BIOG_E!U9+NRG_GTL_E!U9+NRG_CPP_E!U9+NRG_NSP_E!U9</f>
        <v>0</v>
      </c>
      <c r="V9" s="8">
        <f>NRG_CM_E!V9+NRG_OIL_NG_E!V9+NRG_PF_E!V9+NRG_CO_E!V9+NRG_BKBPB_E!V9+NRG_GW_E!V9+NRG_BF_E!V9+NRG_PR_E!V9+NRG_NI_E!V9+NRG_CL_E!V9+NRG_LNG_E!V9+NRG_BIOG_E!V9+NRG_GTL_E!V9+NRG_CPP_E!V9+NRG_NSP_E!V9</f>
        <v>0</v>
      </c>
      <c r="W9" s="8">
        <f>NRG_CM_E!W9+NRG_OIL_NG_E!W9+NRG_PF_E!W9+NRG_CO_E!W9+NRG_BKBPB_E!W9+NRG_GW_E!W9+NRG_BF_E!W9+NRG_PR_E!W9+NRG_NI_E!W9+NRG_CL_E!W9+NRG_LNG_E!W9+NRG_BIOG_E!W9+NRG_GTL_E!W9+NRG_CPP_E!W9+NRG_NSP_E!W9</f>
        <v>0</v>
      </c>
      <c r="X9" s="8">
        <f>NRG_CM_E!X9+NRG_OIL_NG_E!X9+NRG_PF_E!X9+NRG_CO_E!X9+NRG_BKBPB_E!X9+NRG_GW_E!X9+NRG_BF_E!X9+NRG_PR_E!X9+NRG_NI_E!X9+NRG_CL_E!X9+NRG_LNG_E!X9+NRG_BIOG_E!X9+NRG_GTL_E!X9+NRG_CPP_E!X9+NRG_NSP_E!X9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NRG_CM_E!C10+NRG_OIL_NG_E!C10+NRG_PF_E!C10+NRG_CO_E!C10+NRG_BKBPB_E!C10+NRG_GW_E!C10+NRG_BF_E!C10+NRG_PR_E!C10+NRG_NI_E!C10+NRG_CL_E!C10+NRG_LNG_E!C10+NRG_BIOG_E!C10+NRG_GTL_E!C10+NRG_CPP_E!C10+NRG_NSP_E!C10</f>
        <v>0</v>
      </c>
      <c r="D10" s="8">
        <f>NRG_CM_E!D10+NRG_OIL_NG_E!D10+NRG_PF_E!D10+NRG_CO_E!D10+NRG_BKBPB_E!D10+NRG_GW_E!D10+NRG_BF_E!D10+NRG_PR_E!D10+NRG_NI_E!D10+NRG_CL_E!D10+NRG_LNG_E!D10+NRG_BIOG_E!D10+NRG_GTL_E!D10+NRG_CPP_E!D10+NRG_NSP_E!D10</f>
        <v>0</v>
      </c>
      <c r="E10" s="8">
        <f>NRG_CM_E!E10+NRG_OIL_NG_E!E10+NRG_PF_E!E10+NRG_CO_E!E10+NRG_BKBPB_E!E10+NRG_GW_E!E10+NRG_BF_E!E10+NRG_PR_E!E10+NRG_NI_E!E10+NRG_CL_E!E10+NRG_LNG_E!E10+NRG_BIOG_E!E10+NRG_GTL_E!E10+NRG_CPP_E!E10+NRG_NSP_E!E10</f>
        <v>0</v>
      </c>
      <c r="F10" s="8">
        <f>NRG_CM_E!F10+NRG_OIL_NG_E!F10+NRG_PF_E!F10+NRG_CO_E!F10+NRG_BKBPB_E!F10+NRG_GW_E!F10+NRG_BF_E!F10+NRG_PR_E!F10+NRG_NI_E!F10+NRG_CL_E!F10+NRG_LNG_E!F10+NRG_BIOG_E!F10+NRG_GTL_E!F10+NRG_CPP_E!F10+NRG_NSP_E!F10</f>
        <v>0</v>
      </c>
      <c r="G10" s="8">
        <f>NRG_CM_E!G10+NRG_OIL_NG_E!G10+NRG_PF_E!G10+NRG_CO_E!G10+NRG_BKBPB_E!G10+NRG_GW_E!G10+NRG_BF_E!G10+NRG_PR_E!G10+NRG_NI_E!G10+NRG_CL_E!G10+NRG_LNG_E!G10+NRG_BIOG_E!G10+NRG_GTL_E!G10+NRG_CPP_E!G10+NRG_NSP_E!G10</f>
        <v>0</v>
      </c>
      <c r="H10" s="8">
        <f>NRG_CM_E!H10+NRG_OIL_NG_E!H10+NRG_PF_E!H10+NRG_CO_E!H10+NRG_BKBPB_E!H10+NRG_GW_E!H10+NRG_BF_E!H10+NRG_PR_E!H10+NRG_NI_E!H10+NRG_CL_E!H10+NRG_LNG_E!H10+NRG_BIOG_E!H10+NRG_GTL_E!H10+NRG_CPP_E!H10+NRG_NSP_E!H10</f>
        <v>0</v>
      </c>
      <c r="I10" s="8">
        <f>NRG_CM_E!I10+NRG_OIL_NG_E!I10+NRG_PF_E!I10+NRG_CO_E!I10+NRG_BKBPB_E!I10+NRG_GW_E!I10+NRG_BF_E!I10+NRG_PR_E!I10+NRG_NI_E!I10+NRG_CL_E!I10+NRG_LNG_E!I10+NRG_BIOG_E!I10+NRG_GTL_E!I10+NRG_CPP_E!I10+NRG_NSP_E!I10</f>
        <v>0</v>
      </c>
      <c r="J10" s="8">
        <f>NRG_CM_E!J10+NRG_OIL_NG_E!J10+NRG_PF_E!J10+NRG_CO_E!J10+NRG_BKBPB_E!J10+NRG_GW_E!J10+NRG_BF_E!J10+NRG_PR_E!J10+NRG_NI_E!J10+NRG_CL_E!J10+NRG_LNG_E!J10+NRG_BIOG_E!J10+NRG_GTL_E!J10+NRG_CPP_E!J10+NRG_NSP_E!J10</f>
        <v>0</v>
      </c>
      <c r="K10" s="8">
        <f>NRG_CM_E!K10+NRG_OIL_NG_E!K10+NRG_PF_E!K10+NRG_CO_E!K10+NRG_BKBPB_E!K10+NRG_GW_E!K10+NRG_BF_E!K10+NRG_PR_E!K10+NRG_NI_E!K10+NRG_CL_E!K10+NRG_LNG_E!K10+NRG_BIOG_E!K10+NRG_GTL_E!K10+NRG_CPP_E!K10+NRG_NSP_E!K10</f>
        <v>0</v>
      </c>
      <c r="L10" s="8">
        <f>NRG_CM_E!L10+NRG_OIL_NG_E!L10+NRG_PF_E!L10+NRG_CO_E!L10+NRG_BKBPB_E!L10+NRG_GW_E!L10+NRG_BF_E!L10+NRG_PR_E!L10+NRG_NI_E!L10+NRG_CL_E!L10+NRG_LNG_E!L10+NRG_BIOG_E!L10+NRG_GTL_E!L10+NRG_CPP_E!L10+NRG_NSP_E!L10</f>
        <v>0</v>
      </c>
      <c r="M10" s="8">
        <f>NRG_CM_E!M10+NRG_OIL_NG_E!M10+NRG_PF_E!M10+NRG_CO_E!M10+NRG_BKBPB_E!M10+NRG_GW_E!M10+NRG_BF_E!M10+NRG_PR_E!M10+NRG_NI_E!M10+NRG_CL_E!M10+NRG_LNG_E!M10+NRG_BIOG_E!M10+NRG_GTL_E!M10+NRG_CPP_E!M10+NRG_NSP_E!M10</f>
        <v>0</v>
      </c>
      <c r="N10" s="8">
        <f>NRG_CM_E!N10+NRG_OIL_NG_E!N10+NRG_PF_E!N10+NRG_CO_E!N10+NRG_BKBPB_E!N10+NRG_GW_E!N10+NRG_BF_E!N10+NRG_PR_E!N10+NRG_NI_E!N10+NRG_CL_E!N10+NRG_LNG_E!N10+NRG_BIOG_E!N10+NRG_GTL_E!N10+NRG_CPP_E!N10+NRG_NSP_E!N10</f>
        <v>0</v>
      </c>
      <c r="O10" s="8">
        <f>NRG_CM_E!O10+NRG_OIL_NG_E!O10+NRG_PF_E!O10+NRG_CO_E!O10+NRG_BKBPB_E!O10+NRG_GW_E!O10+NRG_BF_E!O10+NRG_PR_E!O10+NRG_NI_E!O10+NRG_CL_E!O10+NRG_LNG_E!O10+NRG_BIOG_E!O10+NRG_GTL_E!O10+NRG_CPP_E!O10+NRG_NSP_E!O10</f>
        <v>0</v>
      </c>
      <c r="P10" s="8">
        <f>NRG_CM_E!P10+NRG_OIL_NG_E!P10+NRG_PF_E!P10+NRG_CO_E!P10+NRG_BKBPB_E!P10+NRG_GW_E!P10+NRG_BF_E!P10+NRG_PR_E!P10+NRG_NI_E!P10+NRG_CL_E!P10+NRG_LNG_E!P10+NRG_BIOG_E!P10+NRG_GTL_E!P10+NRG_CPP_E!P10+NRG_NSP_E!P10</f>
        <v>0</v>
      </c>
      <c r="Q10" s="8">
        <f>NRG_CM_E!Q10+NRG_OIL_NG_E!Q10+NRG_PF_E!Q10+NRG_CO_E!Q10+NRG_BKBPB_E!Q10+NRG_GW_E!Q10+NRG_BF_E!Q10+NRG_PR_E!Q10+NRG_NI_E!Q10+NRG_CL_E!Q10+NRG_LNG_E!Q10+NRG_BIOG_E!Q10+NRG_GTL_E!Q10+NRG_CPP_E!Q10+NRG_NSP_E!Q10</f>
        <v>0</v>
      </c>
      <c r="R10" s="8">
        <f>NRG_CM_E!R10+NRG_OIL_NG_E!R10+NRG_PF_E!R10+NRG_CO_E!R10+NRG_BKBPB_E!R10+NRG_GW_E!R10+NRG_BF_E!R10+NRG_PR_E!R10+NRG_NI_E!R10+NRG_CL_E!R10+NRG_LNG_E!R10+NRG_BIOG_E!R10+NRG_GTL_E!R10+NRG_CPP_E!R10+NRG_NSP_E!R10</f>
        <v>0</v>
      </c>
      <c r="S10" s="8">
        <f>NRG_CM_E!S10+NRG_OIL_NG_E!S10+NRG_PF_E!S10+NRG_CO_E!S10+NRG_BKBPB_E!S10+NRG_GW_E!S10+NRG_BF_E!S10+NRG_PR_E!S10+NRG_NI_E!S10+NRG_CL_E!S10+NRG_LNG_E!S10+NRG_BIOG_E!S10+NRG_GTL_E!S10+NRG_CPP_E!S10+NRG_NSP_E!S10</f>
        <v>0</v>
      </c>
      <c r="T10" s="8">
        <f>NRG_CM_E!T10+NRG_OIL_NG_E!T10+NRG_PF_E!T10+NRG_CO_E!T10+NRG_BKBPB_E!T10+NRG_GW_E!T10+NRG_BF_E!T10+NRG_PR_E!T10+NRG_NI_E!T10+NRG_CL_E!T10+NRG_LNG_E!T10+NRG_BIOG_E!T10+NRG_GTL_E!T10+NRG_CPP_E!T10+NRG_NSP_E!T10</f>
        <v>0</v>
      </c>
      <c r="U10" s="8">
        <f>NRG_CM_E!U10+NRG_OIL_NG_E!U10+NRG_PF_E!U10+NRG_CO_E!U10+NRG_BKBPB_E!U10+NRG_GW_E!U10+NRG_BF_E!U10+NRG_PR_E!U10+NRG_NI_E!U10+NRG_CL_E!U10+NRG_LNG_E!U10+NRG_BIOG_E!U10+NRG_GTL_E!U10+NRG_CPP_E!U10+NRG_NSP_E!U10</f>
        <v>0</v>
      </c>
      <c r="V10" s="8">
        <f>NRG_CM_E!V10+NRG_OIL_NG_E!V10+NRG_PF_E!V10+NRG_CO_E!V10+NRG_BKBPB_E!V10+NRG_GW_E!V10+NRG_BF_E!V10+NRG_PR_E!V10+NRG_NI_E!V10+NRG_CL_E!V10+NRG_LNG_E!V10+NRG_BIOG_E!V10+NRG_GTL_E!V10+NRG_CPP_E!V10+NRG_NSP_E!V10</f>
        <v>0</v>
      </c>
      <c r="W10" s="8">
        <f>NRG_CM_E!W10+NRG_OIL_NG_E!W10+NRG_PF_E!W10+NRG_CO_E!W10+NRG_BKBPB_E!W10+NRG_GW_E!W10+NRG_BF_E!W10+NRG_PR_E!W10+NRG_NI_E!W10+NRG_CL_E!W10+NRG_LNG_E!W10+NRG_BIOG_E!W10+NRG_GTL_E!W10+NRG_CPP_E!W10+NRG_NSP_E!W10</f>
        <v>0</v>
      </c>
      <c r="X10" s="8">
        <f>NRG_CM_E!X10+NRG_OIL_NG_E!X10+NRG_PF_E!X10+NRG_CO_E!X10+NRG_BKBPB_E!X10+NRG_GW_E!X10+NRG_BF_E!X10+NRG_PR_E!X10+NRG_NI_E!X10+NRG_CL_E!X10+NRG_LNG_E!X10+NRG_BIOG_E!X10+NRG_GTL_E!X10+NRG_CPP_E!X10+NRG_NSP_E!X10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NRG_CM_E!C12+NRG_OIL_NG_E!C12+NRG_PF_E!C12+NRG_CO_E!C12+NRG_BKBPB_E!C12+NRG_GW_E!C12+NRG_BF_E!C12+NRG_PR_E!C12+NRG_NI_E!C12+NRG_CL_E!C12+NRG_LNG_E!C12+NRG_BIOG_E!C12+NRG_GTL_E!C12+NRG_CPP_E!C12+NRG_NSP_E!C12</f>
        <v>0</v>
      </c>
      <c r="D12" s="8">
        <f>NRG_CM_E!D12+NRG_OIL_NG_E!D12+NRG_PF_E!D12+NRG_CO_E!D12+NRG_BKBPB_E!D12+NRG_GW_E!D12+NRG_BF_E!D12+NRG_PR_E!D12+NRG_NI_E!D12+NRG_CL_E!D12+NRG_LNG_E!D12+NRG_BIOG_E!D12+NRG_GTL_E!D12+NRG_CPP_E!D12+NRG_NSP_E!D12</f>
        <v>0</v>
      </c>
      <c r="E12" s="8">
        <f>NRG_CM_E!E12+NRG_OIL_NG_E!E12+NRG_PF_E!E12+NRG_CO_E!E12+NRG_BKBPB_E!E12+NRG_GW_E!E12+NRG_BF_E!E12+NRG_PR_E!E12+NRG_NI_E!E12+NRG_CL_E!E12+NRG_LNG_E!E12+NRG_BIOG_E!E12+NRG_GTL_E!E12+NRG_CPP_E!E12+NRG_NSP_E!E12</f>
        <v>0</v>
      </c>
      <c r="F12" s="8">
        <f>NRG_CM_E!F12+NRG_OIL_NG_E!F12+NRG_PF_E!F12+NRG_CO_E!F12+NRG_BKBPB_E!F12+NRG_GW_E!F12+NRG_BF_E!F12+NRG_PR_E!F12+NRG_NI_E!F12+NRG_CL_E!F12+NRG_LNG_E!F12+NRG_BIOG_E!F12+NRG_GTL_E!F12+NRG_CPP_E!F12+NRG_NSP_E!F12</f>
        <v>0</v>
      </c>
      <c r="G12" s="8">
        <f>NRG_CM_E!G12+NRG_OIL_NG_E!G12+NRG_PF_E!G12+NRG_CO_E!G12+NRG_BKBPB_E!G12+NRG_GW_E!G12+NRG_BF_E!G12+NRG_PR_E!G12+NRG_NI_E!G12+NRG_CL_E!G12+NRG_LNG_E!G12+NRG_BIOG_E!G12+NRG_GTL_E!G12+NRG_CPP_E!G12+NRG_NSP_E!G12</f>
        <v>0</v>
      </c>
      <c r="H12" s="8">
        <f>NRG_CM_E!H12+NRG_OIL_NG_E!H12+NRG_PF_E!H12+NRG_CO_E!H12+NRG_BKBPB_E!H12+NRG_GW_E!H12+NRG_BF_E!H12+NRG_PR_E!H12+NRG_NI_E!H12+NRG_CL_E!H12+NRG_LNG_E!H12+NRG_BIOG_E!H12+NRG_GTL_E!H12+NRG_CPP_E!H12+NRG_NSP_E!H12</f>
        <v>0</v>
      </c>
      <c r="I12" s="8">
        <f>NRG_CM_E!I12+NRG_OIL_NG_E!I12+NRG_PF_E!I12+NRG_CO_E!I12+NRG_BKBPB_E!I12+NRG_GW_E!I12+NRG_BF_E!I12+NRG_PR_E!I12+NRG_NI_E!I12+NRG_CL_E!I12+NRG_LNG_E!I12+NRG_BIOG_E!I12+NRG_GTL_E!I12+NRG_CPP_E!I12+NRG_NSP_E!I12</f>
        <v>0</v>
      </c>
      <c r="J12" s="8">
        <f>NRG_CM_E!J12+NRG_OIL_NG_E!J12+NRG_PF_E!J12+NRG_CO_E!J12+NRG_BKBPB_E!J12+NRG_GW_E!J12+NRG_BF_E!J12+NRG_PR_E!J12+NRG_NI_E!J12+NRG_CL_E!J12+NRG_LNG_E!J12+NRG_BIOG_E!J12+NRG_GTL_E!J12+NRG_CPP_E!J12+NRG_NSP_E!J12</f>
        <v>0</v>
      </c>
      <c r="K12" s="8">
        <f>NRG_CM_E!K12+NRG_OIL_NG_E!K12+NRG_PF_E!K12+NRG_CO_E!K12+NRG_BKBPB_E!K12+NRG_GW_E!K12+NRG_BF_E!K12+NRG_PR_E!K12+NRG_NI_E!K12+NRG_CL_E!K12+NRG_LNG_E!K12+NRG_BIOG_E!K12+NRG_GTL_E!K12+NRG_CPP_E!K12+NRG_NSP_E!K12</f>
        <v>0</v>
      </c>
      <c r="L12" s="8">
        <f>NRG_CM_E!L12+NRG_OIL_NG_E!L12+NRG_PF_E!L12+NRG_CO_E!L12+NRG_BKBPB_E!L12+NRG_GW_E!L12+NRG_BF_E!L12+NRG_PR_E!L12+NRG_NI_E!L12+NRG_CL_E!L12+NRG_LNG_E!L12+NRG_BIOG_E!L12+NRG_GTL_E!L12+NRG_CPP_E!L12+NRG_NSP_E!L12</f>
        <v>0</v>
      </c>
      <c r="M12" s="8">
        <f>NRG_CM_E!M12+NRG_OIL_NG_E!M12+NRG_PF_E!M12+NRG_CO_E!M12+NRG_BKBPB_E!M12+NRG_GW_E!M12+NRG_BF_E!M12+NRG_PR_E!M12+NRG_NI_E!M12+NRG_CL_E!M12+NRG_LNG_E!M12+NRG_BIOG_E!M12+NRG_GTL_E!M12+NRG_CPP_E!M12+NRG_NSP_E!M12</f>
        <v>0</v>
      </c>
      <c r="N12" s="8">
        <f>NRG_CM_E!N12+NRG_OIL_NG_E!N12+NRG_PF_E!N12+NRG_CO_E!N12+NRG_BKBPB_E!N12+NRG_GW_E!N12+NRG_BF_E!N12+NRG_PR_E!N12+NRG_NI_E!N12+NRG_CL_E!N12+NRG_LNG_E!N12+NRG_BIOG_E!N12+NRG_GTL_E!N12+NRG_CPP_E!N12+NRG_NSP_E!N12</f>
        <v>0</v>
      </c>
      <c r="O12" s="8">
        <f>NRG_CM_E!O12+NRG_OIL_NG_E!O12+NRG_PF_E!O12+NRG_CO_E!O12+NRG_BKBPB_E!O12+NRG_GW_E!O12+NRG_BF_E!O12+NRG_PR_E!O12+NRG_NI_E!O12+NRG_CL_E!O12+NRG_LNG_E!O12+NRG_BIOG_E!O12+NRG_GTL_E!O12+NRG_CPP_E!O12+NRG_NSP_E!O12</f>
        <v>0</v>
      </c>
      <c r="P12" s="8">
        <f>NRG_CM_E!P12+NRG_OIL_NG_E!P12+NRG_PF_E!P12+NRG_CO_E!P12+NRG_BKBPB_E!P12+NRG_GW_E!P12+NRG_BF_E!P12+NRG_PR_E!P12+NRG_NI_E!P12+NRG_CL_E!P12+NRG_LNG_E!P12+NRG_BIOG_E!P12+NRG_GTL_E!P12+NRG_CPP_E!P12+NRG_NSP_E!P12</f>
        <v>0</v>
      </c>
      <c r="Q12" s="8">
        <f>NRG_CM_E!Q12+NRG_OIL_NG_E!Q12+NRG_PF_E!Q12+NRG_CO_E!Q12+NRG_BKBPB_E!Q12+NRG_GW_E!Q12+NRG_BF_E!Q12+NRG_PR_E!Q12+NRG_NI_E!Q12+NRG_CL_E!Q12+NRG_LNG_E!Q12+NRG_BIOG_E!Q12+NRG_GTL_E!Q12+NRG_CPP_E!Q12+NRG_NSP_E!Q12</f>
        <v>0</v>
      </c>
      <c r="R12" s="8">
        <f>NRG_CM_E!R12+NRG_OIL_NG_E!R12+NRG_PF_E!R12+NRG_CO_E!R12+NRG_BKBPB_E!R12+NRG_GW_E!R12+NRG_BF_E!R12+NRG_PR_E!R12+NRG_NI_E!R12+NRG_CL_E!R12+NRG_LNG_E!R12+NRG_BIOG_E!R12+NRG_GTL_E!R12+NRG_CPP_E!R12+NRG_NSP_E!R12</f>
        <v>0</v>
      </c>
      <c r="S12" s="8">
        <f>NRG_CM_E!S12+NRG_OIL_NG_E!S12+NRG_PF_E!S12+NRG_CO_E!S12+NRG_BKBPB_E!S12+NRG_GW_E!S12+NRG_BF_E!S12+NRG_PR_E!S12+NRG_NI_E!S12+NRG_CL_E!S12+NRG_LNG_E!S12+NRG_BIOG_E!S12+NRG_GTL_E!S12+NRG_CPP_E!S12+NRG_NSP_E!S12</f>
        <v>0</v>
      </c>
      <c r="T12" s="8">
        <f>NRG_CM_E!T12+NRG_OIL_NG_E!T12+NRG_PF_E!T12+NRG_CO_E!T12+NRG_BKBPB_E!T12+NRG_GW_E!T12+NRG_BF_E!T12+NRG_PR_E!T12+NRG_NI_E!T12+NRG_CL_E!T12+NRG_LNG_E!T12+NRG_BIOG_E!T12+NRG_GTL_E!T12+NRG_CPP_E!T12+NRG_NSP_E!T12</f>
        <v>0</v>
      </c>
      <c r="U12" s="8">
        <f>NRG_CM_E!U12+NRG_OIL_NG_E!U12+NRG_PF_E!U12+NRG_CO_E!U12+NRG_BKBPB_E!U12+NRG_GW_E!U12+NRG_BF_E!U12+NRG_PR_E!U12+NRG_NI_E!U12+NRG_CL_E!U12+NRG_LNG_E!U12+NRG_BIOG_E!U12+NRG_GTL_E!U12+NRG_CPP_E!U12+NRG_NSP_E!U12</f>
        <v>0</v>
      </c>
      <c r="V12" s="8">
        <f>NRG_CM_E!V12+NRG_OIL_NG_E!V12+NRG_PF_E!V12+NRG_CO_E!V12+NRG_BKBPB_E!V12+NRG_GW_E!V12+NRG_BF_E!V12+NRG_PR_E!V12+NRG_NI_E!V12+NRG_CL_E!V12+NRG_LNG_E!V12+NRG_BIOG_E!V12+NRG_GTL_E!V12+NRG_CPP_E!V12+NRG_NSP_E!V12</f>
        <v>0</v>
      </c>
      <c r="W12" s="8">
        <f>NRG_CM_E!W12+NRG_OIL_NG_E!W12+NRG_PF_E!W12+NRG_CO_E!W12+NRG_BKBPB_E!W12+NRG_GW_E!W12+NRG_BF_E!W12+NRG_PR_E!W12+NRG_NI_E!W12+NRG_CL_E!W12+NRG_LNG_E!W12+NRG_BIOG_E!W12+NRG_GTL_E!W12+NRG_CPP_E!W12+NRG_NSP_E!W12</f>
        <v>0</v>
      </c>
      <c r="X12" s="8">
        <f>NRG_CM_E!X12+NRG_OIL_NG_E!X12+NRG_PF_E!X12+NRG_CO_E!X12+NRG_BKBPB_E!X12+NRG_GW_E!X12+NRG_BF_E!X12+NRG_PR_E!X12+NRG_NI_E!X12+NRG_CL_E!X12+NRG_LNG_E!X12+NRG_BIOG_E!X12+NRG_GTL_E!X12+NRG_CPP_E!X12+NRG_NSP_E!X12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NRG_CM_E!C13+NRG_OIL_NG_E!C13+NRG_PF_E!C13+NRG_CO_E!C13+NRG_BKBPB_E!C13+NRG_GW_E!C13+NRG_BF_E!C13+NRG_PR_E!C13+NRG_NI_E!C13+NRG_CL_E!C13+NRG_LNG_E!C13+NRG_BIOG_E!C13+NRG_GTL_E!C13+NRG_CPP_E!C13+NRG_NSP_E!C13</f>
        <v>0</v>
      </c>
      <c r="D13" s="8">
        <f>NRG_CM_E!D13+NRG_OIL_NG_E!D13+NRG_PF_E!D13+NRG_CO_E!D13+NRG_BKBPB_E!D13+NRG_GW_E!D13+NRG_BF_E!D13+NRG_PR_E!D13+NRG_NI_E!D13+NRG_CL_E!D13+NRG_LNG_E!D13+NRG_BIOG_E!D13+NRG_GTL_E!D13+NRG_CPP_E!D13+NRG_NSP_E!D13</f>
        <v>0</v>
      </c>
      <c r="E13" s="8">
        <f>NRG_CM_E!E13+NRG_OIL_NG_E!E13+NRG_PF_E!E13+NRG_CO_E!E13+NRG_BKBPB_E!E13+NRG_GW_E!E13+NRG_BF_E!E13+NRG_PR_E!E13+NRG_NI_E!E13+NRG_CL_E!E13+NRG_LNG_E!E13+NRG_BIOG_E!E13+NRG_GTL_E!E13+NRG_CPP_E!E13+NRG_NSP_E!E13</f>
        <v>0</v>
      </c>
      <c r="F13" s="8">
        <f>NRG_CM_E!F13+NRG_OIL_NG_E!F13+NRG_PF_E!F13+NRG_CO_E!F13+NRG_BKBPB_E!F13+NRG_GW_E!F13+NRG_BF_E!F13+NRG_PR_E!F13+NRG_NI_E!F13+NRG_CL_E!F13+NRG_LNG_E!F13+NRG_BIOG_E!F13+NRG_GTL_E!F13+NRG_CPP_E!F13+NRG_NSP_E!F13</f>
        <v>0</v>
      </c>
      <c r="G13" s="8">
        <f>NRG_CM_E!G13+NRG_OIL_NG_E!G13+NRG_PF_E!G13+NRG_CO_E!G13+NRG_BKBPB_E!G13+NRG_GW_E!G13+NRG_BF_E!G13+NRG_PR_E!G13+NRG_NI_E!G13+NRG_CL_E!G13+NRG_LNG_E!G13+NRG_BIOG_E!G13+NRG_GTL_E!G13+NRG_CPP_E!G13+NRG_NSP_E!G13</f>
        <v>0</v>
      </c>
      <c r="H13" s="8">
        <f>NRG_CM_E!H13+NRG_OIL_NG_E!H13+NRG_PF_E!H13+NRG_CO_E!H13+NRG_BKBPB_E!H13+NRG_GW_E!H13+NRG_BF_E!H13+NRG_PR_E!H13+NRG_NI_E!H13+NRG_CL_E!H13+NRG_LNG_E!H13+NRG_BIOG_E!H13+NRG_GTL_E!H13+NRG_CPP_E!H13+NRG_NSP_E!H13</f>
        <v>0</v>
      </c>
      <c r="I13" s="8">
        <f>NRG_CM_E!I13+NRG_OIL_NG_E!I13+NRG_PF_E!I13+NRG_CO_E!I13+NRG_BKBPB_E!I13+NRG_GW_E!I13+NRG_BF_E!I13+NRG_PR_E!I13+NRG_NI_E!I13+NRG_CL_E!I13+NRG_LNG_E!I13+NRG_BIOG_E!I13+NRG_GTL_E!I13+NRG_CPP_E!I13+NRG_NSP_E!I13</f>
        <v>0</v>
      </c>
      <c r="J13" s="8">
        <f>NRG_CM_E!J13+NRG_OIL_NG_E!J13+NRG_PF_E!J13+NRG_CO_E!J13+NRG_BKBPB_E!J13+NRG_GW_E!J13+NRG_BF_E!J13+NRG_PR_E!J13+NRG_NI_E!J13+NRG_CL_E!J13+NRG_LNG_E!J13+NRG_BIOG_E!J13+NRG_GTL_E!J13+NRG_CPP_E!J13+NRG_NSP_E!J13</f>
        <v>0</v>
      </c>
      <c r="K13" s="8">
        <f>NRG_CM_E!K13+NRG_OIL_NG_E!K13+NRG_PF_E!K13+NRG_CO_E!K13+NRG_BKBPB_E!K13+NRG_GW_E!K13+NRG_BF_E!K13+NRG_PR_E!K13+NRG_NI_E!K13+NRG_CL_E!K13+NRG_LNG_E!K13+NRG_BIOG_E!K13+NRG_GTL_E!K13+NRG_CPP_E!K13+NRG_NSP_E!K13</f>
        <v>0</v>
      </c>
      <c r="L13" s="8">
        <f>NRG_CM_E!L13+NRG_OIL_NG_E!L13+NRG_PF_E!L13+NRG_CO_E!L13+NRG_BKBPB_E!L13+NRG_GW_E!L13+NRG_BF_E!L13+NRG_PR_E!L13+NRG_NI_E!L13+NRG_CL_E!L13+NRG_LNG_E!L13+NRG_BIOG_E!L13+NRG_GTL_E!L13+NRG_CPP_E!L13+NRG_NSP_E!L13</f>
        <v>0</v>
      </c>
      <c r="M13" s="8">
        <f>NRG_CM_E!M13+NRG_OIL_NG_E!M13+NRG_PF_E!M13+NRG_CO_E!M13+NRG_BKBPB_E!M13+NRG_GW_E!M13+NRG_BF_E!M13+NRG_PR_E!M13+NRG_NI_E!M13+NRG_CL_E!M13+NRG_LNG_E!M13+NRG_BIOG_E!M13+NRG_GTL_E!M13+NRG_CPP_E!M13+NRG_NSP_E!M13</f>
        <v>0</v>
      </c>
      <c r="N13" s="8">
        <f>NRG_CM_E!N13+NRG_OIL_NG_E!N13+NRG_PF_E!N13+NRG_CO_E!N13+NRG_BKBPB_E!N13+NRG_GW_E!N13+NRG_BF_E!N13+NRG_PR_E!N13+NRG_NI_E!N13+NRG_CL_E!N13+NRG_LNG_E!N13+NRG_BIOG_E!N13+NRG_GTL_E!N13+NRG_CPP_E!N13+NRG_NSP_E!N13</f>
        <v>0</v>
      </c>
      <c r="O13" s="8">
        <f>NRG_CM_E!O13+NRG_OIL_NG_E!O13+NRG_PF_E!O13+NRG_CO_E!O13+NRG_BKBPB_E!O13+NRG_GW_E!O13+NRG_BF_E!O13+NRG_PR_E!O13+NRG_NI_E!O13+NRG_CL_E!O13+NRG_LNG_E!O13+NRG_BIOG_E!O13+NRG_GTL_E!O13+NRG_CPP_E!O13+NRG_NSP_E!O13</f>
        <v>0</v>
      </c>
      <c r="P13" s="8">
        <f>NRG_CM_E!P13+NRG_OIL_NG_E!P13+NRG_PF_E!P13+NRG_CO_E!P13+NRG_BKBPB_E!P13+NRG_GW_E!P13+NRG_BF_E!P13+NRG_PR_E!P13+NRG_NI_E!P13+NRG_CL_E!P13+NRG_LNG_E!P13+NRG_BIOG_E!P13+NRG_GTL_E!P13+NRG_CPP_E!P13+NRG_NSP_E!P13</f>
        <v>0</v>
      </c>
      <c r="Q13" s="8">
        <f>NRG_CM_E!Q13+NRG_OIL_NG_E!Q13+NRG_PF_E!Q13+NRG_CO_E!Q13+NRG_BKBPB_E!Q13+NRG_GW_E!Q13+NRG_BF_E!Q13+NRG_PR_E!Q13+NRG_NI_E!Q13+NRG_CL_E!Q13+NRG_LNG_E!Q13+NRG_BIOG_E!Q13+NRG_GTL_E!Q13+NRG_CPP_E!Q13+NRG_NSP_E!Q13</f>
        <v>0</v>
      </c>
      <c r="R13" s="8">
        <f>NRG_CM_E!R13+NRG_OIL_NG_E!R13+NRG_PF_E!R13+NRG_CO_E!R13+NRG_BKBPB_E!R13+NRG_GW_E!R13+NRG_BF_E!R13+NRG_PR_E!R13+NRG_NI_E!R13+NRG_CL_E!R13+NRG_LNG_E!R13+NRG_BIOG_E!R13+NRG_GTL_E!R13+NRG_CPP_E!R13+NRG_NSP_E!R13</f>
        <v>0</v>
      </c>
      <c r="S13" s="8">
        <f>NRG_CM_E!S13+NRG_OIL_NG_E!S13+NRG_PF_E!S13+NRG_CO_E!S13+NRG_BKBPB_E!S13+NRG_GW_E!S13+NRG_BF_E!S13+NRG_PR_E!S13+NRG_NI_E!S13+NRG_CL_E!S13+NRG_LNG_E!S13+NRG_BIOG_E!S13+NRG_GTL_E!S13+NRG_CPP_E!S13+NRG_NSP_E!S13</f>
        <v>0</v>
      </c>
      <c r="T13" s="8">
        <f>NRG_CM_E!T13+NRG_OIL_NG_E!T13+NRG_PF_E!T13+NRG_CO_E!T13+NRG_BKBPB_E!T13+NRG_GW_E!T13+NRG_BF_E!T13+NRG_PR_E!T13+NRG_NI_E!T13+NRG_CL_E!T13+NRG_LNG_E!T13+NRG_BIOG_E!T13+NRG_GTL_E!T13+NRG_CPP_E!T13+NRG_NSP_E!T13</f>
        <v>0</v>
      </c>
      <c r="U13" s="8">
        <f>NRG_CM_E!U13+NRG_OIL_NG_E!U13+NRG_PF_E!U13+NRG_CO_E!U13+NRG_BKBPB_E!U13+NRG_GW_E!U13+NRG_BF_E!U13+NRG_PR_E!U13+NRG_NI_E!U13+NRG_CL_E!U13+NRG_LNG_E!U13+NRG_BIOG_E!U13+NRG_GTL_E!U13+NRG_CPP_E!U13+NRG_NSP_E!U13</f>
        <v>0</v>
      </c>
      <c r="V13" s="8">
        <f>NRG_CM_E!V13+NRG_OIL_NG_E!V13+NRG_PF_E!V13+NRG_CO_E!V13+NRG_BKBPB_E!V13+NRG_GW_E!V13+NRG_BF_E!V13+NRG_PR_E!V13+NRG_NI_E!V13+NRG_CL_E!V13+NRG_LNG_E!V13+NRG_BIOG_E!V13+NRG_GTL_E!V13+NRG_CPP_E!V13+NRG_NSP_E!V13</f>
        <v>0</v>
      </c>
      <c r="W13" s="8">
        <f>NRG_CM_E!W13+NRG_OIL_NG_E!W13+NRG_PF_E!W13+NRG_CO_E!W13+NRG_BKBPB_E!W13+NRG_GW_E!W13+NRG_BF_E!W13+NRG_PR_E!W13+NRG_NI_E!W13+NRG_CL_E!W13+NRG_LNG_E!W13+NRG_BIOG_E!W13+NRG_GTL_E!W13+NRG_CPP_E!W13+NRG_NSP_E!W13</f>
        <v>0</v>
      </c>
      <c r="X13" s="8">
        <f>NRG_CM_E!X13+NRG_OIL_NG_E!X13+NRG_PF_E!X13+NRG_CO_E!X13+NRG_BKBPB_E!X13+NRG_GW_E!X13+NRG_BF_E!X13+NRG_PR_E!X13+NRG_NI_E!X13+NRG_CL_E!X13+NRG_LNG_E!X13+NRG_BIOG_E!X13+NRG_GTL_E!X13+NRG_CPP_E!X13+NRG_NSP_E!X13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NRG_CM_E!C14+NRG_OIL_NG_E!C14+NRG_PF_E!C14+NRG_CO_E!C14+NRG_BKBPB_E!C14+NRG_GW_E!C14+NRG_BF_E!C14+NRG_PR_E!C14+NRG_NI_E!C14+NRG_CL_E!C14+NRG_LNG_E!C14+NRG_BIOG_E!C14+NRG_GTL_E!C14+NRG_CPP_E!C14+NRG_NSP_E!C14</f>
        <v>0</v>
      </c>
      <c r="D14" s="8">
        <f>NRG_CM_E!D14+NRG_OIL_NG_E!D14+NRG_PF_E!D14+NRG_CO_E!D14+NRG_BKBPB_E!D14+NRG_GW_E!D14+NRG_BF_E!D14+NRG_PR_E!D14+NRG_NI_E!D14+NRG_CL_E!D14+NRG_LNG_E!D14+NRG_BIOG_E!D14+NRG_GTL_E!D14+NRG_CPP_E!D14+NRG_NSP_E!D14</f>
        <v>0</v>
      </c>
      <c r="E14" s="8">
        <f>NRG_CM_E!E14+NRG_OIL_NG_E!E14+NRG_PF_E!E14+NRG_CO_E!E14+NRG_BKBPB_E!E14+NRG_GW_E!E14+NRG_BF_E!E14+NRG_PR_E!E14+NRG_NI_E!E14+NRG_CL_E!E14+NRG_LNG_E!E14+NRG_BIOG_E!E14+NRG_GTL_E!E14+NRG_CPP_E!E14+NRG_NSP_E!E14</f>
        <v>0</v>
      </c>
      <c r="F14" s="8">
        <f>NRG_CM_E!F14+NRG_OIL_NG_E!F14+NRG_PF_E!F14+NRG_CO_E!F14+NRG_BKBPB_E!F14+NRG_GW_E!F14+NRG_BF_E!F14+NRG_PR_E!F14+NRG_NI_E!F14+NRG_CL_E!F14+NRG_LNG_E!F14+NRG_BIOG_E!F14+NRG_GTL_E!F14+NRG_CPP_E!F14+NRG_NSP_E!F14</f>
        <v>0</v>
      </c>
      <c r="G14" s="8">
        <f>NRG_CM_E!G14+NRG_OIL_NG_E!G14+NRG_PF_E!G14+NRG_CO_E!G14+NRG_BKBPB_E!G14+NRG_GW_E!G14+NRG_BF_E!G14+NRG_PR_E!G14+NRG_NI_E!G14+NRG_CL_E!G14+NRG_LNG_E!G14+NRG_BIOG_E!G14+NRG_GTL_E!G14+NRG_CPP_E!G14+NRG_NSP_E!G14</f>
        <v>0</v>
      </c>
      <c r="H14" s="8">
        <f>NRG_CM_E!H14+NRG_OIL_NG_E!H14+NRG_PF_E!H14+NRG_CO_E!H14+NRG_BKBPB_E!H14+NRG_GW_E!H14+NRG_BF_E!H14+NRG_PR_E!H14+NRG_NI_E!H14+NRG_CL_E!H14+NRG_LNG_E!H14+NRG_BIOG_E!H14+NRG_GTL_E!H14+NRG_CPP_E!H14+NRG_NSP_E!H14</f>
        <v>0</v>
      </c>
      <c r="I14" s="8">
        <f>NRG_CM_E!I14+NRG_OIL_NG_E!I14+NRG_PF_E!I14+NRG_CO_E!I14+NRG_BKBPB_E!I14+NRG_GW_E!I14+NRG_BF_E!I14+NRG_PR_E!I14+NRG_NI_E!I14+NRG_CL_E!I14+NRG_LNG_E!I14+NRG_BIOG_E!I14+NRG_GTL_E!I14+NRG_CPP_E!I14+NRG_NSP_E!I14</f>
        <v>0</v>
      </c>
      <c r="J14" s="8">
        <f>NRG_CM_E!J14+NRG_OIL_NG_E!J14+NRG_PF_E!J14+NRG_CO_E!J14+NRG_BKBPB_E!J14+NRG_GW_E!J14+NRG_BF_E!J14+NRG_PR_E!J14+NRG_NI_E!J14+NRG_CL_E!J14+NRG_LNG_E!J14+NRG_BIOG_E!J14+NRG_GTL_E!J14+NRG_CPP_E!J14+NRG_NSP_E!J14</f>
        <v>0</v>
      </c>
      <c r="K14" s="8">
        <f>NRG_CM_E!K14+NRG_OIL_NG_E!K14+NRG_PF_E!K14+NRG_CO_E!K14+NRG_BKBPB_E!K14+NRG_GW_E!K14+NRG_BF_E!K14+NRG_PR_E!K14+NRG_NI_E!K14+NRG_CL_E!K14+NRG_LNG_E!K14+NRG_BIOG_E!K14+NRG_GTL_E!K14+NRG_CPP_E!K14+NRG_NSP_E!K14</f>
        <v>0</v>
      </c>
      <c r="L14" s="8">
        <f>NRG_CM_E!L14+NRG_OIL_NG_E!L14+NRG_PF_E!L14+NRG_CO_E!L14+NRG_BKBPB_E!L14+NRG_GW_E!L14+NRG_BF_E!L14+NRG_PR_E!L14+NRG_NI_E!L14+NRG_CL_E!L14+NRG_LNG_E!L14+NRG_BIOG_E!L14+NRG_GTL_E!L14+NRG_CPP_E!L14+NRG_NSP_E!L14</f>
        <v>0</v>
      </c>
      <c r="M14" s="8">
        <f>NRG_CM_E!M14+NRG_OIL_NG_E!M14+NRG_PF_E!M14+NRG_CO_E!M14+NRG_BKBPB_E!M14+NRG_GW_E!M14+NRG_BF_E!M14+NRG_PR_E!M14+NRG_NI_E!M14+NRG_CL_E!M14+NRG_LNG_E!M14+NRG_BIOG_E!M14+NRG_GTL_E!M14+NRG_CPP_E!M14+NRG_NSP_E!M14</f>
        <v>0</v>
      </c>
      <c r="N14" s="8">
        <f>NRG_CM_E!N14+NRG_OIL_NG_E!N14+NRG_PF_E!N14+NRG_CO_E!N14+NRG_BKBPB_E!N14+NRG_GW_E!N14+NRG_BF_E!N14+NRG_PR_E!N14+NRG_NI_E!N14+NRG_CL_E!N14+NRG_LNG_E!N14+NRG_BIOG_E!N14+NRG_GTL_E!N14+NRG_CPP_E!N14+NRG_NSP_E!N14</f>
        <v>0</v>
      </c>
      <c r="O14" s="8">
        <f>NRG_CM_E!O14+NRG_OIL_NG_E!O14+NRG_PF_E!O14+NRG_CO_E!O14+NRG_BKBPB_E!O14+NRG_GW_E!O14+NRG_BF_E!O14+NRG_PR_E!O14+NRG_NI_E!O14+NRG_CL_E!O14+NRG_LNG_E!O14+NRG_BIOG_E!O14+NRG_GTL_E!O14+NRG_CPP_E!O14+NRG_NSP_E!O14</f>
        <v>0</v>
      </c>
      <c r="P14" s="8">
        <f>NRG_CM_E!P14+NRG_OIL_NG_E!P14+NRG_PF_E!P14+NRG_CO_E!P14+NRG_BKBPB_E!P14+NRG_GW_E!P14+NRG_BF_E!P14+NRG_PR_E!P14+NRG_NI_E!P14+NRG_CL_E!P14+NRG_LNG_E!P14+NRG_BIOG_E!P14+NRG_GTL_E!P14+NRG_CPP_E!P14+NRG_NSP_E!P14</f>
        <v>0</v>
      </c>
      <c r="Q14" s="8">
        <f>NRG_CM_E!Q14+NRG_OIL_NG_E!Q14+NRG_PF_E!Q14+NRG_CO_E!Q14+NRG_BKBPB_E!Q14+NRG_GW_E!Q14+NRG_BF_E!Q14+NRG_PR_E!Q14+NRG_NI_E!Q14+NRG_CL_E!Q14+NRG_LNG_E!Q14+NRG_BIOG_E!Q14+NRG_GTL_E!Q14+NRG_CPP_E!Q14+NRG_NSP_E!Q14</f>
        <v>0</v>
      </c>
      <c r="R14" s="8">
        <f>NRG_CM_E!R14+NRG_OIL_NG_E!R14+NRG_PF_E!R14+NRG_CO_E!R14+NRG_BKBPB_E!R14+NRG_GW_E!R14+NRG_BF_E!R14+NRG_PR_E!R14+NRG_NI_E!R14+NRG_CL_E!R14+NRG_LNG_E!R14+NRG_BIOG_E!R14+NRG_GTL_E!R14+NRG_CPP_E!R14+NRG_NSP_E!R14</f>
        <v>0</v>
      </c>
      <c r="S14" s="8">
        <f>NRG_CM_E!S14+NRG_OIL_NG_E!S14+NRG_PF_E!S14+NRG_CO_E!S14+NRG_BKBPB_E!S14+NRG_GW_E!S14+NRG_BF_E!S14+NRG_PR_E!S14+NRG_NI_E!S14+NRG_CL_E!S14+NRG_LNG_E!S14+NRG_BIOG_E!S14+NRG_GTL_E!S14+NRG_CPP_E!S14+NRG_NSP_E!S14</f>
        <v>0</v>
      </c>
      <c r="T14" s="8">
        <f>NRG_CM_E!T14+NRG_OIL_NG_E!T14+NRG_PF_E!T14+NRG_CO_E!T14+NRG_BKBPB_E!T14+NRG_GW_E!T14+NRG_BF_E!T14+NRG_PR_E!T14+NRG_NI_E!T14+NRG_CL_E!T14+NRG_LNG_E!T14+NRG_BIOG_E!T14+NRG_GTL_E!T14+NRG_CPP_E!T14+NRG_NSP_E!T14</f>
        <v>0</v>
      </c>
      <c r="U14" s="8">
        <f>NRG_CM_E!U14+NRG_OIL_NG_E!U14+NRG_PF_E!U14+NRG_CO_E!U14+NRG_BKBPB_E!U14+NRG_GW_E!U14+NRG_BF_E!U14+NRG_PR_E!U14+NRG_NI_E!U14+NRG_CL_E!U14+NRG_LNG_E!U14+NRG_BIOG_E!U14+NRG_GTL_E!U14+NRG_CPP_E!U14+NRG_NSP_E!U14</f>
        <v>0</v>
      </c>
      <c r="V14" s="8">
        <f>NRG_CM_E!V14+NRG_OIL_NG_E!V14+NRG_PF_E!V14+NRG_CO_E!V14+NRG_BKBPB_E!V14+NRG_GW_E!V14+NRG_BF_E!V14+NRG_PR_E!V14+NRG_NI_E!V14+NRG_CL_E!V14+NRG_LNG_E!V14+NRG_BIOG_E!V14+NRG_GTL_E!V14+NRG_CPP_E!V14+NRG_NSP_E!V14</f>
        <v>0</v>
      </c>
      <c r="W14" s="8">
        <f>NRG_CM_E!W14+NRG_OIL_NG_E!W14+NRG_PF_E!W14+NRG_CO_E!W14+NRG_BKBPB_E!W14+NRG_GW_E!W14+NRG_BF_E!W14+NRG_PR_E!W14+NRG_NI_E!W14+NRG_CL_E!W14+NRG_LNG_E!W14+NRG_BIOG_E!W14+NRG_GTL_E!W14+NRG_CPP_E!W14+NRG_NSP_E!W14</f>
        <v>0</v>
      </c>
      <c r="X14" s="8">
        <f>NRG_CM_E!X14+NRG_OIL_NG_E!X14+NRG_PF_E!X14+NRG_CO_E!X14+NRG_BKBPB_E!X14+NRG_GW_E!X14+NRG_BF_E!X14+NRG_PR_E!X14+NRG_NI_E!X14+NRG_CL_E!X14+NRG_LNG_E!X14+NRG_BIOG_E!X14+NRG_GTL_E!X14+NRG_CPP_E!X14+NRG_NSP_E!X14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NRG_CM_E!C15+NRG_OIL_NG_E!C15+NRG_PF_E!C15+NRG_CO_E!C15+NRG_BKBPB_E!C15+NRG_GW_E!C15+NRG_BF_E!C15+NRG_PR_E!C15+NRG_NI_E!C15+NRG_CL_E!C15+NRG_LNG_E!C15+NRG_BIOG_E!C15+NRG_GTL_E!C15+NRG_CPP_E!C15+NRG_NSP_E!C15</f>
        <v>0</v>
      </c>
      <c r="D15" s="8">
        <f>NRG_CM_E!D15+NRG_OIL_NG_E!D15+NRG_PF_E!D15+NRG_CO_E!D15+NRG_BKBPB_E!D15+NRG_GW_E!D15+NRG_BF_E!D15+NRG_PR_E!D15+NRG_NI_E!D15+NRG_CL_E!D15+NRG_LNG_E!D15+NRG_BIOG_E!D15+NRG_GTL_E!D15+NRG_CPP_E!D15+NRG_NSP_E!D15</f>
        <v>0</v>
      </c>
      <c r="E15" s="8">
        <f>NRG_CM_E!E15+NRG_OIL_NG_E!E15+NRG_PF_E!E15+NRG_CO_E!E15+NRG_BKBPB_E!E15+NRG_GW_E!E15+NRG_BF_E!E15+NRG_PR_E!E15+NRG_NI_E!E15+NRG_CL_E!E15+NRG_LNG_E!E15+NRG_BIOG_E!E15+NRG_GTL_E!E15+NRG_CPP_E!E15+NRG_NSP_E!E15</f>
        <v>0</v>
      </c>
      <c r="F15" s="8">
        <f>NRG_CM_E!F15+NRG_OIL_NG_E!F15+NRG_PF_E!F15+NRG_CO_E!F15+NRG_BKBPB_E!F15+NRG_GW_E!F15+NRG_BF_E!F15+NRG_PR_E!F15+NRG_NI_E!F15+NRG_CL_E!F15+NRG_LNG_E!F15+NRG_BIOG_E!F15+NRG_GTL_E!F15+NRG_CPP_E!F15+NRG_NSP_E!F15</f>
        <v>0</v>
      </c>
      <c r="G15" s="8">
        <f>NRG_CM_E!G15+NRG_OIL_NG_E!G15+NRG_PF_E!G15+NRG_CO_E!G15+NRG_BKBPB_E!G15+NRG_GW_E!G15+NRG_BF_E!G15+NRG_PR_E!G15+NRG_NI_E!G15+NRG_CL_E!G15+NRG_LNG_E!G15+NRG_BIOG_E!G15+NRG_GTL_E!G15+NRG_CPP_E!G15+NRG_NSP_E!G15</f>
        <v>0</v>
      </c>
      <c r="H15" s="8">
        <f>NRG_CM_E!H15+NRG_OIL_NG_E!H15+NRG_PF_E!H15+NRG_CO_E!H15+NRG_BKBPB_E!H15+NRG_GW_E!H15+NRG_BF_E!H15+NRG_PR_E!H15+NRG_NI_E!H15+NRG_CL_E!H15+NRG_LNG_E!H15+NRG_BIOG_E!H15+NRG_GTL_E!H15+NRG_CPP_E!H15+NRG_NSP_E!H15</f>
        <v>0</v>
      </c>
      <c r="I15" s="8">
        <f>NRG_CM_E!I15+NRG_OIL_NG_E!I15+NRG_PF_E!I15+NRG_CO_E!I15+NRG_BKBPB_E!I15+NRG_GW_E!I15+NRG_BF_E!I15+NRG_PR_E!I15+NRG_NI_E!I15+NRG_CL_E!I15+NRG_LNG_E!I15+NRG_BIOG_E!I15+NRG_GTL_E!I15+NRG_CPP_E!I15+NRG_NSP_E!I15</f>
        <v>0</v>
      </c>
      <c r="J15" s="8">
        <f>NRG_CM_E!J15+NRG_OIL_NG_E!J15+NRG_PF_E!J15+NRG_CO_E!J15+NRG_BKBPB_E!J15+NRG_GW_E!J15+NRG_BF_E!J15+NRG_PR_E!J15+NRG_NI_E!J15+NRG_CL_E!J15+NRG_LNG_E!J15+NRG_BIOG_E!J15+NRG_GTL_E!J15+NRG_CPP_E!J15+NRG_NSP_E!J15</f>
        <v>0</v>
      </c>
      <c r="K15" s="8">
        <f>NRG_CM_E!K15+NRG_OIL_NG_E!K15+NRG_PF_E!K15+NRG_CO_E!K15+NRG_BKBPB_E!K15+NRG_GW_E!K15+NRG_BF_E!K15+NRG_PR_E!K15+NRG_NI_E!K15+NRG_CL_E!K15+NRG_LNG_E!K15+NRG_BIOG_E!K15+NRG_GTL_E!K15+NRG_CPP_E!K15+NRG_NSP_E!K15</f>
        <v>0</v>
      </c>
      <c r="L15" s="8">
        <f>NRG_CM_E!L15+NRG_OIL_NG_E!L15+NRG_PF_E!L15+NRG_CO_E!L15+NRG_BKBPB_E!L15+NRG_GW_E!L15+NRG_BF_E!L15+NRG_PR_E!L15+NRG_NI_E!L15+NRG_CL_E!L15+NRG_LNG_E!L15+NRG_BIOG_E!L15+NRG_GTL_E!L15+NRG_CPP_E!L15+NRG_NSP_E!L15</f>
        <v>0</v>
      </c>
      <c r="M15" s="8">
        <f>NRG_CM_E!M15+NRG_OIL_NG_E!M15+NRG_PF_E!M15+NRG_CO_E!M15+NRG_BKBPB_E!M15+NRG_GW_E!M15+NRG_BF_E!M15+NRG_PR_E!M15+NRG_NI_E!M15+NRG_CL_E!M15+NRG_LNG_E!M15+NRG_BIOG_E!M15+NRG_GTL_E!M15+NRG_CPP_E!M15+NRG_NSP_E!M15</f>
        <v>0</v>
      </c>
      <c r="N15" s="8">
        <f>NRG_CM_E!N15+NRG_OIL_NG_E!N15+NRG_PF_E!N15+NRG_CO_E!N15+NRG_BKBPB_E!N15+NRG_GW_E!N15+NRG_BF_E!N15+NRG_PR_E!N15+NRG_NI_E!N15+NRG_CL_E!N15+NRG_LNG_E!N15+NRG_BIOG_E!N15+NRG_GTL_E!N15+NRG_CPP_E!N15+NRG_NSP_E!N15</f>
        <v>0</v>
      </c>
      <c r="O15" s="8">
        <f>NRG_CM_E!O15+NRG_OIL_NG_E!O15+NRG_PF_E!O15+NRG_CO_E!O15+NRG_BKBPB_E!O15+NRG_GW_E!O15+NRG_BF_E!O15+NRG_PR_E!O15+NRG_NI_E!O15+NRG_CL_E!O15+NRG_LNG_E!O15+NRG_BIOG_E!O15+NRG_GTL_E!O15+NRG_CPP_E!O15+NRG_NSP_E!O15</f>
        <v>0</v>
      </c>
      <c r="P15" s="8">
        <f>NRG_CM_E!P15+NRG_OIL_NG_E!P15+NRG_PF_E!P15+NRG_CO_E!P15+NRG_BKBPB_E!P15+NRG_GW_E!P15+NRG_BF_E!P15+NRG_PR_E!P15+NRG_NI_E!P15+NRG_CL_E!P15+NRG_LNG_E!P15+NRG_BIOG_E!P15+NRG_GTL_E!P15+NRG_CPP_E!P15+NRG_NSP_E!P15</f>
        <v>0</v>
      </c>
      <c r="Q15" s="8">
        <f>NRG_CM_E!Q15+NRG_OIL_NG_E!Q15+NRG_PF_E!Q15+NRG_CO_E!Q15+NRG_BKBPB_E!Q15+NRG_GW_E!Q15+NRG_BF_E!Q15+NRG_PR_E!Q15+NRG_NI_E!Q15+NRG_CL_E!Q15+NRG_LNG_E!Q15+NRG_BIOG_E!Q15+NRG_GTL_E!Q15+NRG_CPP_E!Q15+NRG_NSP_E!Q15</f>
        <v>0</v>
      </c>
      <c r="R15" s="8">
        <f>NRG_CM_E!R15+NRG_OIL_NG_E!R15+NRG_PF_E!R15+NRG_CO_E!R15+NRG_BKBPB_E!R15+NRG_GW_E!R15+NRG_BF_E!R15+NRG_PR_E!R15+NRG_NI_E!R15+NRG_CL_E!R15+NRG_LNG_E!R15+NRG_BIOG_E!R15+NRG_GTL_E!R15+NRG_CPP_E!R15+NRG_NSP_E!R15</f>
        <v>0</v>
      </c>
      <c r="S15" s="8">
        <f>NRG_CM_E!S15+NRG_OIL_NG_E!S15+NRG_PF_E!S15+NRG_CO_E!S15+NRG_BKBPB_E!S15+NRG_GW_E!S15+NRG_BF_E!S15+NRG_PR_E!S15+NRG_NI_E!S15+NRG_CL_E!S15+NRG_LNG_E!S15+NRG_BIOG_E!S15+NRG_GTL_E!S15+NRG_CPP_E!S15+NRG_NSP_E!S15</f>
        <v>0</v>
      </c>
      <c r="T15" s="8">
        <f>NRG_CM_E!T15+NRG_OIL_NG_E!T15+NRG_PF_E!T15+NRG_CO_E!T15+NRG_BKBPB_E!T15+NRG_GW_E!T15+NRG_BF_E!T15+NRG_PR_E!T15+NRG_NI_E!T15+NRG_CL_E!T15+NRG_LNG_E!T15+NRG_BIOG_E!T15+NRG_GTL_E!T15+NRG_CPP_E!T15+NRG_NSP_E!T15</f>
        <v>0</v>
      </c>
      <c r="U15" s="8">
        <f>NRG_CM_E!U15+NRG_OIL_NG_E!U15+NRG_PF_E!U15+NRG_CO_E!U15+NRG_BKBPB_E!U15+NRG_GW_E!U15+NRG_BF_E!U15+NRG_PR_E!U15+NRG_NI_E!U15+NRG_CL_E!U15+NRG_LNG_E!U15+NRG_BIOG_E!U15+NRG_GTL_E!U15+NRG_CPP_E!U15+NRG_NSP_E!U15</f>
        <v>0</v>
      </c>
      <c r="V15" s="8">
        <f>NRG_CM_E!V15+NRG_OIL_NG_E!V15+NRG_PF_E!V15+NRG_CO_E!V15+NRG_BKBPB_E!V15+NRG_GW_E!V15+NRG_BF_E!V15+NRG_PR_E!V15+NRG_NI_E!V15+NRG_CL_E!V15+NRG_LNG_E!V15+NRG_BIOG_E!V15+NRG_GTL_E!V15+NRG_CPP_E!V15+NRG_NSP_E!V15</f>
        <v>0</v>
      </c>
      <c r="W15" s="8">
        <f>NRG_CM_E!W15+NRG_OIL_NG_E!W15+NRG_PF_E!W15+NRG_CO_E!W15+NRG_BKBPB_E!W15+NRG_GW_E!W15+NRG_BF_E!W15+NRG_PR_E!W15+NRG_NI_E!W15+NRG_CL_E!W15+NRG_LNG_E!W15+NRG_BIOG_E!W15+NRG_GTL_E!W15+NRG_CPP_E!W15+NRG_NSP_E!W15</f>
        <v>0</v>
      </c>
      <c r="X15" s="8">
        <f>NRG_CM_E!X15+NRG_OIL_NG_E!X15+NRG_PF_E!X15+NRG_CO_E!X15+NRG_BKBPB_E!X15+NRG_GW_E!X15+NRG_BF_E!X15+NRG_PR_E!X15+NRG_NI_E!X15+NRG_CL_E!X15+NRG_LNG_E!X15+NRG_BIOG_E!X15+NRG_GTL_E!X15+NRG_CPP_E!X15+NRG_NSP_E!X15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NRG_CM_E!C16+NRG_OIL_NG_E!C16+NRG_PF_E!C16+NRG_CO_E!C16+NRG_BKBPB_E!C16+NRG_GW_E!C16+NRG_BF_E!C16+NRG_PR_E!C16+NRG_NI_E!C16+NRG_CL_E!C16+NRG_LNG_E!C16+NRG_BIOG_E!C16+NRG_GTL_E!C16+NRG_CPP_E!C16+NRG_NSP_E!C16</f>
        <v>0</v>
      </c>
      <c r="D16" s="8">
        <f>NRG_CM_E!D16+NRG_OIL_NG_E!D16+NRG_PF_E!D16+NRG_CO_E!D16+NRG_BKBPB_E!D16+NRG_GW_E!D16+NRG_BF_E!D16+NRG_PR_E!D16+NRG_NI_E!D16+NRG_CL_E!D16+NRG_LNG_E!D16+NRG_BIOG_E!D16+NRG_GTL_E!D16+NRG_CPP_E!D16+NRG_NSP_E!D16</f>
        <v>0</v>
      </c>
      <c r="E16" s="8">
        <f>NRG_CM_E!E16+NRG_OIL_NG_E!E16+NRG_PF_E!E16+NRG_CO_E!E16+NRG_BKBPB_E!E16+NRG_GW_E!E16+NRG_BF_E!E16+NRG_PR_E!E16+NRG_NI_E!E16+NRG_CL_E!E16+NRG_LNG_E!E16+NRG_BIOG_E!E16+NRG_GTL_E!E16+NRG_CPP_E!E16+NRG_NSP_E!E16</f>
        <v>0</v>
      </c>
      <c r="F16" s="8">
        <f>NRG_CM_E!F16+NRG_OIL_NG_E!F16+NRG_PF_E!F16+NRG_CO_E!F16+NRG_BKBPB_E!F16+NRG_GW_E!F16+NRG_BF_E!F16+NRG_PR_E!F16+NRG_NI_E!F16+NRG_CL_E!F16+NRG_LNG_E!F16+NRG_BIOG_E!F16+NRG_GTL_E!F16+NRG_CPP_E!F16+NRG_NSP_E!F16</f>
        <v>0</v>
      </c>
      <c r="G16" s="8">
        <f>NRG_CM_E!G16+NRG_OIL_NG_E!G16+NRG_PF_E!G16+NRG_CO_E!G16+NRG_BKBPB_E!G16+NRG_GW_E!G16+NRG_BF_E!G16+NRG_PR_E!G16+NRG_NI_E!G16+NRG_CL_E!G16+NRG_LNG_E!G16+NRG_BIOG_E!G16+NRG_GTL_E!G16+NRG_CPP_E!G16+NRG_NSP_E!G16</f>
        <v>0</v>
      </c>
      <c r="H16" s="8">
        <f>NRG_CM_E!H16+NRG_OIL_NG_E!H16+NRG_PF_E!H16+NRG_CO_E!H16+NRG_BKBPB_E!H16+NRG_GW_E!H16+NRG_BF_E!H16+NRG_PR_E!H16+NRG_NI_E!H16+NRG_CL_E!H16+NRG_LNG_E!H16+NRG_BIOG_E!H16+NRG_GTL_E!H16+NRG_CPP_E!H16+NRG_NSP_E!H16</f>
        <v>0</v>
      </c>
      <c r="I16" s="8">
        <f>NRG_CM_E!I16+NRG_OIL_NG_E!I16+NRG_PF_E!I16+NRG_CO_E!I16+NRG_BKBPB_E!I16+NRG_GW_E!I16+NRG_BF_E!I16+NRG_PR_E!I16+NRG_NI_E!I16+NRG_CL_E!I16+NRG_LNG_E!I16+NRG_BIOG_E!I16+NRG_GTL_E!I16+NRG_CPP_E!I16+NRG_NSP_E!I16</f>
        <v>0</v>
      </c>
      <c r="J16" s="8">
        <f>NRG_CM_E!J16+NRG_OIL_NG_E!J16+NRG_PF_E!J16+NRG_CO_E!J16+NRG_BKBPB_E!J16+NRG_GW_E!J16+NRG_BF_E!J16+NRG_PR_E!J16+NRG_NI_E!J16+NRG_CL_E!J16+NRG_LNG_E!J16+NRG_BIOG_E!J16+NRG_GTL_E!J16+NRG_CPP_E!J16+NRG_NSP_E!J16</f>
        <v>0</v>
      </c>
      <c r="K16" s="8">
        <f>NRG_CM_E!K16+NRG_OIL_NG_E!K16+NRG_PF_E!K16+NRG_CO_E!K16+NRG_BKBPB_E!K16+NRG_GW_E!K16+NRG_BF_E!K16+NRG_PR_E!K16+NRG_NI_E!K16+NRG_CL_E!K16+NRG_LNG_E!K16+NRG_BIOG_E!K16+NRG_GTL_E!K16+NRG_CPP_E!K16+NRG_NSP_E!K16</f>
        <v>0</v>
      </c>
      <c r="L16" s="8">
        <f>NRG_CM_E!L16+NRG_OIL_NG_E!L16+NRG_PF_E!L16+NRG_CO_E!L16+NRG_BKBPB_E!L16+NRG_GW_E!L16+NRG_BF_E!L16+NRG_PR_E!L16+NRG_NI_E!L16+NRG_CL_E!L16+NRG_LNG_E!L16+NRG_BIOG_E!L16+NRG_GTL_E!L16+NRG_CPP_E!L16+NRG_NSP_E!L16</f>
        <v>0</v>
      </c>
      <c r="M16" s="8">
        <f>NRG_CM_E!M16+NRG_OIL_NG_E!M16+NRG_PF_E!M16+NRG_CO_E!M16+NRG_BKBPB_E!M16+NRG_GW_E!M16+NRG_BF_E!M16+NRG_PR_E!M16+NRG_NI_E!M16+NRG_CL_E!M16+NRG_LNG_E!M16+NRG_BIOG_E!M16+NRG_GTL_E!M16+NRG_CPP_E!M16+NRG_NSP_E!M16</f>
        <v>0</v>
      </c>
      <c r="N16" s="8">
        <f>NRG_CM_E!N16+NRG_OIL_NG_E!N16+NRG_PF_E!N16+NRG_CO_E!N16+NRG_BKBPB_E!N16+NRG_GW_E!N16+NRG_BF_E!N16+NRG_PR_E!N16+NRG_NI_E!N16+NRG_CL_E!N16+NRG_LNG_E!N16+NRG_BIOG_E!N16+NRG_GTL_E!N16+NRG_CPP_E!N16+NRG_NSP_E!N16</f>
        <v>0</v>
      </c>
      <c r="O16" s="8">
        <f>NRG_CM_E!O16+NRG_OIL_NG_E!O16+NRG_PF_E!O16+NRG_CO_E!O16+NRG_BKBPB_E!O16+NRG_GW_E!O16+NRG_BF_E!O16+NRG_PR_E!O16+NRG_NI_E!O16+NRG_CL_E!O16+NRG_LNG_E!O16+NRG_BIOG_E!O16+NRG_GTL_E!O16+NRG_CPP_E!O16+NRG_NSP_E!O16</f>
        <v>0</v>
      </c>
      <c r="P16" s="8">
        <f>NRG_CM_E!P16+NRG_OIL_NG_E!P16+NRG_PF_E!P16+NRG_CO_E!P16+NRG_BKBPB_E!P16+NRG_GW_E!P16+NRG_BF_E!P16+NRG_PR_E!P16+NRG_NI_E!P16+NRG_CL_E!P16+NRG_LNG_E!P16+NRG_BIOG_E!P16+NRG_GTL_E!P16+NRG_CPP_E!P16+NRG_NSP_E!P16</f>
        <v>0</v>
      </c>
      <c r="Q16" s="8">
        <f>NRG_CM_E!Q16+NRG_OIL_NG_E!Q16+NRG_PF_E!Q16+NRG_CO_E!Q16+NRG_BKBPB_E!Q16+NRG_GW_E!Q16+NRG_BF_E!Q16+NRG_PR_E!Q16+NRG_NI_E!Q16+NRG_CL_E!Q16+NRG_LNG_E!Q16+NRG_BIOG_E!Q16+NRG_GTL_E!Q16+NRG_CPP_E!Q16+NRG_NSP_E!Q16</f>
        <v>0</v>
      </c>
      <c r="R16" s="8">
        <f>NRG_CM_E!R16+NRG_OIL_NG_E!R16+NRG_PF_E!R16+NRG_CO_E!R16+NRG_BKBPB_E!R16+NRG_GW_E!R16+NRG_BF_E!R16+NRG_PR_E!R16+NRG_NI_E!R16+NRG_CL_E!R16+NRG_LNG_E!R16+NRG_BIOG_E!R16+NRG_GTL_E!R16+NRG_CPP_E!R16+NRG_NSP_E!R16</f>
        <v>0</v>
      </c>
      <c r="S16" s="8">
        <f>NRG_CM_E!S16+NRG_OIL_NG_E!S16+NRG_PF_E!S16+NRG_CO_E!S16+NRG_BKBPB_E!S16+NRG_GW_E!S16+NRG_BF_E!S16+NRG_PR_E!S16+NRG_NI_E!S16+NRG_CL_E!S16+NRG_LNG_E!S16+NRG_BIOG_E!S16+NRG_GTL_E!S16+NRG_CPP_E!S16+NRG_NSP_E!S16</f>
        <v>0</v>
      </c>
      <c r="T16" s="8">
        <f>NRG_CM_E!T16+NRG_OIL_NG_E!T16+NRG_PF_E!T16+NRG_CO_E!T16+NRG_BKBPB_E!T16+NRG_GW_E!T16+NRG_BF_E!T16+NRG_PR_E!T16+NRG_NI_E!T16+NRG_CL_E!T16+NRG_LNG_E!T16+NRG_BIOG_E!T16+NRG_GTL_E!T16+NRG_CPP_E!T16+NRG_NSP_E!T16</f>
        <v>0</v>
      </c>
      <c r="U16" s="8">
        <f>NRG_CM_E!U16+NRG_OIL_NG_E!U16+NRG_PF_E!U16+NRG_CO_E!U16+NRG_BKBPB_E!U16+NRG_GW_E!U16+NRG_BF_E!U16+NRG_PR_E!U16+NRG_NI_E!U16+NRG_CL_E!U16+NRG_LNG_E!U16+NRG_BIOG_E!U16+NRG_GTL_E!U16+NRG_CPP_E!U16+NRG_NSP_E!U16</f>
        <v>0</v>
      </c>
      <c r="V16" s="8">
        <f>NRG_CM_E!V16+NRG_OIL_NG_E!V16+NRG_PF_E!V16+NRG_CO_E!V16+NRG_BKBPB_E!V16+NRG_GW_E!V16+NRG_BF_E!V16+NRG_PR_E!V16+NRG_NI_E!V16+NRG_CL_E!V16+NRG_LNG_E!V16+NRG_BIOG_E!V16+NRG_GTL_E!V16+NRG_CPP_E!V16+NRG_NSP_E!V16</f>
        <v>0</v>
      </c>
      <c r="W16" s="8">
        <f>NRG_CM_E!W16+NRG_OIL_NG_E!W16+NRG_PF_E!W16+NRG_CO_E!W16+NRG_BKBPB_E!W16+NRG_GW_E!W16+NRG_BF_E!W16+NRG_PR_E!W16+NRG_NI_E!W16+NRG_CL_E!W16+NRG_LNG_E!W16+NRG_BIOG_E!W16+NRG_GTL_E!W16+NRG_CPP_E!W16+NRG_NSP_E!W16</f>
        <v>0</v>
      </c>
      <c r="X16" s="8">
        <f>NRG_CM_E!X16+NRG_OIL_NG_E!X16+NRG_PF_E!X16+NRG_CO_E!X16+NRG_BKBPB_E!X16+NRG_GW_E!X16+NRG_BF_E!X16+NRG_PR_E!X16+NRG_NI_E!X16+NRG_CL_E!X16+NRG_LNG_E!X16+NRG_BIOG_E!X16+NRG_GTL_E!X16+NRG_CPP_E!X16+NRG_NSP_E!X16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45.154800000000002</v>
      </c>
      <c r="D17" s="27">
        <f t="shared" ref="D17:X17" si="10">SUM(D18:D21)</f>
        <v>8.351639999999998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NRG_CM_E!C18+NRG_OIL_NG_E!C18+NRG_PF_E!C18+NRG_CO_E!C18+NRG_BKBPB_E!C18+NRG_GW_E!C18+NRG_BF_E!C18+NRG_PR_E!C18+NRG_NI_E!C18+NRG_CL_E!C18+NRG_LNG_E!C18+NRG_BIOG_E!C18+NRG_GTL_E!C18+NRG_CPP_E!C18+NRG_NSP_E!C18</f>
        <v>0</v>
      </c>
      <c r="D18" s="8">
        <f>NRG_CM_E!D18+NRG_OIL_NG_E!D18+NRG_PF_E!D18+NRG_CO_E!D18+NRG_BKBPB_E!D18+NRG_GW_E!D18+NRG_BF_E!D18+NRG_PR_E!D18+NRG_NI_E!D18+NRG_CL_E!D18+NRG_LNG_E!D18+NRG_BIOG_E!D18+NRG_GTL_E!D18+NRG_CPP_E!D18+NRG_NSP_E!D18</f>
        <v>0</v>
      </c>
      <c r="E18" s="8">
        <f>NRG_CM_E!E18+NRG_OIL_NG_E!E18+NRG_PF_E!E18+NRG_CO_E!E18+NRG_BKBPB_E!E18+NRG_GW_E!E18+NRG_BF_E!E18+NRG_PR_E!E18+NRG_NI_E!E18+NRG_CL_E!E18+NRG_LNG_E!E18+NRG_BIOG_E!E18+NRG_GTL_E!E18+NRG_CPP_E!E18+NRG_NSP_E!E18</f>
        <v>0</v>
      </c>
      <c r="F18" s="8">
        <f>NRG_CM_E!F18+NRG_OIL_NG_E!F18+NRG_PF_E!F18+NRG_CO_E!F18+NRG_BKBPB_E!F18+NRG_GW_E!F18+NRG_BF_E!F18+NRG_PR_E!F18+NRG_NI_E!F18+NRG_CL_E!F18+NRG_LNG_E!F18+NRG_BIOG_E!F18+NRG_GTL_E!F18+NRG_CPP_E!F18+NRG_NSP_E!F18</f>
        <v>0</v>
      </c>
      <c r="G18" s="8">
        <f>NRG_CM_E!G18+NRG_OIL_NG_E!G18+NRG_PF_E!G18+NRG_CO_E!G18+NRG_BKBPB_E!G18+NRG_GW_E!G18+NRG_BF_E!G18+NRG_PR_E!G18+NRG_NI_E!G18+NRG_CL_E!G18+NRG_LNG_E!G18+NRG_BIOG_E!G18+NRG_GTL_E!G18+NRG_CPP_E!G18+NRG_NSP_E!G18</f>
        <v>0</v>
      </c>
      <c r="H18" s="8">
        <f>NRG_CM_E!H18+NRG_OIL_NG_E!H18+NRG_PF_E!H18+NRG_CO_E!H18+NRG_BKBPB_E!H18+NRG_GW_E!H18+NRG_BF_E!H18+NRG_PR_E!H18+NRG_NI_E!H18+NRG_CL_E!H18+NRG_LNG_E!H18+NRG_BIOG_E!H18+NRG_GTL_E!H18+NRG_CPP_E!H18+NRG_NSP_E!H18</f>
        <v>0</v>
      </c>
      <c r="I18" s="8">
        <f>NRG_CM_E!I18+NRG_OIL_NG_E!I18+NRG_PF_E!I18+NRG_CO_E!I18+NRG_BKBPB_E!I18+NRG_GW_E!I18+NRG_BF_E!I18+NRG_PR_E!I18+NRG_NI_E!I18+NRG_CL_E!I18+NRG_LNG_E!I18+NRG_BIOG_E!I18+NRG_GTL_E!I18+NRG_CPP_E!I18+NRG_NSP_E!I18</f>
        <v>0</v>
      </c>
      <c r="J18" s="8">
        <f>NRG_CM_E!J18+NRG_OIL_NG_E!J18+NRG_PF_E!J18+NRG_CO_E!J18+NRG_BKBPB_E!J18+NRG_GW_E!J18+NRG_BF_E!J18+NRG_PR_E!J18+NRG_NI_E!J18+NRG_CL_E!J18+NRG_LNG_E!J18+NRG_BIOG_E!J18+NRG_GTL_E!J18+NRG_CPP_E!J18+NRG_NSP_E!J18</f>
        <v>0</v>
      </c>
      <c r="K18" s="8">
        <f>NRG_CM_E!K18+NRG_OIL_NG_E!K18+NRG_PF_E!K18+NRG_CO_E!K18+NRG_BKBPB_E!K18+NRG_GW_E!K18+NRG_BF_E!K18+NRG_PR_E!K18+NRG_NI_E!K18+NRG_CL_E!K18+NRG_LNG_E!K18+NRG_BIOG_E!K18+NRG_GTL_E!K18+NRG_CPP_E!K18+NRG_NSP_E!K18</f>
        <v>0</v>
      </c>
      <c r="L18" s="8">
        <f>NRG_CM_E!L18+NRG_OIL_NG_E!L18+NRG_PF_E!L18+NRG_CO_E!L18+NRG_BKBPB_E!L18+NRG_GW_E!L18+NRG_BF_E!L18+NRG_PR_E!L18+NRG_NI_E!L18+NRG_CL_E!L18+NRG_LNG_E!L18+NRG_BIOG_E!L18+NRG_GTL_E!L18+NRG_CPP_E!L18+NRG_NSP_E!L18</f>
        <v>0</v>
      </c>
      <c r="M18" s="8">
        <f>NRG_CM_E!M18+NRG_OIL_NG_E!M18+NRG_PF_E!M18+NRG_CO_E!M18+NRG_BKBPB_E!M18+NRG_GW_E!M18+NRG_BF_E!M18+NRG_PR_E!M18+NRG_NI_E!M18+NRG_CL_E!M18+NRG_LNG_E!M18+NRG_BIOG_E!M18+NRG_GTL_E!M18+NRG_CPP_E!M18+NRG_NSP_E!M18</f>
        <v>0</v>
      </c>
      <c r="N18" s="8">
        <f>NRG_CM_E!N18+NRG_OIL_NG_E!N18+NRG_PF_E!N18+NRG_CO_E!N18+NRG_BKBPB_E!N18+NRG_GW_E!N18+NRG_BF_E!N18+NRG_PR_E!N18+NRG_NI_E!N18+NRG_CL_E!N18+NRG_LNG_E!N18+NRG_BIOG_E!N18+NRG_GTL_E!N18+NRG_CPP_E!N18+NRG_NSP_E!N18</f>
        <v>0</v>
      </c>
      <c r="O18" s="8">
        <f>NRG_CM_E!O18+NRG_OIL_NG_E!O18+NRG_PF_E!O18+NRG_CO_E!O18+NRG_BKBPB_E!O18+NRG_GW_E!O18+NRG_BF_E!O18+NRG_PR_E!O18+NRG_NI_E!O18+NRG_CL_E!O18+NRG_LNG_E!O18+NRG_BIOG_E!O18+NRG_GTL_E!O18+NRG_CPP_E!O18+NRG_NSP_E!O18</f>
        <v>0</v>
      </c>
      <c r="P18" s="8">
        <f>NRG_CM_E!P18+NRG_OIL_NG_E!P18+NRG_PF_E!P18+NRG_CO_E!P18+NRG_BKBPB_E!P18+NRG_GW_E!P18+NRG_BF_E!P18+NRG_PR_E!P18+NRG_NI_E!P18+NRG_CL_E!P18+NRG_LNG_E!P18+NRG_BIOG_E!P18+NRG_GTL_E!P18+NRG_CPP_E!P18+NRG_NSP_E!P18</f>
        <v>0</v>
      </c>
      <c r="Q18" s="8">
        <f>NRG_CM_E!Q18+NRG_OIL_NG_E!Q18+NRG_PF_E!Q18+NRG_CO_E!Q18+NRG_BKBPB_E!Q18+NRG_GW_E!Q18+NRG_BF_E!Q18+NRG_PR_E!Q18+NRG_NI_E!Q18+NRG_CL_E!Q18+NRG_LNG_E!Q18+NRG_BIOG_E!Q18+NRG_GTL_E!Q18+NRG_CPP_E!Q18+NRG_NSP_E!Q18</f>
        <v>0</v>
      </c>
      <c r="R18" s="8">
        <f>NRG_CM_E!R18+NRG_OIL_NG_E!R18+NRG_PF_E!R18+NRG_CO_E!R18+NRG_BKBPB_E!R18+NRG_GW_E!R18+NRG_BF_E!R18+NRG_PR_E!R18+NRG_NI_E!R18+NRG_CL_E!R18+NRG_LNG_E!R18+NRG_BIOG_E!R18+NRG_GTL_E!R18+NRG_CPP_E!R18+NRG_NSP_E!R18</f>
        <v>0</v>
      </c>
      <c r="S18" s="8">
        <f>NRG_CM_E!S18+NRG_OIL_NG_E!S18+NRG_PF_E!S18+NRG_CO_E!S18+NRG_BKBPB_E!S18+NRG_GW_E!S18+NRG_BF_E!S18+NRG_PR_E!S18+NRG_NI_E!S18+NRG_CL_E!S18+NRG_LNG_E!S18+NRG_BIOG_E!S18+NRG_GTL_E!S18+NRG_CPP_E!S18+NRG_NSP_E!S18</f>
        <v>0</v>
      </c>
      <c r="T18" s="8">
        <f>NRG_CM_E!T18+NRG_OIL_NG_E!T18+NRG_PF_E!T18+NRG_CO_E!T18+NRG_BKBPB_E!T18+NRG_GW_E!T18+NRG_BF_E!T18+NRG_PR_E!T18+NRG_NI_E!T18+NRG_CL_E!T18+NRG_LNG_E!T18+NRG_BIOG_E!T18+NRG_GTL_E!T18+NRG_CPP_E!T18+NRG_NSP_E!T18</f>
        <v>0</v>
      </c>
      <c r="U18" s="8">
        <f>NRG_CM_E!U18+NRG_OIL_NG_E!U18+NRG_PF_E!U18+NRG_CO_E!U18+NRG_BKBPB_E!U18+NRG_GW_E!U18+NRG_BF_E!U18+NRG_PR_E!U18+NRG_NI_E!U18+NRG_CL_E!U18+NRG_LNG_E!U18+NRG_BIOG_E!U18+NRG_GTL_E!U18+NRG_CPP_E!U18+NRG_NSP_E!U18</f>
        <v>0</v>
      </c>
      <c r="V18" s="8">
        <f>NRG_CM_E!V18+NRG_OIL_NG_E!V18+NRG_PF_E!V18+NRG_CO_E!V18+NRG_BKBPB_E!V18+NRG_GW_E!V18+NRG_BF_E!V18+NRG_PR_E!V18+NRG_NI_E!V18+NRG_CL_E!V18+NRG_LNG_E!V18+NRG_BIOG_E!V18+NRG_GTL_E!V18+NRG_CPP_E!V18+NRG_NSP_E!V18</f>
        <v>0</v>
      </c>
      <c r="W18" s="8">
        <f>NRG_CM_E!W18+NRG_OIL_NG_E!W18+NRG_PF_E!W18+NRG_CO_E!W18+NRG_BKBPB_E!W18+NRG_GW_E!W18+NRG_BF_E!W18+NRG_PR_E!W18+NRG_NI_E!W18+NRG_CL_E!W18+NRG_LNG_E!W18+NRG_BIOG_E!W18+NRG_GTL_E!W18+NRG_CPP_E!W18+NRG_NSP_E!W18</f>
        <v>0</v>
      </c>
      <c r="X18" s="8">
        <f>NRG_CM_E!X18+NRG_OIL_NG_E!X18+NRG_PF_E!X18+NRG_CO_E!X18+NRG_BKBPB_E!X18+NRG_GW_E!X18+NRG_BF_E!X18+NRG_PR_E!X18+NRG_NI_E!X18+NRG_CL_E!X18+NRG_LNG_E!X18+NRG_BIOG_E!X18+NRG_GTL_E!X18+NRG_CPP_E!X18+NRG_NSP_E!X18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NRG_CM_E!C19+NRG_OIL_NG_E!C19+NRG_PF_E!C19+NRG_CO_E!C19+NRG_BKBPB_E!C19+NRG_GW_E!C19+NRG_BF_E!C19+NRG_PR_E!C19+NRG_NI_E!C19+NRG_CL_E!C19+NRG_LNG_E!C19+NRG_BIOG_E!C19+NRG_GTL_E!C19+NRG_CPP_E!C19+NRG_NSP_E!C19</f>
        <v>45.154800000000002</v>
      </c>
      <c r="D19" s="8">
        <f>NRG_CM_E!D19+NRG_OIL_NG_E!D19+NRG_PF_E!D19+NRG_CO_E!D19+NRG_BKBPB_E!D19+NRG_GW_E!D19+NRG_BF_E!D19+NRG_PR_E!D19+NRG_NI_E!D19+NRG_CL_E!D19+NRG_LNG_E!D19+NRG_BIOG_E!D19+NRG_GTL_E!D19+NRG_CPP_E!D19+NRG_NSP_E!D19</f>
        <v>8.351639999999998</v>
      </c>
      <c r="E19" s="8">
        <f>NRG_CM_E!E19+NRG_OIL_NG_E!E19+NRG_PF_E!E19+NRG_CO_E!E19+NRG_BKBPB_E!E19+NRG_GW_E!E19+NRG_BF_E!E19+NRG_PR_E!E19+NRG_NI_E!E19+NRG_CL_E!E19+NRG_LNG_E!E19+NRG_BIOG_E!E19+NRG_GTL_E!E19+NRG_CPP_E!E19+NRG_NSP_E!E19</f>
        <v>0</v>
      </c>
      <c r="F19" s="8">
        <f>NRG_CM_E!F19+NRG_OIL_NG_E!F19+NRG_PF_E!F19+NRG_CO_E!F19+NRG_BKBPB_E!F19+NRG_GW_E!F19+NRG_BF_E!F19+NRG_PR_E!F19+NRG_NI_E!F19+NRG_CL_E!F19+NRG_LNG_E!F19+NRG_BIOG_E!F19+NRG_GTL_E!F19+NRG_CPP_E!F19+NRG_NSP_E!F19</f>
        <v>0</v>
      </c>
      <c r="G19" s="8">
        <f>NRG_CM_E!G19+NRG_OIL_NG_E!G19+NRG_PF_E!G19+NRG_CO_E!G19+NRG_BKBPB_E!G19+NRG_GW_E!G19+NRG_BF_E!G19+NRG_PR_E!G19+NRG_NI_E!G19+NRG_CL_E!G19+NRG_LNG_E!G19+NRG_BIOG_E!G19+NRG_GTL_E!G19+NRG_CPP_E!G19+NRG_NSP_E!G19</f>
        <v>0</v>
      </c>
      <c r="H19" s="8">
        <f>NRG_CM_E!H19+NRG_OIL_NG_E!H19+NRG_PF_E!H19+NRG_CO_E!H19+NRG_BKBPB_E!H19+NRG_GW_E!H19+NRG_BF_E!H19+NRG_PR_E!H19+NRG_NI_E!H19+NRG_CL_E!H19+NRG_LNG_E!H19+NRG_BIOG_E!H19+NRG_GTL_E!H19+NRG_CPP_E!H19+NRG_NSP_E!H19</f>
        <v>0</v>
      </c>
      <c r="I19" s="8">
        <f>NRG_CM_E!I19+NRG_OIL_NG_E!I19+NRG_PF_E!I19+NRG_CO_E!I19+NRG_BKBPB_E!I19+NRG_GW_E!I19+NRG_BF_E!I19+NRG_PR_E!I19+NRG_NI_E!I19+NRG_CL_E!I19+NRG_LNG_E!I19+NRG_BIOG_E!I19+NRG_GTL_E!I19+NRG_CPP_E!I19+NRG_NSP_E!I19</f>
        <v>0</v>
      </c>
      <c r="J19" s="8">
        <f>NRG_CM_E!J19+NRG_OIL_NG_E!J19+NRG_PF_E!J19+NRG_CO_E!J19+NRG_BKBPB_E!J19+NRG_GW_E!J19+NRG_BF_E!J19+NRG_PR_E!J19+NRG_NI_E!J19+NRG_CL_E!J19+NRG_LNG_E!J19+NRG_BIOG_E!J19+NRG_GTL_E!J19+NRG_CPP_E!J19+NRG_NSP_E!J19</f>
        <v>0</v>
      </c>
      <c r="K19" s="8">
        <f>NRG_CM_E!K19+NRG_OIL_NG_E!K19+NRG_PF_E!K19+NRG_CO_E!K19+NRG_BKBPB_E!K19+NRG_GW_E!K19+NRG_BF_E!K19+NRG_PR_E!K19+NRG_NI_E!K19+NRG_CL_E!K19+NRG_LNG_E!K19+NRG_BIOG_E!K19+NRG_GTL_E!K19+NRG_CPP_E!K19+NRG_NSP_E!K19</f>
        <v>0</v>
      </c>
      <c r="L19" s="8">
        <f>NRG_CM_E!L19+NRG_OIL_NG_E!L19+NRG_PF_E!L19+NRG_CO_E!L19+NRG_BKBPB_E!L19+NRG_GW_E!L19+NRG_BF_E!L19+NRG_PR_E!L19+NRG_NI_E!L19+NRG_CL_E!L19+NRG_LNG_E!L19+NRG_BIOG_E!L19+NRG_GTL_E!L19+NRG_CPP_E!L19+NRG_NSP_E!L19</f>
        <v>0</v>
      </c>
      <c r="M19" s="8">
        <f>NRG_CM_E!M19+NRG_OIL_NG_E!M19+NRG_PF_E!M19+NRG_CO_E!M19+NRG_BKBPB_E!M19+NRG_GW_E!M19+NRG_BF_E!M19+NRG_PR_E!M19+NRG_NI_E!M19+NRG_CL_E!M19+NRG_LNG_E!M19+NRG_BIOG_E!M19+NRG_GTL_E!M19+NRG_CPP_E!M19+NRG_NSP_E!M19</f>
        <v>0</v>
      </c>
      <c r="N19" s="8">
        <f>NRG_CM_E!N19+NRG_OIL_NG_E!N19+NRG_PF_E!N19+NRG_CO_E!N19+NRG_BKBPB_E!N19+NRG_GW_E!N19+NRG_BF_E!N19+NRG_PR_E!N19+NRG_NI_E!N19+NRG_CL_E!N19+NRG_LNG_E!N19+NRG_BIOG_E!N19+NRG_GTL_E!N19+NRG_CPP_E!N19+NRG_NSP_E!N19</f>
        <v>0</v>
      </c>
      <c r="O19" s="8">
        <f>NRG_CM_E!O19+NRG_OIL_NG_E!O19+NRG_PF_E!O19+NRG_CO_E!O19+NRG_BKBPB_E!O19+NRG_GW_E!O19+NRG_BF_E!O19+NRG_PR_E!O19+NRG_NI_E!O19+NRG_CL_E!O19+NRG_LNG_E!O19+NRG_BIOG_E!O19+NRG_GTL_E!O19+NRG_CPP_E!O19+NRG_NSP_E!O19</f>
        <v>0</v>
      </c>
      <c r="P19" s="8">
        <f>NRG_CM_E!P19+NRG_OIL_NG_E!P19+NRG_PF_E!P19+NRG_CO_E!P19+NRG_BKBPB_E!P19+NRG_GW_E!P19+NRG_BF_E!P19+NRG_PR_E!P19+NRG_NI_E!P19+NRG_CL_E!P19+NRG_LNG_E!P19+NRG_BIOG_E!P19+NRG_GTL_E!P19+NRG_CPP_E!P19+NRG_NSP_E!P19</f>
        <v>0</v>
      </c>
      <c r="Q19" s="8">
        <f>NRG_CM_E!Q19+NRG_OIL_NG_E!Q19+NRG_PF_E!Q19+NRG_CO_E!Q19+NRG_BKBPB_E!Q19+NRG_GW_E!Q19+NRG_BF_E!Q19+NRG_PR_E!Q19+NRG_NI_E!Q19+NRG_CL_E!Q19+NRG_LNG_E!Q19+NRG_BIOG_E!Q19+NRG_GTL_E!Q19+NRG_CPP_E!Q19+NRG_NSP_E!Q19</f>
        <v>0</v>
      </c>
      <c r="R19" s="8">
        <f>NRG_CM_E!R19+NRG_OIL_NG_E!R19+NRG_PF_E!R19+NRG_CO_E!R19+NRG_BKBPB_E!R19+NRG_GW_E!R19+NRG_BF_E!R19+NRG_PR_E!R19+NRG_NI_E!R19+NRG_CL_E!R19+NRG_LNG_E!R19+NRG_BIOG_E!R19+NRG_GTL_E!R19+NRG_CPP_E!R19+NRG_NSP_E!R19</f>
        <v>0</v>
      </c>
      <c r="S19" s="8">
        <f>NRG_CM_E!S19+NRG_OIL_NG_E!S19+NRG_PF_E!S19+NRG_CO_E!S19+NRG_BKBPB_E!S19+NRG_GW_E!S19+NRG_BF_E!S19+NRG_PR_E!S19+NRG_NI_E!S19+NRG_CL_E!S19+NRG_LNG_E!S19+NRG_BIOG_E!S19+NRG_GTL_E!S19+NRG_CPP_E!S19+NRG_NSP_E!S19</f>
        <v>0</v>
      </c>
      <c r="T19" s="8">
        <f>NRG_CM_E!T19+NRG_OIL_NG_E!T19+NRG_PF_E!T19+NRG_CO_E!T19+NRG_BKBPB_E!T19+NRG_GW_E!T19+NRG_BF_E!T19+NRG_PR_E!T19+NRG_NI_E!T19+NRG_CL_E!T19+NRG_LNG_E!T19+NRG_BIOG_E!T19+NRG_GTL_E!T19+NRG_CPP_E!T19+NRG_NSP_E!T19</f>
        <v>0</v>
      </c>
      <c r="U19" s="8">
        <f>NRG_CM_E!U19+NRG_OIL_NG_E!U19+NRG_PF_E!U19+NRG_CO_E!U19+NRG_BKBPB_E!U19+NRG_GW_E!U19+NRG_BF_E!U19+NRG_PR_E!U19+NRG_NI_E!U19+NRG_CL_E!U19+NRG_LNG_E!U19+NRG_BIOG_E!U19+NRG_GTL_E!U19+NRG_CPP_E!U19+NRG_NSP_E!U19</f>
        <v>0</v>
      </c>
      <c r="V19" s="8">
        <f>NRG_CM_E!V19+NRG_OIL_NG_E!V19+NRG_PF_E!V19+NRG_CO_E!V19+NRG_BKBPB_E!V19+NRG_GW_E!V19+NRG_BF_E!V19+NRG_PR_E!V19+NRG_NI_E!V19+NRG_CL_E!V19+NRG_LNG_E!V19+NRG_BIOG_E!V19+NRG_GTL_E!V19+NRG_CPP_E!V19+NRG_NSP_E!V19</f>
        <v>0</v>
      </c>
      <c r="W19" s="8">
        <f>NRG_CM_E!W19+NRG_OIL_NG_E!W19+NRG_PF_E!W19+NRG_CO_E!W19+NRG_BKBPB_E!W19+NRG_GW_E!W19+NRG_BF_E!W19+NRG_PR_E!W19+NRG_NI_E!W19+NRG_CL_E!W19+NRG_LNG_E!W19+NRG_BIOG_E!W19+NRG_GTL_E!W19+NRG_CPP_E!W19+NRG_NSP_E!W19</f>
        <v>0</v>
      </c>
      <c r="X19" s="8">
        <f>NRG_CM_E!X19+NRG_OIL_NG_E!X19+NRG_PF_E!X19+NRG_CO_E!X19+NRG_BKBPB_E!X19+NRG_GW_E!X19+NRG_BF_E!X19+NRG_PR_E!X19+NRG_NI_E!X19+NRG_CL_E!X19+NRG_LNG_E!X19+NRG_BIOG_E!X19+NRG_GTL_E!X19+NRG_CPP_E!X19+NRG_NSP_E!X19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NRG_CM_E!C20+NRG_OIL_NG_E!C20+NRG_PF_E!C20+NRG_CO_E!C20+NRG_BKBPB_E!C20+NRG_GW_E!C20+NRG_BF_E!C20+NRG_PR_E!C20+NRG_NI_E!C20+NRG_CL_E!C20+NRG_LNG_E!C20+NRG_BIOG_E!C20+NRG_GTL_E!C20+NRG_CPP_E!C20+NRG_NSP_E!C20</f>
        <v>0</v>
      </c>
      <c r="D20" s="8">
        <f>NRG_CM_E!D20+NRG_OIL_NG_E!D20+NRG_PF_E!D20+NRG_CO_E!D20+NRG_BKBPB_E!D20+NRG_GW_E!D20+NRG_BF_E!D20+NRG_PR_E!D20+NRG_NI_E!D20+NRG_CL_E!D20+NRG_LNG_E!D20+NRG_BIOG_E!D20+NRG_GTL_E!D20+NRG_CPP_E!D20+NRG_NSP_E!D20</f>
        <v>0</v>
      </c>
      <c r="E20" s="8">
        <f>NRG_CM_E!E20+NRG_OIL_NG_E!E20+NRG_PF_E!E20+NRG_CO_E!E20+NRG_BKBPB_E!E20+NRG_GW_E!E20+NRG_BF_E!E20+NRG_PR_E!E20+NRG_NI_E!E20+NRG_CL_E!E20+NRG_LNG_E!E20+NRG_BIOG_E!E20+NRG_GTL_E!E20+NRG_CPP_E!E20+NRG_NSP_E!E20</f>
        <v>0</v>
      </c>
      <c r="F20" s="8">
        <f>NRG_CM_E!F20+NRG_OIL_NG_E!F20+NRG_PF_E!F20+NRG_CO_E!F20+NRG_BKBPB_E!F20+NRG_GW_E!F20+NRG_BF_E!F20+NRG_PR_E!F20+NRG_NI_E!F20+NRG_CL_E!F20+NRG_LNG_E!F20+NRG_BIOG_E!F20+NRG_GTL_E!F20+NRG_CPP_E!F20+NRG_NSP_E!F20</f>
        <v>0</v>
      </c>
      <c r="G20" s="8">
        <f>NRG_CM_E!G20+NRG_OIL_NG_E!G20+NRG_PF_E!G20+NRG_CO_E!G20+NRG_BKBPB_E!G20+NRG_GW_E!G20+NRG_BF_E!G20+NRG_PR_E!G20+NRG_NI_E!G20+NRG_CL_E!G20+NRG_LNG_E!G20+NRG_BIOG_E!G20+NRG_GTL_E!G20+NRG_CPP_E!G20+NRG_NSP_E!G20</f>
        <v>0</v>
      </c>
      <c r="H20" s="8">
        <f>NRG_CM_E!H20+NRG_OIL_NG_E!H20+NRG_PF_E!H20+NRG_CO_E!H20+NRG_BKBPB_E!H20+NRG_GW_E!H20+NRG_BF_E!H20+NRG_PR_E!H20+NRG_NI_E!H20+NRG_CL_E!H20+NRG_LNG_E!H20+NRG_BIOG_E!H20+NRG_GTL_E!H20+NRG_CPP_E!H20+NRG_NSP_E!H20</f>
        <v>0</v>
      </c>
      <c r="I20" s="8">
        <f>NRG_CM_E!I20+NRG_OIL_NG_E!I20+NRG_PF_E!I20+NRG_CO_E!I20+NRG_BKBPB_E!I20+NRG_GW_E!I20+NRG_BF_E!I20+NRG_PR_E!I20+NRG_NI_E!I20+NRG_CL_E!I20+NRG_LNG_E!I20+NRG_BIOG_E!I20+NRG_GTL_E!I20+NRG_CPP_E!I20+NRG_NSP_E!I20</f>
        <v>0</v>
      </c>
      <c r="J20" s="8">
        <f>NRG_CM_E!J20+NRG_OIL_NG_E!J20+NRG_PF_E!J20+NRG_CO_E!J20+NRG_BKBPB_E!J20+NRG_GW_E!J20+NRG_BF_E!J20+NRG_PR_E!J20+NRG_NI_E!J20+NRG_CL_E!J20+NRG_LNG_E!J20+NRG_BIOG_E!J20+NRG_GTL_E!J20+NRG_CPP_E!J20+NRG_NSP_E!J20</f>
        <v>0</v>
      </c>
      <c r="K20" s="8">
        <f>NRG_CM_E!K20+NRG_OIL_NG_E!K20+NRG_PF_E!K20+NRG_CO_E!K20+NRG_BKBPB_E!K20+NRG_GW_E!K20+NRG_BF_E!K20+NRG_PR_E!K20+NRG_NI_E!K20+NRG_CL_E!K20+NRG_LNG_E!K20+NRG_BIOG_E!K20+NRG_GTL_E!K20+NRG_CPP_E!K20+NRG_NSP_E!K20</f>
        <v>0</v>
      </c>
      <c r="L20" s="8">
        <f>NRG_CM_E!L20+NRG_OIL_NG_E!L20+NRG_PF_E!L20+NRG_CO_E!L20+NRG_BKBPB_E!L20+NRG_GW_E!L20+NRG_BF_E!L20+NRG_PR_E!L20+NRG_NI_E!L20+NRG_CL_E!L20+NRG_LNG_E!L20+NRG_BIOG_E!L20+NRG_GTL_E!L20+NRG_CPP_E!L20+NRG_NSP_E!L20</f>
        <v>0</v>
      </c>
      <c r="M20" s="8">
        <f>NRG_CM_E!M20+NRG_OIL_NG_E!M20+NRG_PF_E!M20+NRG_CO_E!M20+NRG_BKBPB_E!M20+NRG_GW_E!M20+NRG_BF_E!M20+NRG_PR_E!M20+NRG_NI_E!M20+NRG_CL_E!M20+NRG_LNG_E!M20+NRG_BIOG_E!M20+NRG_GTL_E!M20+NRG_CPP_E!M20+NRG_NSP_E!M20</f>
        <v>0</v>
      </c>
      <c r="N20" s="8">
        <f>NRG_CM_E!N20+NRG_OIL_NG_E!N20+NRG_PF_E!N20+NRG_CO_E!N20+NRG_BKBPB_E!N20+NRG_GW_E!N20+NRG_BF_E!N20+NRG_PR_E!N20+NRG_NI_E!N20+NRG_CL_E!N20+NRG_LNG_E!N20+NRG_BIOG_E!N20+NRG_GTL_E!N20+NRG_CPP_E!N20+NRG_NSP_E!N20</f>
        <v>0</v>
      </c>
      <c r="O20" s="8">
        <f>NRG_CM_E!O20+NRG_OIL_NG_E!O20+NRG_PF_E!O20+NRG_CO_E!O20+NRG_BKBPB_E!O20+NRG_GW_E!O20+NRG_BF_E!O20+NRG_PR_E!O20+NRG_NI_E!O20+NRG_CL_E!O20+NRG_LNG_E!O20+NRG_BIOG_E!O20+NRG_GTL_E!O20+NRG_CPP_E!O20+NRG_NSP_E!O20</f>
        <v>0</v>
      </c>
      <c r="P20" s="8">
        <f>NRG_CM_E!P20+NRG_OIL_NG_E!P20+NRG_PF_E!P20+NRG_CO_E!P20+NRG_BKBPB_E!P20+NRG_GW_E!P20+NRG_BF_E!P20+NRG_PR_E!P20+NRG_NI_E!P20+NRG_CL_E!P20+NRG_LNG_E!P20+NRG_BIOG_E!P20+NRG_GTL_E!P20+NRG_CPP_E!P20+NRG_NSP_E!P20</f>
        <v>0</v>
      </c>
      <c r="Q20" s="8">
        <f>NRG_CM_E!Q20+NRG_OIL_NG_E!Q20+NRG_PF_E!Q20+NRG_CO_E!Q20+NRG_BKBPB_E!Q20+NRG_GW_E!Q20+NRG_BF_E!Q20+NRG_PR_E!Q20+NRG_NI_E!Q20+NRG_CL_E!Q20+NRG_LNG_E!Q20+NRG_BIOG_E!Q20+NRG_GTL_E!Q20+NRG_CPP_E!Q20+NRG_NSP_E!Q20</f>
        <v>0</v>
      </c>
      <c r="R20" s="8">
        <f>NRG_CM_E!R20+NRG_OIL_NG_E!R20+NRG_PF_E!R20+NRG_CO_E!R20+NRG_BKBPB_E!R20+NRG_GW_E!R20+NRG_BF_E!R20+NRG_PR_E!R20+NRG_NI_E!R20+NRG_CL_E!R20+NRG_LNG_E!R20+NRG_BIOG_E!R20+NRG_GTL_E!R20+NRG_CPP_E!R20+NRG_NSP_E!R20</f>
        <v>0</v>
      </c>
      <c r="S20" s="8">
        <f>NRG_CM_E!S20+NRG_OIL_NG_E!S20+NRG_PF_E!S20+NRG_CO_E!S20+NRG_BKBPB_E!S20+NRG_GW_E!S20+NRG_BF_E!S20+NRG_PR_E!S20+NRG_NI_E!S20+NRG_CL_E!S20+NRG_LNG_E!S20+NRG_BIOG_E!S20+NRG_GTL_E!S20+NRG_CPP_E!S20+NRG_NSP_E!S20</f>
        <v>0</v>
      </c>
      <c r="T20" s="8">
        <f>NRG_CM_E!T20+NRG_OIL_NG_E!T20+NRG_PF_E!T20+NRG_CO_E!T20+NRG_BKBPB_E!T20+NRG_GW_E!T20+NRG_BF_E!T20+NRG_PR_E!T20+NRG_NI_E!T20+NRG_CL_E!T20+NRG_LNG_E!T20+NRG_BIOG_E!T20+NRG_GTL_E!T20+NRG_CPP_E!T20+NRG_NSP_E!T20</f>
        <v>0</v>
      </c>
      <c r="U20" s="8">
        <f>NRG_CM_E!U20+NRG_OIL_NG_E!U20+NRG_PF_E!U20+NRG_CO_E!U20+NRG_BKBPB_E!U20+NRG_GW_E!U20+NRG_BF_E!U20+NRG_PR_E!U20+NRG_NI_E!U20+NRG_CL_E!U20+NRG_LNG_E!U20+NRG_BIOG_E!U20+NRG_GTL_E!U20+NRG_CPP_E!U20+NRG_NSP_E!U20</f>
        <v>0</v>
      </c>
      <c r="V20" s="8">
        <f>NRG_CM_E!V20+NRG_OIL_NG_E!V20+NRG_PF_E!V20+NRG_CO_E!V20+NRG_BKBPB_E!V20+NRG_GW_E!V20+NRG_BF_E!V20+NRG_PR_E!V20+NRG_NI_E!V20+NRG_CL_E!V20+NRG_LNG_E!V20+NRG_BIOG_E!V20+NRG_GTL_E!V20+NRG_CPP_E!V20+NRG_NSP_E!V20</f>
        <v>0</v>
      </c>
      <c r="W20" s="8">
        <f>NRG_CM_E!W20+NRG_OIL_NG_E!W20+NRG_PF_E!W20+NRG_CO_E!W20+NRG_BKBPB_E!W20+NRG_GW_E!W20+NRG_BF_E!W20+NRG_PR_E!W20+NRG_NI_E!W20+NRG_CL_E!W20+NRG_LNG_E!W20+NRG_BIOG_E!W20+NRG_GTL_E!W20+NRG_CPP_E!W20+NRG_NSP_E!W20</f>
        <v>0</v>
      </c>
      <c r="X20" s="8">
        <f>NRG_CM_E!X20+NRG_OIL_NG_E!X20+NRG_PF_E!X20+NRG_CO_E!X20+NRG_BKBPB_E!X20+NRG_GW_E!X20+NRG_BF_E!X20+NRG_PR_E!X20+NRG_NI_E!X20+NRG_CL_E!X20+NRG_LNG_E!X20+NRG_BIOG_E!X20+NRG_GTL_E!X20+NRG_CPP_E!X20+NRG_NSP_E!X20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NRG_CM_E!C21+NRG_OIL_NG_E!C21+NRG_PF_E!C21+NRG_CO_E!C21+NRG_BKBPB_E!C21+NRG_GW_E!C21+NRG_BF_E!C21+NRG_PR_E!C21+NRG_NI_E!C21+NRG_CL_E!C21+NRG_LNG_E!C21+NRG_BIOG_E!C21+NRG_GTL_E!C21+NRG_CPP_E!C21+NRG_NSP_E!C21</f>
        <v>0</v>
      </c>
      <c r="D21" s="8">
        <f>NRG_CM_E!D21+NRG_OIL_NG_E!D21+NRG_PF_E!D21+NRG_CO_E!D21+NRG_BKBPB_E!D21+NRG_GW_E!D21+NRG_BF_E!D21+NRG_PR_E!D21+NRG_NI_E!D21+NRG_CL_E!D21+NRG_LNG_E!D21+NRG_BIOG_E!D21+NRG_GTL_E!D21+NRG_CPP_E!D21+NRG_NSP_E!D21</f>
        <v>0</v>
      </c>
      <c r="E21" s="8">
        <f>NRG_CM_E!E21+NRG_OIL_NG_E!E21+NRG_PF_E!E21+NRG_CO_E!E21+NRG_BKBPB_E!E21+NRG_GW_E!E21+NRG_BF_E!E21+NRG_PR_E!E21+NRG_NI_E!E21+NRG_CL_E!E21+NRG_LNG_E!E21+NRG_BIOG_E!E21+NRG_GTL_E!E21+NRG_CPP_E!E21+NRG_NSP_E!E21</f>
        <v>0</v>
      </c>
      <c r="F21" s="8">
        <f>NRG_CM_E!F21+NRG_OIL_NG_E!F21+NRG_PF_E!F21+NRG_CO_E!F21+NRG_BKBPB_E!F21+NRG_GW_E!F21+NRG_BF_E!F21+NRG_PR_E!F21+NRG_NI_E!F21+NRG_CL_E!F21+NRG_LNG_E!F21+NRG_BIOG_E!F21+NRG_GTL_E!F21+NRG_CPP_E!F21+NRG_NSP_E!F21</f>
        <v>0</v>
      </c>
      <c r="G21" s="8">
        <f>NRG_CM_E!G21+NRG_OIL_NG_E!G21+NRG_PF_E!G21+NRG_CO_E!G21+NRG_BKBPB_E!G21+NRG_GW_E!G21+NRG_BF_E!G21+NRG_PR_E!G21+NRG_NI_E!G21+NRG_CL_E!G21+NRG_LNG_E!G21+NRG_BIOG_E!G21+NRG_GTL_E!G21+NRG_CPP_E!G21+NRG_NSP_E!G21</f>
        <v>0</v>
      </c>
      <c r="H21" s="8">
        <f>NRG_CM_E!H21+NRG_OIL_NG_E!H21+NRG_PF_E!H21+NRG_CO_E!H21+NRG_BKBPB_E!H21+NRG_GW_E!H21+NRG_BF_E!H21+NRG_PR_E!H21+NRG_NI_E!H21+NRG_CL_E!H21+NRG_LNG_E!H21+NRG_BIOG_E!H21+NRG_GTL_E!H21+NRG_CPP_E!H21+NRG_NSP_E!H21</f>
        <v>0</v>
      </c>
      <c r="I21" s="8">
        <f>NRG_CM_E!I21+NRG_OIL_NG_E!I21+NRG_PF_E!I21+NRG_CO_E!I21+NRG_BKBPB_E!I21+NRG_GW_E!I21+NRG_BF_E!I21+NRG_PR_E!I21+NRG_NI_E!I21+NRG_CL_E!I21+NRG_LNG_E!I21+NRG_BIOG_E!I21+NRG_GTL_E!I21+NRG_CPP_E!I21+NRG_NSP_E!I21</f>
        <v>0</v>
      </c>
      <c r="J21" s="8">
        <f>NRG_CM_E!J21+NRG_OIL_NG_E!J21+NRG_PF_E!J21+NRG_CO_E!J21+NRG_BKBPB_E!J21+NRG_GW_E!J21+NRG_BF_E!J21+NRG_PR_E!J21+NRG_NI_E!J21+NRG_CL_E!J21+NRG_LNG_E!J21+NRG_BIOG_E!J21+NRG_GTL_E!J21+NRG_CPP_E!J21+NRG_NSP_E!J21</f>
        <v>0</v>
      </c>
      <c r="K21" s="8">
        <f>NRG_CM_E!K21+NRG_OIL_NG_E!K21+NRG_PF_E!K21+NRG_CO_E!K21+NRG_BKBPB_E!K21+NRG_GW_E!K21+NRG_BF_E!K21+NRG_PR_E!K21+NRG_NI_E!K21+NRG_CL_E!K21+NRG_LNG_E!K21+NRG_BIOG_E!K21+NRG_GTL_E!K21+NRG_CPP_E!K21+NRG_NSP_E!K21</f>
        <v>0</v>
      </c>
      <c r="L21" s="8">
        <f>NRG_CM_E!L21+NRG_OIL_NG_E!L21+NRG_PF_E!L21+NRG_CO_E!L21+NRG_BKBPB_E!L21+NRG_GW_E!L21+NRG_BF_E!L21+NRG_PR_E!L21+NRG_NI_E!L21+NRG_CL_E!L21+NRG_LNG_E!L21+NRG_BIOG_E!L21+NRG_GTL_E!L21+NRG_CPP_E!L21+NRG_NSP_E!L21</f>
        <v>0</v>
      </c>
      <c r="M21" s="8">
        <f>NRG_CM_E!M21+NRG_OIL_NG_E!M21+NRG_PF_E!M21+NRG_CO_E!M21+NRG_BKBPB_E!M21+NRG_GW_E!M21+NRG_BF_E!M21+NRG_PR_E!M21+NRG_NI_E!M21+NRG_CL_E!M21+NRG_LNG_E!M21+NRG_BIOG_E!M21+NRG_GTL_E!M21+NRG_CPP_E!M21+NRG_NSP_E!M21</f>
        <v>0</v>
      </c>
      <c r="N21" s="8">
        <f>NRG_CM_E!N21+NRG_OIL_NG_E!N21+NRG_PF_E!N21+NRG_CO_E!N21+NRG_BKBPB_E!N21+NRG_GW_E!N21+NRG_BF_E!N21+NRG_PR_E!N21+NRG_NI_E!N21+NRG_CL_E!N21+NRG_LNG_E!N21+NRG_BIOG_E!N21+NRG_GTL_E!N21+NRG_CPP_E!N21+NRG_NSP_E!N21</f>
        <v>0</v>
      </c>
      <c r="O21" s="8">
        <f>NRG_CM_E!O21+NRG_OIL_NG_E!O21+NRG_PF_E!O21+NRG_CO_E!O21+NRG_BKBPB_E!O21+NRG_GW_E!O21+NRG_BF_E!O21+NRG_PR_E!O21+NRG_NI_E!O21+NRG_CL_E!O21+NRG_LNG_E!O21+NRG_BIOG_E!O21+NRG_GTL_E!O21+NRG_CPP_E!O21+NRG_NSP_E!O21</f>
        <v>0</v>
      </c>
      <c r="P21" s="8">
        <f>NRG_CM_E!P21+NRG_OIL_NG_E!P21+NRG_PF_E!P21+NRG_CO_E!P21+NRG_BKBPB_E!P21+NRG_GW_E!P21+NRG_BF_E!P21+NRG_PR_E!P21+NRG_NI_E!P21+NRG_CL_E!P21+NRG_LNG_E!P21+NRG_BIOG_E!P21+NRG_GTL_E!P21+NRG_CPP_E!P21+NRG_NSP_E!P21</f>
        <v>0</v>
      </c>
      <c r="Q21" s="8">
        <f>NRG_CM_E!Q21+NRG_OIL_NG_E!Q21+NRG_PF_E!Q21+NRG_CO_E!Q21+NRG_BKBPB_E!Q21+NRG_GW_E!Q21+NRG_BF_E!Q21+NRG_PR_E!Q21+NRG_NI_E!Q21+NRG_CL_E!Q21+NRG_LNG_E!Q21+NRG_BIOG_E!Q21+NRG_GTL_E!Q21+NRG_CPP_E!Q21+NRG_NSP_E!Q21</f>
        <v>0</v>
      </c>
      <c r="R21" s="8">
        <f>NRG_CM_E!R21+NRG_OIL_NG_E!R21+NRG_PF_E!R21+NRG_CO_E!R21+NRG_BKBPB_E!R21+NRG_GW_E!R21+NRG_BF_E!R21+NRG_PR_E!R21+NRG_NI_E!R21+NRG_CL_E!R21+NRG_LNG_E!R21+NRG_BIOG_E!R21+NRG_GTL_E!R21+NRG_CPP_E!R21+NRG_NSP_E!R21</f>
        <v>0</v>
      </c>
      <c r="S21" s="8">
        <f>NRG_CM_E!S21+NRG_OIL_NG_E!S21+NRG_PF_E!S21+NRG_CO_E!S21+NRG_BKBPB_E!S21+NRG_GW_E!S21+NRG_BF_E!S21+NRG_PR_E!S21+NRG_NI_E!S21+NRG_CL_E!S21+NRG_LNG_E!S21+NRG_BIOG_E!S21+NRG_GTL_E!S21+NRG_CPP_E!S21+NRG_NSP_E!S21</f>
        <v>0</v>
      </c>
      <c r="T21" s="8">
        <f>NRG_CM_E!T21+NRG_OIL_NG_E!T21+NRG_PF_E!T21+NRG_CO_E!T21+NRG_BKBPB_E!T21+NRG_GW_E!T21+NRG_BF_E!T21+NRG_PR_E!T21+NRG_NI_E!T21+NRG_CL_E!T21+NRG_LNG_E!T21+NRG_BIOG_E!T21+NRG_GTL_E!T21+NRG_CPP_E!T21+NRG_NSP_E!T21</f>
        <v>0</v>
      </c>
      <c r="U21" s="8">
        <f>NRG_CM_E!U21+NRG_OIL_NG_E!U21+NRG_PF_E!U21+NRG_CO_E!U21+NRG_BKBPB_E!U21+NRG_GW_E!U21+NRG_BF_E!U21+NRG_PR_E!U21+NRG_NI_E!U21+NRG_CL_E!U21+NRG_LNG_E!U21+NRG_BIOG_E!U21+NRG_GTL_E!U21+NRG_CPP_E!U21+NRG_NSP_E!U21</f>
        <v>0</v>
      </c>
      <c r="V21" s="8">
        <f>NRG_CM_E!V21+NRG_OIL_NG_E!V21+NRG_PF_E!V21+NRG_CO_E!V21+NRG_BKBPB_E!V21+NRG_GW_E!V21+NRG_BF_E!V21+NRG_PR_E!V21+NRG_NI_E!V21+NRG_CL_E!V21+NRG_LNG_E!V21+NRG_BIOG_E!V21+NRG_GTL_E!V21+NRG_CPP_E!V21+NRG_NSP_E!V21</f>
        <v>0</v>
      </c>
      <c r="W21" s="8">
        <f>NRG_CM_E!W21+NRG_OIL_NG_E!W21+NRG_PF_E!W21+NRG_CO_E!W21+NRG_BKBPB_E!W21+NRG_GW_E!W21+NRG_BF_E!W21+NRG_PR_E!W21+NRG_NI_E!W21+NRG_CL_E!W21+NRG_LNG_E!W21+NRG_BIOG_E!W21+NRG_GTL_E!W21+NRG_CPP_E!W21+NRG_NSP_E!W21</f>
        <v>0</v>
      </c>
      <c r="X21" s="8">
        <f>NRG_CM_E!X21+NRG_OIL_NG_E!X21+NRG_PF_E!X21+NRG_CO_E!X21+NRG_BKBPB_E!X21+NRG_GW_E!X21+NRG_BF_E!X21+NRG_PR_E!X21+NRG_NI_E!X21+NRG_CL_E!X21+NRG_LNG_E!X21+NRG_BIOG_E!X21+NRG_GTL_E!X21+NRG_CPP_E!X21+NRG_NSP_E!X21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NRG_CM_E!C23+NRG_OIL_NG_E!C23+NRG_PF_E!C23+NRG_CO_E!C23+NRG_BKBPB_E!C23+NRG_GW_E!C23+NRG_BF_E!C23+NRG_PR_E!C23+NRG_NI_E!C23+NRG_CL_E!C23+NRG_LNG_E!C23+NRG_BIOG_E!C23+NRG_GTL_E!C23+NRG_CPP_E!C23+NRG_NSP_E!C23</f>
        <v>0</v>
      </c>
      <c r="D23" s="8">
        <f>NRG_CM_E!D23+NRG_OIL_NG_E!D23+NRG_PF_E!D23+NRG_CO_E!D23+NRG_BKBPB_E!D23+NRG_GW_E!D23+NRG_BF_E!D23+NRG_PR_E!D23+NRG_NI_E!D23+NRG_CL_E!D23+NRG_LNG_E!D23+NRG_BIOG_E!D23+NRG_GTL_E!D23+NRG_CPP_E!D23+NRG_NSP_E!D23</f>
        <v>0</v>
      </c>
      <c r="E23" s="8">
        <f>NRG_CM_E!E23+NRG_OIL_NG_E!E23+NRG_PF_E!E23+NRG_CO_E!E23+NRG_BKBPB_E!E23+NRG_GW_E!E23+NRG_BF_E!E23+NRG_PR_E!E23+NRG_NI_E!E23+NRG_CL_E!E23+NRG_LNG_E!E23+NRG_BIOG_E!E23+NRG_GTL_E!E23+NRG_CPP_E!E23+NRG_NSP_E!E23</f>
        <v>0</v>
      </c>
      <c r="F23" s="8">
        <f>NRG_CM_E!F23+NRG_OIL_NG_E!F23+NRG_PF_E!F23+NRG_CO_E!F23+NRG_BKBPB_E!F23+NRG_GW_E!F23+NRG_BF_E!F23+NRG_PR_E!F23+NRG_NI_E!F23+NRG_CL_E!F23+NRG_LNG_E!F23+NRG_BIOG_E!F23+NRG_GTL_E!F23+NRG_CPP_E!F23+NRG_NSP_E!F23</f>
        <v>0</v>
      </c>
      <c r="G23" s="8">
        <f>NRG_CM_E!G23+NRG_OIL_NG_E!G23+NRG_PF_E!G23+NRG_CO_E!G23+NRG_BKBPB_E!G23+NRG_GW_E!G23+NRG_BF_E!G23+NRG_PR_E!G23+NRG_NI_E!G23+NRG_CL_E!G23+NRG_LNG_E!G23+NRG_BIOG_E!G23+NRG_GTL_E!G23+NRG_CPP_E!G23+NRG_NSP_E!G23</f>
        <v>0</v>
      </c>
      <c r="H23" s="8">
        <f>NRG_CM_E!H23+NRG_OIL_NG_E!H23+NRG_PF_E!H23+NRG_CO_E!H23+NRG_BKBPB_E!H23+NRG_GW_E!H23+NRG_BF_E!H23+NRG_PR_E!H23+NRG_NI_E!H23+NRG_CL_E!H23+NRG_LNG_E!H23+NRG_BIOG_E!H23+NRG_GTL_E!H23+NRG_CPP_E!H23+NRG_NSP_E!H23</f>
        <v>0</v>
      </c>
      <c r="I23" s="8">
        <f>NRG_CM_E!I23+NRG_OIL_NG_E!I23+NRG_PF_E!I23+NRG_CO_E!I23+NRG_BKBPB_E!I23+NRG_GW_E!I23+NRG_BF_E!I23+NRG_PR_E!I23+NRG_NI_E!I23+NRG_CL_E!I23+NRG_LNG_E!I23+NRG_BIOG_E!I23+NRG_GTL_E!I23+NRG_CPP_E!I23+NRG_NSP_E!I23</f>
        <v>0</v>
      </c>
      <c r="J23" s="8">
        <f>NRG_CM_E!J23+NRG_OIL_NG_E!J23+NRG_PF_E!J23+NRG_CO_E!J23+NRG_BKBPB_E!J23+NRG_GW_E!J23+NRG_BF_E!J23+NRG_PR_E!J23+NRG_NI_E!J23+NRG_CL_E!J23+NRG_LNG_E!J23+NRG_BIOG_E!J23+NRG_GTL_E!J23+NRG_CPP_E!J23+NRG_NSP_E!J23</f>
        <v>0</v>
      </c>
      <c r="K23" s="8">
        <f>NRG_CM_E!K23+NRG_OIL_NG_E!K23+NRG_PF_E!K23+NRG_CO_E!K23+NRG_BKBPB_E!K23+NRG_GW_E!K23+NRG_BF_E!K23+NRG_PR_E!K23+NRG_NI_E!K23+NRG_CL_E!K23+NRG_LNG_E!K23+NRG_BIOG_E!K23+NRG_GTL_E!K23+NRG_CPP_E!K23+NRG_NSP_E!K23</f>
        <v>0</v>
      </c>
      <c r="L23" s="8">
        <f>NRG_CM_E!L23+NRG_OIL_NG_E!L23+NRG_PF_E!L23+NRG_CO_E!L23+NRG_BKBPB_E!L23+NRG_GW_E!L23+NRG_BF_E!L23+NRG_PR_E!L23+NRG_NI_E!L23+NRG_CL_E!L23+NRG_LNG_E!L23+NRG_BIOG_E!L23+NRG_GTL_E!L23+NRG_CPP_E!L23+NRG_NSP_E!L23</f>
        <v>0</v>
      </c>
      <c r="M23" s="8">
        <f>NRG_CM_E!M23+NRG_OIL_NG_E!M23+NRG_PF_E!M23+NRG_CO_E!M23+NRG_BKBPB_E!M23+NRG_GW_E!M23+NRG_BF_E!M23+NRG_PR_E!M23+NRG_NI_E!M23+NRG_CL_E!M23+NRG_LNG_E!M23+NRG_BIOG_E!M23+NRG_GTL_E!M23+NRG_CPP_E!M23+NRG_NSP_E!M23</f>
        <v>0</v>
      </c>
      <c r="N23" s="8">
        <f>NRG_CM_E!N23+NRG_OIL_NG_E!N23+NRG_PF_E!N23+NRG_CO_E!N23+NRG_BKBPB_E!N23+NRG_GW_E!N23+NRG_BF_E!N23+NRG_PR_E!N23+NRG_NI_E!N23+NRG_CL_E!N23+NRG_LNG_E!N23+NRG_BIOG_E!N23+NRG_GTL_E!N23+NRG_CPP_E!N23+NRG_NSP_E!N23</f>
        <v>0</v>
      </c>
      <c r="O23" s="8">
        <f>NRG_CM_E!O23+NRG_OIL_NG_E!O23+NRG_PF_E!O23+NRG_CO_E!O23+NRG_BKBPB_E!O23+NRG_GW_E!O23+NRG_BF_E!O23+NRG_PR_E!O23+NRG_NI_E!O23+NRG_CL_E!O23+NRG_LNG_E!O23+NRG_BIOG_E!O23+NRG_GTL_E!O23+NRG_CPP_E!O23+NRG_NSP_E!O23</f>
        <v>0</v>
      </c>
      <c r="P23" s="8">
        <f>NRG_CM_E!P23+NRG_OIL_NG_E!P23+NRG_PF_E!P23+NRG_CO_E!P23+NRG_BKBPB_E!P23+NRG_GW_E!P23+NRG_BF_E!P23+NRG_PR_E!P23+NRG_NI_E!P23+NRG_CL_E!P23+NRG_LNG_E!P23+NRG_BIOG_E!P23+NRG_GTL_E!P23+NRG_CPP_E!P23+NRG_NSP_E!P23</f>
        <v>0</v>
      </c>
      <c r="Q23" s="8">
        <f>NRG_CM_E!Q23+NRG_OIL_NG_E!Q23+NRG_PF_E!Q23+NRG_CO_E!Q23+NRG_BKBPB_E!Q23+NRG_GW_E!Q23+NRG_BF_E!Q23+NRG_PR_E!Q23+NRG_NI_E!Q23+NRG_CL_E!Q23+NRG_LNG_E!Q23+NRG_BIOG_E!Q23+NRG_GTL_E!Q23+NRG_CPP_E!Q23+NRG_NSP_E!Q23</f>
        <v>0</v>
      </c>
      <c r="R23" s="8">
        <f>NRG_CM_E!R23+NRG_OIL_NG_E!R23+NRG_PF_E!R23+NRG_CO_E!R23+NRG_BKBPB_E!R23+NRG_GW_E!R23+NRG_BF_E!R23+NRG_PR_E!R23+NRG_NI_E!R23+NRG_CL_E!R23+NRG_LNG_E!R23+NRG_BIOG_E!R23+NRG_GTL_E!R23+NRG_CPP_E!R23+NRG_NSP_E!R23</f>
        <v>0</v>
      </c>
      <c r="S23" s="8">
        <f>NRG_CM_E!S23+NRG_OIL_NG_E!S23+NRG_PF_E!S23+NRG_CO_E!S23+NRG_BKBPB_E!S23+NRG_GW_E!S23+NRG_BF_E!S23+NRG_PR_E!S23+NRG_NI_E!S23+NRG_CL_E!S23+NRG_LNG_E!S23+NRG_BIOG_E!S23+NRG_GTL_E!S23+NRG_CPP_E!S23+NRG_NSP_E!S23</f>
        <v>0</v>
      </c>
      <c r="T23" s="8">
        <f>NRG_CM_E!T23+NRG_OIL_NG_E!T23+NRG_PF_E!T23+NRG_CO_E!T23+NRG_BKBPB_E!T23+NRG_GW_E!T23+NRG_BF_E!T23+NRG_PR_E!T23+NRG_NI_E!T23+NRG_CL_E!T23+NRG_LNG_E!T23+NRG_BIOG_E!T23+NRG_GTL_E!T23+NRG_CPP_E!T23+NRG_NSP_E!T23</f>
        <v>0</v>
      </c>
      <c r="U23" s="8">
        <f>NRG_CM_E!U23+NRG_OIL_NG_E!U23+NRG_PF_E!U23+NRG_CO_E!U23+NRG_BKBPB_E!U23+NRG_GW_E!U23+NRG_BF_E!U23+NRG_PR_E!U23+NRG_NI_E!U23+NRG_CL_E!U23+NRG_LNG_E!U23+NRG_BIOG_E!U23+NRG_GTL_E!U23+NRG_CPP_E!U23+NRG_NSP_E!U23</f>
        <v>0</v>
      </c>
      <c r="V23" s="8">
        <f>NRG_CM_E!V23+NRG_OIL_NG_E!V23+NRG_PF_E!V23+NRG_CO_E!V23+NRG_BKBPB_E!V23+NRG_GW_E!V23+NRG_BF_E!V23+NRG_PR_E!V23+NRG_NI_E!V23+NRG_CL_E!V23+NRG_LNG_E!V23+NRG_BIOG_E!V23+NRG_GTL_E!V23+NRG_CPP_E!V23+NRG_NSP_E!V23</f>
        <v>0</v>
      </c>
      <c r="W23" s="8">
        <f>NRG_CM_E!W23+NRG_OIL_NG_E!W23+NRG_PF_E!W23+NRG_CO_E!W23+NRG_BKBPB_E!W23+NRG_GW_E!W23+NRG_BF_E!W23+NRG_PR_E!W23+NRG_NI_E!W23+NRG_CL_E!W23+NRG_LNG_E!W23+NRG_BIOG_E!W23+NRG_GTL_E!W23+NRG_CPP_E!W23+NRG_NSP_E!W23</f>
        <v>0</v>
      </c>
      <c r="X23" s="8">
        <f>NRG_CM_E!X23+NRG_OIL_NG_E!X23+NRG_PF_E!X23+NRG_CO_E!X23+NRG_BKBPB_E!X23+NRG_GW_E!X23+NRG_BF_E!X23+NRG_PR_E!X23+NRG_NI_E!X23+NRG_CL_E!X23+NRG_LNG_E!X23+NRG_BIOG_E!X23+NRG_GTL_E!X23+NRG_CPP_E!X23+NRG_NSP_E!X23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NRG_CM_E!C24+NRG_OIL_NG_E!C24+NRG_PF_E!C24+NRG_CO_E!C24+NRG_BKBPB_E!C24+NRG_GW_E!C24+NRG_BF_E!C24+NRG_PR_E!C24+NRG_NI_E!C24+NRG_CL_E!C24+NRG_LNG_E!C24+NRG_BIOG_E!C24+NRG_GTL_E!C24+NRG_CPP_E!C24+NRG_NSP_E!C24</f>
        <v>0</v>
      </c>
      <c r="D24" s="8">
        <f>NRG_CM_E!D24+NRG_OIL_NG_E!D24+NRG_PF_E!D24+NRG_CO_E!D24+NRG_BKBPB_E!D24+NRG_GW_E!D24+NRG_BF_E!D24+NRG_PR_E!D24+NRG_NI_E!D24+NRG_CL_E!D24+NRG_LNG_E!D24+NRG_BIOG_E!D24+NRG_GTL_E!D24+NRG_CPP_E!D24+NRG_NSP_E!D24</f>
        <v>0</v>
      </c>
      <c r="E24" s="8">
        <f>NRG_CM_E!E24+NRG_OIL_NG_E!E24+NRG_PF_E!E24+NRG_CO_E!E24+NRG_BKBPB_E!E24+NRG_GW_E!E24+NRG_BF_E!E24+NRG_PR_E!E24+NRG_NI_E!E24+NRG_CL_E!E24+NRG_LNG_E!E24+NRG_BIOG_E!E24+NRG_GTL_E!E24+NRG_CPP_E!E24+NRG_NSP_E!E24</f>
        <v>0</v>
      </c>
      <c r="F24" s="8">
        <f>NRG_CM_E!F24+NRG_OIL_NG_E!F24+NRG_PF_E!F24+NRG_CO_E!F24+NRG_BKBPB_E!F24+NRG_GW_E!F24+NRG_BF_E!F24+NRG_PR_E!F24+NRG_NI_E!F24+NRG_CL_E!F24+NRG_LNG_E!F24+NRG_BIOG_E!F24+NRG_GTL_E!F24+NRG_CPP_E!F24+NRG_NSP_E!F24</f>
        <v>0</v>
      </c>
      <c r="G24" s="8">
        <f>NRG_CM_E!G24+NRG_OIL_NG_E!G24+NRG_PF_E!G24+NRG_CO_E!G24+NRG_BKBPB_E!G24+NRG_GW_E!G24+NRG_BF_E!G24+NRG_PR_E!G24+NRG_NI_E!G24+NRG_CL_E!G24+NRG_LNG_E!G24+NRG_BIOG_E!G24+NRG_GTL_E!G24+NRG_CPP_E!G24+NRG_NSP_E!G24</f>
        <v>0</v>
      </c>
      <c r="H24" s="8">
        <f>NRG_CM_E!H24+NRG_OIL_NG_E!H24+NRG_PF_E!H24+NRG_CO_E!H24+NRG_BKBPB_E!H24+NRG_GW_E!H24+NRG_BF_E!H24+NRG_PR_E!H24+NRG_NI_E!H24+NRG_CL_E!H24+NRG_LNG_E!H24+NRG_BIOG_E!H24+NRG_GTL_E!H24+NRG_CPP_E!H24+NRG_NSP_E!H24</f>
        <v>0</v>
      </c>
      <c r="I24" s="8">
        <f>NRG_CM_E!I24+NRG_OIL_NG_E!I24+NRG_PF_E!I24+NRG_CO_E!I24+NRG_BKBPB_E!I24+NRG_GW_E!I24+NRG_BF_E!I24+NRG_PR_E!I24+NRG_NI_E!I24+NRG_CL_E!I24+NRG_LNG_E!I24+NRG_BIOG_E!I24+NRG_GTL_E!I24+NRG_CPP_E!I24+NRG_NSP_E!I24</f>
        <v>0</v>
      </c>
      <c r="J24" s="8">
        <f>NRG_CM_E!J24+NRG_OIL_NG_E!J24+NRG_PF_E!J24+NRG_CO_E!J24+NRG_BKBPB_E!J24+NRG_GW_E!J24+NRG_BF_E!J24+NRG_PR_E!J24+NRG_NI_E!J24+NRG_CL_E!J24+NRG_LNG_E!J24+NRG_BIOG_E!J24+NRG_GTL_E!J24+NRG_CPP_E!J24+NRG_NSP_E!J24</f>
        <v>0</v>
      </c>
      <c r="K24" s="8">
        <f>NRG_CM_E!K24+NRG_OIL_NG_E!K24+NRG_PF_E!K24+NRG_CO_E!K24+NRG_BKBPB_E!K24+NRG_GW_E!K24+NRG_BF_E!K24+NRG_PR_E!K24+NRG_NI_E!K24+NRG_CL_E!K24+NRG_LNG_E!K24+NRG_BIOG_E!K24+NRG_GTL_E!K24+NRG_CPP_E!K24+NRG_NSP_E!K24</f>
        <v>0</v>
      </c>
      <c r="L24" s="8">
        <f>NRG_CM_E!L24+NRG_OIL_NG_E!L24+NRG_PF_E!L24+NRG_CO_E!L24+NRG_BKBPB_E!L24+NRG_GW_E!L24+NRG_BF_E!L24+NRG_PR_E!L24+NRG_NI_E!L24+NRG_CL_E!L24+NRG_LNG_E!L24+NRG_BIOG_E!L24+NRG_GTL_E!L24+NRG_CPP_E!L24+NRG_NSP_E!L24</f>
        <v>0</v>
      </c>
      <c r="M24" s="8">
        <f>NRG_CM_E!M24+NRG_OIL_NG_E!M24+NRG_PF_E!M24+NRG_CO_E!M24+NRG_BKBPB_E!M24+NRG_GW_E!M24+NRG_BF_E!M24+NRG_PR_E!M24+NRG_NI_E!M24+NRG_CL_E!M24+NRG_LNG_E!M24+NRG_BIOG_E!M24+NRG_GTL_E!M24+NRG_CPP_E!M24+NRG_NSP_E!M24</f>
        <v>0</v>
      </c>
      <c r="N24" s="8">
        <f>NRG_CM_E!N24+NRG_OIL_NG_E!N24+NRG_PF_E!N24+NRG_CO_E!N24+NRG_BKBPB_E!N24+NRG_GW_E!N24+NRG_BF_E!N24+NRG_PR_E!N24+NRG_NI_E!N24+NRG_CL_E!N24+NRG_LNG_E!N24+NRG_BIOG_E!N24+NRG_GTL_E!N24+NRG_CPP_E!N24+NRG_NSP_E!N24</f>
        <v>0</v>
      </c>
      <c r="O24" s="8">
        <f>NRG_CM_E!O24+NRG_OIL_NG_E!O24+NRG_PF_E!O24+NRG_CO_E!O24+NRG_BKBPB_E!O24+NRG_GW_E!O24+NRG_BF_E!O24+NRG_PR_E!O24+NRG_NI_E!O24+NRG_CL_E!O24+NRG_LNG_E!O24+NRG_BIOG_E!O24+NRG_GTL_E!O24+NRG_CPP_E!O24+NRG_NSP_E!O24</f>
        <v>0</v>
      </c>
      <c r="P24" s="8">
        <f>NRG_CM_E!P24+NRG_OIL_NG_E!P24+NRG_PF_E!P24+NRG_CO_E!P24+NRG_BKBPB_E!P24+NRG_GW_E!P24+NRG_BF_E!P24+NRG_PR_E!P24+NRG_NI_E!P24+NRG_CL_E!P24+NRG_LNG_E!P24+NRG_BIOG_E!P24+NRG_GTL_E!P24+NRG_CPP_E!P24+NRG_NSP_E!P24</f>
        <v>0</v>
      </c>
      <c r="Q24" s="8">
        <f>NRG_CM_E!Q24+NRG_OIL_NG_E!Q24+NRG_PF_E!Q24+NRG_CO_E!Q24+NRG_BKBPB_E!Q24+NRG_GW_E!Q24+NRG_BF_E!Q24+NRG_PR_E!Q24+NRG_NI_E!Q24+NRG_CL_E!Q24+NRG_LNG_E!Q24+NRG_BIOG_E!Q24+NRG_GTL_E!Q24+NRG_CPP_E!Q24+NRG_NSP_E!Q24</f>
        <v>0</v>
      </c>
      <c r="R24" s="8">
        <f>NRG_CM_E!R24+NRG_OIL_NG_E!R24+NRG_PF_E!R24+NRG_CO_E!R24+NRG_BKBPB_E!R24+NRG_GW_E!R24+NRG_BF_E!R24+NRG_PR_E!R24+NRG_NI_E!R24+NRG_CL_E!R24+NRG_LNG_E!R24+NRG_BIOG_E!R24+NRG_GTL_E!R24+NRG_CPP_E!R24+NRG_NSP_E!R24</f>
        <v>0</v>
      </c>
      <c r="S24" s="8">
        <f>NRG_CM_E!S24+NRG_OIL_NG_E!S24+NRG_PF_E!S24+NRG_CO_E!S24+NRG_BKBPB_E!S24+NRG_GW_E!S24+NRG_BF_E!S24+NRG_PR_E!S24+NRG_NI_E!S24+NRG_CL_E!S24+NRG_LNG_E!S24+NRG_BIOG_E!S24+NRG_GTL_E!S24+NRG_CPP_E!S24+NRG_NSP_E!S24</f>
        <v>0</v>
      </c>
      <c r="T24" s="8">
        <f>NRG_CM_E!T24+NRG_OIL_NG_E!T24+NRG_PF_E!T24+NRG_CO_E!T24+NRG_BKBPB_E!T24+NRG_GW_E!T24+NRG_BF_E!T24+NRG_PR_E!T24+NRG_NI_E!T24+NRG_CL_E!T24+NRG_LNG_E!T24+NRG_BIOG_E!T24+NRG_GTL_E!T24+NRG_CPP_E!T24+NRG_NSP_E!T24</f>
        <v>0</v>
      </c>
      <c r="U24" s="8">
        <f>NRG_CM_E!U24+NRG_OIL_NG_E!U24+NRG_PF_E!U24+NRG_CO_E!U24+NRG_BKBPB_E!U24+NRG_GW_E!U24+NRG_BF_E!U24+NRG_PR_E!U24+NRG_NI_E!U24+NRG_CL_E!U24+NRG_LNG_E!U24+NRG_BIOG_E!U24+NRG_GTL_E!U24+NRG_CPP_E!U24+NRG_NSP_E!U24</f>
        <v>0</v>
      </c>
      <c r="V24" s="8">
        <f>NRG_CM_E!V24+NRG_OIL_NG_E!V24+NRG_PF_E!V24+NRG_CO_E!V24+NRG_BKBPB_E!V24+NRG_GW_E!V24+NRG_BF_E!V24+NRG_PR_E!V24+NRG_NI_E!V24+NRG_CL_E!V24+NRG_LNG_E!V24+NRG_BIOG_E!V24+NRG_GTL_E!V24+NRG_CPP_E!V24+NRG_NSP_E!V24</f>
        <v>0</v>
      </c>
      <c r="W24" s="8">
        <f>NRG_CM_E!W24+NRG_OIL_NG_E!W24+NRG_PF_E!W24+NRG_CO_E!W24+NRG_BKBPB_E!W24+NRG_GW_E!W24+NRG_BF_E!W24+NRG_PR_E!W24+NRG_NI_E!W24+NRG_CL_E!W24+NRG_LNG_E!W24+NRG_BIOG_E!W24+NRG_GTL_E!W24+NRG_CPP_E!W24+NRG_NSP_E!W24</f>
        <v>0</v>
      </c>
      <c r="X24" s="8">
        <f>NRG_CM_E!X24+NRG_OIL_NG_E!X24+NRG_PF_E!X24+NRG_CO_E!X24+NRG_BKBPB_E!X24+NRG_GW_E!X24+NRG_BF_E!X24+NRG_PR_E!X24+NRG_NI_E!X24+NRG_CL_E!X24+NRG_LNG_E!X24+NRG_BIOG_E!X24+NRG_GTL_E!X24+NRG_CPP_E!X24+NRG_NSP_E!X24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NRG_CM_E!C25+NRG_OIL_NG_E!C25+NRG_PF_E!C25+NRG_CO_E!C25+NRG_BKBPB_E!C25+NRG_GW_E!C25+NRG_BF_E!C25+NRG_PR_E!C25+NRG_NI_E!C25+NRG_CL_E!C25+NRG_LNG_E!C25+NRG_BIOG_E!C25+NRG_GTL_E!C25+NRG_CPP_E!C25+NRG_NSP_E!C25</f>
        <v>0</v>
      </c>
      <c r="D25" s="27">
        <f>NRG_CM_E!D25+NRG_OIL_NG_E!D25+NRG_PF_E!D25+NRG_CO_E!D25+NRG_BKBPB_E!D25+NRG_GW_E!D25+NRG_BF_E!D25+NRG_PR_E!D25+NRG_NI_E!D25+NRG_CL_E!D25+NRG_LNG_E!D25+NRG_BIOG_E!D25+NRG_GTL_E!D25+NRG_CPP_E!D25+NRG_NSP_E!D25</f>
        <v>0</v>
      </c>
      <c r="E25" s="27">
        <f>NRG_CM_E!E25+NRG_OIL_NG_E!E25+NRG_PF_E!E25+NRG_CO_E!E25+NRG_BKBPB_E!E25+NRG_GW_E!E25+NRG_BF_E!E25+NRG_PR_E!E25+NRG_NI_E!E25+NRG_CL_E!E25+NRG_LNG_E!E25+NRG_BIOG_E!E25+NRG_GTL_E!E25+NRG_CPP_E!E25+NRG_NSP_E!E25</f>
        <v>0</v>
      </c>
      <c r="F25" s="27">
        <f>NRG_CM_E!F25+NRG_OIL_NG_E!F25+NRG_PF_E!F25+NRG_CO_E!F25+NRG_BKBPB_E!F25+NRG_GW_E!F25+NRG_BF_E!F25+NRG_PR_E!F25+NRG_NI_E!F25+NRG_CL_E!F25+NRG_LNG_E!F25+NRG_BIOG_E!F25+NRG_GTL_E!F25+NRG_CPP_E!F25+NRG_NSP_E!F25</f>
        <v>0</v>
      </c>
      <c r="G25" s="27">
        <f>NRG_CM_E!G25+NRG_OIL_NG_E!G25+NRG_PF_E!G25+NRG_CO_E!G25+NRG_BKBPB_E!G25+NRG_GW_E!G25+NRG_BF_E!G25+NRG_PR_E!G25+NRG_NI_E!G25+NRG_CL_E!G25+NRG_LNG_E!G25+NRG_BIOG_E!G25+NRG_GTL_E!G25+NRG_CPP_E!G25+NRG_NSP_E!G25</f>
        <v>0</v>
      </c>
      <c r="H25" s="27">
        <f>NRG_CM_E!H25+NRG_OIL_NG_E!H25+NRG_PF_E!H25+NRG_CO_E!H25+NRG_BKBPB_E!H25+NRG_GW_E!H25+NRG_BF_E!H25+NRG_PR_E!H25+NRG_NI_E!H25+NRG_CL_E!H25+NRG_LNG_E!H25+NRG_BIOG_E!H25+NRG_GTL_E!H25+NRG_CPP_E!H25+NRG_NSP_E!H25</f>
        <v>0</v>
      </c>
      <c r="I25" s="27">
        <f>NRG_CM_E!I25+NRG_OIL_NG_E!I25+NRG_PF_E!I25+NRG_CO_E!I25+NRG_BKBPB_E!I25+NRG_GW_E!I25+NRG_BF_E!I25+NRG_PR_E!I25+NRG_NI_E!I25+NRG_CL_E!I25+NRG_LNG_E!I25+NRG_BIOG_E!I25+NRG_GTL_E!I25+NRG_CPP_E!I25+NRG_NSP_E!I25</f>
        <v>0</v>
      </c>
      <c r="J25" s="27">
        <f>NRG_CM_E!J25+NRG_OIL_NG_E!J25+NRG_PF_E!J25+NRG_CO_E!J25+NRG_BKBPB_E!J25+NRG_GW_E!J25+NRG_BF_E!J25+NRG_PR_E!J25+NRG_NI_E!J25+NRG_CL_E!J25+NRG_LNG_E!J25+NRG_BIOG_E!J25+NRG_GTL_E!J25+NRG_CPP_E!J25+NRG_NSP_E!J25</f>
        <v>0</v>
      </c>
      <c r="K25" s="27">
        <f>NRG_CM_E!K25+NRG_OIL_NG_E!K25+NRG_PF_E!K25+NRG_CO_E!K25+NRG_BKBPB_E!K25+NRG_GW_E!K25+NRG_BF_E!K25+NRG_PR_E!K25+NRG_NI_E!K25+NRG_CL_E!K25+NRG_LNG_E!K25+NRG_BIOG_E!K25+NRG_GTL_E!K25+NRG_CPP_E!K25+NRG_NSP_E!K25</f>
        <v>0</v>
      </c>
      <c r="L25" s="27">
        <f>NRG_CM_E!L25+NRG_OIL_NG_E!L25+NRG_PF_E!L25+NRG_CO_E!L25+NRG_BKBPB_E!L25+NRG_GW_E!L25+NRG_BF_E!L25+NRG_PR_E!L25+NRG_NI_E!L25+NRG_CL_E!L25+NRG_LNG_E!L25+NRG_BIOG_E!L25+NRG_GTL_E!L25+NRG_CPP_E!L25+NRG_NSP_E!L25</f>
        <v>0</v>
      </c>
      <c r="M25" s="27">
        <f>NRG_CM_E!M25+NRG_OIL_NG_E!M25+NRG_PF_E!M25+NRG_CO_E!M25+NRG_BKBPB_E!M25+NRG_GW_E!M25+NRG_BF_E!M25+NRG_PR_E!M25+NRG_NI_E!M25+NRG_CL_E!M25+NRG_LNG_E!M25+NRG_BIOG_E!M25+NRG_GTL_E!M25+NRG_CPP_E!M25+NRG_NSP_E!M25</f>
        <v>0</v>
      </c>
      <c r="N25" s="27">
        <f>NRG_CM_E!N25+NRG_OIL_NG_E!N25+NRG_PF_E!N25+NRG_CO_E!N25+NRG_BKBPB_E!N25+NRG_GW_E!N25+NRG_BF_E!N25+NRG_PR_E!N25+NRG_NI_E!N25+NRG_CL_E!N25+NRG_LNG_E!N25+NRG_BIOG_E!N25+NRG_GTL_E!N25+NRG_CPP_E!N25+NRG_NSP_E!N25</f>
        <v>0</v>
      </c>
      <c r="O25" s="27">
        <f>NRG_CM_E!O25+NRG_OIL_NG_E!O25+NRG_PF_E!O25+NRG_CO_E!O25+NRG_BKBPB_E!O25+NRG_GW_E!O25+NRG_BF_E!O25+NRG_PR_E!O25+NRG_NI_E!O25+NRG_CL_E!O25+NRG_LNG_E!O25+NRG_BIOG_E!O25+NRG_GTL_E!O25+NRG_CPP_E!O25+NRG_NSP_E!O25</f>
        <v>0</v>
      </c>
      <c r="P25" s="27">
        <f>NRG_CM_E!P25+NRG_OIL_NG_E!P25+NRG_PF_E!P25+NRG_CO_E!P25+NRG_BKBPB_E!P25+NRG_GW_E!P25+NRG_BF_E!P25+NRG_PR_E!P25+NRG_NI_E!P25+NRG_CL_E!P25+NRG_LNG_E!P25+NRG_BIOG_E!P25+NRG_GTL_E!P25+NRG_CPP_E!P25+NRG_NSP_E!P25</f>
        <v>0</v>
      </c>
      <c r="Q25" s="27">
        <f>NRG_CM_E!Q25+NRG_OIL_NG_E!Q25+NRG_PF_E!Q25+NRG_CO_E!Q25+NRG_BKBPB_E!Q25+NRG_GW_E!Q25+NRG_BF_E!Q25+NRG_PR_E!Q25+NRG_NI_E!Q25+NRG_CL_E!Q25+NRG_LNG_E!Q25+NRG_BIOG_E!Q25+NRG_GTL_E!Q25+NRG_CPP_E!Q25+NRG_NSP_E!Q25</f>
        <v>0</v>
      </c>
      <c r="R25" s="27">
        <f>NRG_CM_E!R25+NRG_OIL_NG_E!R25+NRG_PF_E!R25+NRG_CO_E!R25+NRG_BKBPB_E!R25+NRG_GW_E!R25+NRG_BF_E!R25+NRG_PR_E!R25+NRG_NI_E!R25+NRG_CL_E!R25+NRG_LNG_E!R25+NRG_BIOG_E!R25+NRG_GTL_E!R25+NRG_CPP_E!R25+NRG_NSP_E!R25</f>
        <v>0</v>
      </c>
      <c r="S25" s="27">
        <f>NRG_CM_E!S25+NRG_OIL_NG_E!S25+NRG_PF_E!S25+NRG_CO_E!S25+NRG_BKBPB_E!S25+NRG_GW_E!S25+NRG_BF_E!S25+NRG_PR_E!S25+NRG_NI_E!S25+NRG_CL_E!S25+NRG_LNG_E!S25+NRG_BIOG_E!S25+NRG_GTL_E!S25+NRG_CPP_E!S25+NRG_NSP_E!S25</f>
        <v>0</v>
      </c>
      <c r="T25" s="27">
        <f>NRG_CM_E!T25+NRG_OIL_NG_E!T25+NRG_PF_E!T25+NRG_CO_E!T25+NRG_BKBPB_E!T25+NRG_GW_E!T25+NRG_BF_E!T25+NRG_PR_E!T25+NRG_NI_E!T25+NRG_CL_E!T25+NRG_LNG_E!T25+NRG_BIOG_E!T25+NRG_GTL_E!T25+NRG_CPP_E!T25+NRG_NSP_E!T25</f>
        <v>0</v>
      </c>
      <c r="U25" s="27">
        <f>NRG_CM_E!U25+NRG_OIL_NG_E!U25+NRG_PF_E!U25+NRG_CO_E!U25+NRG_BKBPB_E!U25+NRG_GW_E!U25+NRG_BF_E!U25+NRG_PR_E!U25+NRG_NI_E!U25+NRG_CL_E!U25+NRG_LNG_E!U25+NRG_BIOG_E!U25+NRG_GTL_E!U25+NRG_CPP_E!U25+NRG_NSP_E!U25</f>
        <v>0</v>
      </c>
      <c r="V25" s="27">
        <f>NRG_CM_E!V25+NRG_OIL_NG_E!V25+NRG_PF_E!V25+NRG_CO_E!V25+NRG_BKBPB_E!V25+NRG_GW_E!V25+NRG_BF_E!V25+NRG_PR_E!V25+NRG_NI_E!V25+NRG_CL_E!V25+NRG_LNG_E!V25+NRG_BIOG_E!V25+NRG_GTL_E!V25+NRG_CPP_E!V25+NRG_NSP_E!V25</f>
        <v>0</v>
      </c>
      <c r="W25" s="27">
        <f>NRG_CM_E!W25+NRG_OIL_NG_E!W25+NRG_PF_E!W25+NRG_CO_E!W25+NRG_BKBPB_E!W25+NRG_GW_E!W25+NRG_BF_E!W25+NRG_PR_E!W25+NRG_NI_E!W25+NRG_CL_E!W25+NRG_LNG_E!W25+NRG_BIOG_E!W25+NRG_GTL_E!W25+NRG_CPP_E!W25+NRG_NSP_E!W25</f>
        <v>0</v>
      </c>
      <c r="X25" s="27">
        <f>NRG_CM_E!X25+NRG_OIL_NG_E!X25+NRG_PF_E!X25+NRG_CO_E!X25+NRG_BKBPB_E!X25+NRG_GW_E!X25+NRG_BF_E!X25+NRG_PR_E!X25+NRG_NI_E!X25+NRG_CL_E!X25+NRG_LNG_E!X25+NRG_BIOG_E!X25+NRG_GTL_E!X25+NRG_CPP_E!X25+NRG_NSP_E!X25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2200.5871779600002</v>
      </c>
      <c r="D26" s="27">
        <f t="shared" ref="D26:X26" si="14">SUM(D27,D33)</f>
        <v>2378.5136841600001</v>
      </c>
      <c r="E26" s="27">
        <f t="shared" si="14"/>
        <v>2241.2160147600002</v>
      </c>
      <c r="F26" s="27">
        <f t="shared" si="14"/>
        <v>2633.2782339599999</v>
      </c>
      <c r="G26" s="27">
        <f t="shared" si="14"/>
        <v>2427.1132208400004</v>
      </c>
      <c r="H26" s="27">
        <f t="shared" si="14"/>
        <v>2596.2750370800004</v>
      </c>
      <c r="I26" s="27">
        <f t="shared" si="14"/>
        <v>2293.0867961999998</v>
      </c>
      <c r="J26" s="27">
        <f t="shared" si="14"/>
        <v>2372.50365156</v>
      </c>
      <c r="K26" s="27">
        <f t="shared" si="14"/>
        <v>2762.3536527600004</v>
      </c>
      <c r="L26" s="27">
        <f t="shared" si="14"/>
        <v>2605.2414962400003</v>
      </c>
      <c r="M26" s="27">
        <f t="shared" si="14"/>
        <v>2121.58257048</v>
      </c>
      <c r="N26" s="27">
        <f t="shared" si="14"/>
        <v>1684.26906732</v>
      </c>
      <c r="O26" s="27">
        <f t="shared" si="14"/>
        <v>1915.9175786400001</v>
      </c>
      <c r="P26" s="27">
        <f t="shared" si="14"/>
        <v>2780.9665232400002</v>
      </c>
      <c r="Q26" s="27">
        <f t="shared" si="14"/>
        <v>2023.5350203200003</v>
      </c>
      <c r="R26" s="27">
        <f t="shared" si="14"/>
        <v>2490.29498844</v>
      </c>
      <c r="S26" s="27">
        <f t="shared" si="14"/>
        <v>2747.0949271200002</v>
      </c>
      <c r="T26" s="27">
        <f t="shared" si="14"/>
        <v>2540.75458536</v>
      </c>
      <c r="U26" s="27">
        <f t="shared" si="14"/>
        <v>2275.8559736400002</v>
      </c>
      <c r="V26" s="27">
        <f t="shared" si="14"/>
        <v>2117.7179290800004</v>
      </c>
      <c r="W26" s="27">
        <f t="shared" si="14"/>
        <v>1996.6640835599999</v>
      </c>
      <c r="X26" s="27">
        <f t="shared" si="14"/>
        <v>1538.3273209199999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NRG_CM_E!C28+NRG_OIL_NG_E!C28+NRG_PF_E!C28+NRG_CO_E!C28+NRG_BKBPB_E!C28+NRG_GW_E!C28+NRG_BF_E!C28+NRG_PR_E!C28+NRG_NI_E!C28+NRG_CL_E!C28+NRG_LNG_E!C28+NRG_BIOG_E!C28+NRG_GTL_E!C28+NRG_CPP_E!C28+NRG_NSP_E!C28</f>
        <v>0</v>
      </c>
      <c r="D28" s="8">
        <f>NRG_CM_E!D28+NRG_OIL_NG_E!D28+NRG_PF_E!D28+NRG_CO_E!D28+NRG_BKBPB_E!D28+NRG_GW_E!D28+NRG_BF_E!D28+NRG_PR_E!D28+NRG_NI_E!D28+NRG_CL_E!D28+NRG_LNG_E!D28+NRG_BIOG_E!D28+NRG_GTL_E!D28+NRG_CPP_E!D28+NRG_NSP_E!D28</f>
        <v>0</v>
      </c>
      <c r="E28" s="8">
        <f>NRG_CM_E!E28+NRG_OIL_NG_E!E28+NRG_PF_E!E28+NRG_CO_E!E28+NRG_BKBPB_E!E28+NRG_GW_E!E28+NRG_BF_E!E28+NRG_PR_E!E28+NRG_NI_E!E28+NRG_CL_E!E28+NRG_LNG_E!E28+NRG_BIOG_E!E28+NRG_GTL_E!E28+NRG_CPP_E!E28+NRG_NSP_E!E28</f>
        <v>0</v>
      </c>
      <c r="F28" s="8">
        <f>NRG_CM_E!F28+NRG_OIL_NG_E!F28+NRG_PF_E!F28+NRG_CO_E!F28+NRG_BKBPB_E!F28+NRG_GW_E!F28+NRG_BF_E!F28+NRG_PR_E!F28+NRG_NI_E!F28+NRG_CL_E!F28+NRG_LNG_E!F28+NRG_BIOG_E!F28+NRG_GTL_E!F28+NRG_CPP_E!F28+NRG_NSP_E!F28</f>
        <v>0</v>
      </c>
      <c r="G28" s="8">
        <f>NRG_CM_E!G28+NRG_OIL_NG_E!G28+NRG_PF_E!G28+NRG_CO_E!G28+NRG_BKBPB_E!G28+NRG_GW_E!G28+NRG_BF_E!G28+NRG_PR_E!G28+NRG_NI_E!G28+NRG_CL_E!G28+NRG_LNG_E!G28+NRG_BIOG_E!G28+NRG_GTL_E!G28+NRG_CPP_E!G28+NRG_NSP_E!G28</f>
        <v>0</v>
      </c>
      <c r="H28" s="8">
        <f>NRG_CM_E!H28+NRG_OIL_NG_E!H28+NRG_PF_E!H28+NRG_CO_E!H28+NRG_BKBPB_E!H28+NRG_GW_E!H28+NRG_BF_E!H28+NRG_PR_E!H28+NRG_NI_E!H28+NRG_CL_E!H28+NRG_LNG_E!H28+NRG_BIOG_E!H28+NRG_GTL_E!H28+NRG_CPP_E!H28+NRG_NSP_E!H28</f>
        <v>0</v>
      </c>
      <c r="I28" s="8">
        <f>NRG_CM_E!I28+NRG_OIL_NG_E!I28+NRG_PF_E!I28+NRG_CO_E!I28+NRG_BKBPB_E!I28+NRG_GW_E!I28+NRG_BF_E!I28+NRG_PR_E!I28+NRG_NI_E!I28+NRG_CL_E!I28+NRG_LNG_E!I28+NRG_BIOG_E!I28+NRG_GTL_E!I28+NRG_CPP_E!I28+NRG_NSP_E!I28</f>
        <v>0</v>
      </c>
      <c r="J28" s="8">
        <f>NRG_CM_E!J28+NRG_OIL_NG_E!J28+NRG_PF_E!J28+NRG_CO_E!J28+NRG_BKBPB_E!J28+NRG_GW_E!J28+NRG_BF_E!J28+NRG_PR_E!J28+NRG_NI_E!J28+NRG_CL_E!J28+NRG_LNG_E!J28+NRG_BIOG_E!J28+NRG_GTL_E!J28+NRG_CPP_E!J28+NRG_NSP_E!J28</f>
        <v>0</v>
      </c>
      <c r="K28" s="8">
        <f>NRG_CM_E!K28+NRG_OIL_NG_E!K28+NRG_PF_E!K28+NRG_CO_E!K28+NRG_BKBPB_E!K28+NRG_GW_E!K28+NRG_BF_E!K28+NRG_PR_E!K28+NRG_NI_E!K28+NRG_CL_E!K28+NRG_LNG_E!K28+NRG_BIOG_E!K28+NRG_GTL_E!K28+NRG_CPP_E!K28+NRG_NSP_E!K28</f>
        <v>0</v>
      </c>
      <c r="L28" s="8">
        <f>NRG_CM_E!L28+NRG_OIL_NG_E!L28+NRG_PF_E!L28+NRG_CO_E!L28+NRG_BKBPB_E!L28+NRG_GW_E!L28+NRG_BF_E!L28+NRG_PR_E!L28+NRG_NI_E!L28+NRG_CL_E!L28+NRG_LNG_E!L28+NRG_BIOG_E!L28+NRG_GTL_E!L28+NRG_CPP_E!L28+NRG_NSP_E!L28</f>
        <v>0</v>
      </c>
      <c r="M28" s="8">
        <f>NRG_CM_E!M28+NRG_OIL_NG_E!M28+NRG_PF_E!M28+NRG_CO_E!M28+NRG_BKBPB_E!M28+NRG_GW_E!M28+NRG_BF_E!M28+NRG_PR_E!M28+NRG_NI_E!M28+NRG_CL_E!M28+NRG_LNG_E!M28+NRG_BIOG_E!M28+NRG_GTL_E!M28+NRG_CPP_E!M28+NRG_NSP_E!M28</f>
        <v>0</v>
      </c>
      <c r="N28" s="8">
        <f>NRG_CM_E!N28+NRG_OIL_NG_E!N28+NRG_PF_E!N28+NRG_CO_E!N28+NRG_BKBPB_E!N28+NRG_GW_E!N28+NRG_BF_E!N28+NRG_PR_E!N28+NRG_NI_E!N28+NRG_CL_E!N28+NRG_LNG_E!N28+NRG_BIOG_E!N28+NRG_GTL_E!N28+NRG_CPP_E!N28+NRG_NSP_E!N28</f>
        <v>0</v>
      </c>
      <c r="O28" s="8">
        <f>NRG_CM_E!O28+NRG_OIL_NG_E!O28+NRG_PF_E!O28+NRG_CO_E!O28+NRG_BKBPB_E!O28+NRG_GW_E!O28+NRG_BF_E!O28+NRG_PR_E!O28+NRG_NI_E!O28+NRG_CL_E!O28+NRG_LNG_E!O28+NRG_BIOG_E!O28+NRG_GTL_E!O28+NRG_CPP_E!O28+NRG_NSP_E!O28</f>
        <v>0</v>
      </c>
      <c r="P28" s="8">
        <f>NRG_CM_E!P28+NRG_OIL_NG_E!P28+NRG_PF_E!P28+NRG_CO_E!P28+NRG_BKBPB_E!P28+NRG_GW_E!P28+NRG_BF_E!P28+NRG_PR_E!P28+NRG_NI_E!P28+NRG_CL_E!P28+NRG_LNG_E!P28+NRG_BIOG_E!P28+NRG_GTL_E!P28+NRG_CPP_E!P28+NRG_NSP_E!P28</f>
        <v>0</v>
      </c>
      <c r="Q28" s="8">
        <f>NRG_CM_E!Q28+NRG_OIL_NG_E!Q28+NRG_PF_E!Q28+NRG_CO_E!Q28+NRG_BKBPB_E!Q28+NRG_GW_E!Q28+NRG_BF_E!Q28+NRG_PR_E!Q28+NRG_NI_E!Q28+NRG_CL_E!Q28+NRG_LNG_E!Q28+NRG_BIOG_E!Q28+NRG_GTL_E!Q28+NRG_CPP_E!Q28+NRG_NSP_E!Q28</f>
        <v>0</v>
      </c>
      <c r="R28" s="8">
        <f>NRG_CM_E!R28+NRG_OIL_NG_E!R28+NRG_PF_E!R28+NRG_CO_E!R28+NRG_BKBPB_E!R28+NRG_GW_E!R28+NRG_BF_E!R28+NRG_PR_E!R28+NRG_NI_E!R28+NRG_CL_E!R28+NRG_LNG_E!R28+NRG_BIOG_E!R28+NRG_GTL_E!R28+NRG_CPP_E!R28+NRG_NSP_E!R28</f>
        <v>0</v>
      </c>
      <c r="S28" s="8">
        <f>NRG_CM_E!S28+NRG_OIL_NG_E!S28+NRG_PF_E!S28+NRG_CO_E!S28+NRG_BKBPB_E!S28+NRG_GW_E!S28+NRG_BF_E!S28+NRG_PR_E!S28+NRG_NI_E!S28+NRG_CL_E!S28+NRG_LNG_E!S28+NRG_BIOG_E!S28+NRG_GTL_E!S28+NRG_CPP_E!S28+NRG_NSP_E!S28</f>
        <v>0</v>
      </c>
      <c r="T28" s="8">
        <f>NRG_CM_E!T28+NRG_OIL_NG_E!T28+NRG_PF_E!T28+NRG_CO_E!T28+NRG_BKBPB_E!T28+NRG_GW_E!T28+NRG_BF_E!T28+NRG_PR_E!T28+NRG_NI_E!T28+NRG_CL_E!T28+NRG_LNG_E!T28+NRG_BIOG_E!T28+NRG_GTL_E!T28+NRG_CPP_E!T28+NRG_NSP_E!T28</f>
        <v>0</v>
      </c>
      <c r="U28" s="8">
        <f>NRG_CM_E!U28+NRG_OIL_NG_E!U28+NRG_PF_E!U28+NRG_CO_E!U28+NRG_BKBPB_E!U28+NRG_GW_E!U28+NRG_BF_E!U28+NRG_PR_E!U28+NRG_NI_E!U28+NRG_CL_E!U28+NRG_LNG_E!U28+NRG_BIOG_E!U28+NRG_GTL_E!U28+NRG_CPP_E!U28+NRG_NSP_E!U28</f>
        <v>0</v>
      </c>
      <c r="V28" s="8">
        <f>NRG_CM_E!V28+NRG_OIL_NG_E!V28+NRG_PF_E!V28+NRG_CO_E!V28+NRG_BKBPB_E!V28+NRG_GW_E!V28+NRG_BF_E!V28+NRG_PR_E!V28+NRG_NI_E!V28+NRG_CL_E!V28+NRG_LNG_E!V28+NRG_BIOG_E!V28+NRG_GTL_E!V28+NRG_CPP_E!V28+NRG_NSP_E!V28</f>
        <v>0</v>
      </c>
      <c r="W28" s="8">
        <f>NRG_CM_E!W28+NRG_OIL_NG_E!W28+NRG_PF_E!W28+NRG_CO_E!W28+NRG_BKBPB_E!W28+NRG_GW_E!W28+NRG_BF_E!W28+NRG_PR_E!W28+NRG_NI_E!W28+NRG_CL_E!W28+NRG_LNG_E!W28+NRG_BIOG_E!W28+NRG_GTL_E!W28+NRG_CPP_E!W28+NRG_NSP_E!W28</f>
        <v>0</v>
      </c>
      <c r="X28" s="8">
        <f>NRG_CM_E!X28+NRG_OIL_NG_E!X28+NRG_PF_E!X28+NRG_CO_E!X28+NRG_BKBPB_E!X28+NRG_GW_E!X28+NRG_BF_E!X28+NRG_PR_E!X28+NRG_NI_E!X28+NRG_CL_E!X28+NRG_LNG_E!X28+NRG_BIOG_E!X28+NRG_GTL_E!X28+NRG_CPP_E!X28+NRG_NSP_E!X28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NRG_CM_E!C29+NRG_OIL_NG_E!C29+NRG_PF_E!C29+NRG_CO_E!C29+NRG_BKBPB_E!C29+NRG_GW_E!C29+NRG_BF_E!C29+NRG_PR_E!C29+NRG_NI_E!C29+NRG_CL_E!C29+NRG_LNG_E!C29+NRG_BIOG_E!C29+NRG_GTL_E!C29+NRG_CPP_E!C29+NRG_NSP_E!C29</f>
        <v>0</v>
      </c>
      <c r="D29" s="8">
        <f>NRG_CM_E!D29+NRG_OIL_NG_E!D29+NRG_PF_E!D29+NRG_CO_E!D29+NRG_BKBPB_E!D29+NRG_GW_E!D29+NRG_BF_E!D29+NRG_PR_E!D29+NRG_NI_E!D29+NRG_CL_E!D29+NRG_LNG_E!D29+NRG_BIOG_E!D29+NRG_GTL_E!D29+NRG_CPP_E!D29+NRG_NSP_E!D29</f>
        <v>0</v>
      </c>
      <c r="E29" s="8">
        <f>NRG_CM_E!E29+NRG_OIL_NG_E!E29+NRG_PF_E!E29+NRG_CO_E!E29+NRG_BKBPB_E!E29+NRG_GW_E!E29+NRG_BF_E!E29+NRG_PR_E!E29+NRG_NI_E!E29+NRG_CL_E!E29+NRG_LNG_E!E29+NRG_BIOG_E!E29+NRG_GTL_E!E29+NRG_CPP_E!E29+NRG_NSP_E!E29</f>
        <v>0</v>
      </c>
      <c r="F29" s="8">
        <f>NRG_CM_E!F29+NRG_OIL_NG_E!F29+NRG_PF_E!F29+NRG_CO_E!F29+NRG_BKBPB_E!F29+NRG_GW_E!F29+NRG_BF_E!F29+NRG_PR_E!F29+NRG_NI_E!F29+NRG_CL_E!F29+NRG_LNG_E!F29+NRG_BIOG_E!F29+NRG_GTL_E!F29+NRG_CPP_E!F29+NRG_NSP_E!F29</f>
        <v>0</v>
      </c>
      <c r="G29" s="8">
        <f>NRG_CM_E!G29+NRG_OIL_NG_E!G29+NRG_PF_E!G29+NRG_CO_E!G29+NRG_BKBPB_E!G29+NRG_GW_E!G29+NRG_BF_E!G29+NRG_PR_E!G29+NRG_NI_E!G29+NRG_CL_E!G29+NRG_LNG_E!G29+NRG_BIOG_E!G29+NRG_GTL_E!G29+NRG_CPP_E!G29+NRG_NSP_E!G29</f>
        <v>0</v>
      </c>
      <c r="H29" s="8">
        <f>NRG_CM_E!H29+NRG_OIL_NG_E!H29+NRG_PF_E!H29+NRG_CO_E!H29+NRG_BKBPB_E!H29+NRG_GW_E!H29+NRG_BF_E!H29+NRG_PR_E!H29+NRG_NI_E!H29+NRG_CL_E!H29+NRG_LNG_E!H29+NRG_BIOG_E!H29+NRG_GTL_E!H29+NRG_CPP_E!H29+NRG_NSP_E!H29</f>
        <v>0</v>
      </c>
      <c r="I29" s="8">
        <f>NRG_CM_E!I29+NRG_OIL_NG_E!I29+NRG_PF_E!I29+NRG_CO_E!I29+NRG_BKBPB_E!I29+NRG_GW_E!I29+NRG_BF_E!I29+NRG_PR_E!I29+NRG_NI_E!I29+NRG_CL_E!I29+NRG_LNG_E!I29+NRG_BIOG_E!I29+NRG_GTL_E!I29+NRG_CPP_E!I29+NRG_NSP_E!I29</f>
        <v>0</v>
      </c>
      <c r="J29" s="8">
        <f>NRG_CM_E!J29+NRG_OIL_NG_E!J29+NRG_PF_E!J29+NRG_CO_E!J29+NRG_BKBPB_E!J29+NRG_GW_E!J29+NRG_BF_E!J29+NRG_PR_E!J29+NRG_NI_E!J29+NRG_CL_E!J29+NRG_LNG_E!J29+NRG_BIOG_E!J29+NRG_GTL_E!J29+NRG_CPP_E!J29+NRG_NSP_E!J29</f>
        <v>0</v>
      </c>
      <c r="K29" s="8">
        <f>NRG_CM_E!K29+NRG_OIL_NG_E!K29+NRG_PF_E!K29+NRG_CO_E!K29+NRG_BKBPB_E!K29+NRG_GW_E!K29+NRG_BF_E!K29+NRG_PR_E!K29+NRG_NI_E!K29+NRG_CL_E!K29+NRG_LNG_E!K29+NRG_BIOG_E!K29+NRG_GTL_E!K29+NRG_CPP_E!K29+NRG_NSP_E!K29</f>
        <v>0</v>
      </c>
      <c r="L29" s="8">
        <f>NRG_CM_E!L29+NRG_OIL_NG_E!L29+NRG_PF_E!L29+NRG_CO_E!L29+NRG_BKBPB_E!L29+NRG_GW_E!L29+NRG_BF_E!L29+NRG_PR_E!L29+NRG_NI_E!L29+NRG_CL_E!L29+NRG_LNG_E!L29+NRG_BIOG_E!L29+NRG_GTL_E!L29+NRG_CPP_E!L29+NRG_NSP_E!L29</f>
        <v>0</v>
      </c>
      <c r="M29" s="8">
        <f>NRG_CM_E!M29+NRG_OIL_NG_E!M29+NRG_PF_E!M29+NRG_CO_E!M29+NRG_BKBPB_E!M29+NRG_GW_E!M29+NRG_BF_E!M29+NRG_PR_E!M29+NRG_NI_E!M29+NRG_CL_E!M29+NRG_LNG_E!M29+NRG_BIOG_E!M29+NRG_GTL_E!M29+NRG_CPP_E!M29+NRG_NSP_E!M29</f>
        <v>0</v>
      </c>
      <c r="N29" s="8">
        <f>NRG_CM_E!N29+NRG_OIL_NG_E!N29+NRG_PF_E!N29+NRG_CO_E!N29+NRG_BKBPB_E!N29+NRG_GW_E!N29+NRG_BF_E!N29+NRG_PR_E!N29+NRG_NI_E!N29+NRG_CL_E!N29+NRG_LNG_E!N29+NRG_BIOG_E!N29+NRG_GTL_E!N29+NRG_CPP_E!N29+NRG_NSP_E!N29</f>
        <v>0</v>
      </c>
      <c r="O29" s="8">
        <f>NRG_CM_E!O29+NRG_OIL_NG_E!O29+NRG_PF_E!O29+NRG_CO_E!O29+NRG_BKBPB_E!O29+NRG_GW_E!O29+NRG_BF_E!O29+NRG_PR_E!O29+NRG_NI_E!O29+NRG_CL_E!O29+NRG_LNG_E!O29+NRG_BIOG_E!O29+NRG_GTL_E!O29+NRG_CPP_E!O29+NRG_NSP_E!O29</f>
        <v>0</v>
      </c>
      <c r="P29" s="8">
        <f>NRG_CM_E!P29+NRG_OIL_NG_E!P29+NRG_PF_E!P29+NRG_CO_E!P29+NRG_BKBPB_E!P29+NRG_GW_E!P29+NRG_BF_E!P29+NRG_PR_E!P29+NRG_NI_E!P29+NRG_CL_E!P29+NRG_LNG_E!P29+NRG_BIOG_E!P29+NRG_GTL_E!P29+NRG_CPP_E!P29+NRG_NSP_E!P29</f>
        <v>0</v>
      </c>
      <c r="Q29" s="8">
        <f>NRG_CM_E!Q29+NRG_OIL_NG_E!Q29+NRG_PF_E!Q29+NRG_CO_E!Q29+NRG_BKBPB_E!Q29+NRG_GW_E!Q29+NRG_BF_E!Q29+NRG_PR_E!Q29+NRG_NI_E!Q29+NRG_CL_E!Q29+NRG_LNG_E!Q29+NRG_BIOG_E!Q29+NRG_GTL_E!Q29+NRG_CPP_E!Q29+NRG_NSP_E!Q29</f>
        <v>0</v>
      </c>
      <c r="R29" s="8">
        <f>NRG_CM_E!R29+NRG_OIL_NG_E!R29+NRG_PF_E!R29+NRG_CO_E!R29+NRG_BKBPB_E!R29+NRG_GW_E!R29+NRG_BF_E!R29+NRG_PR_E!R29+NRG_NI_E!R29+NRG_CL_E!R29+NRG_LNG_E!R29+NRG_BIOG_E!R29+NRG_GTL_E!R29+NRG_CPP_E!R29+NRG_NSP_E!R29</f>
        <v>0</v>
      </c>
      <c r="S29" s="8">
        <f>NRG_CM_E!S29+NRG_OIL_NG_E!S29+NRG_PF_E!S29+NRG_CO_E!S29+NRG_BKBPB_E!S29+NRG_GW_E!S29+NRG_BF_E!S29+NRG_PR_E!S29+NRG_NI_E!S29+NRG_CL_E!S29+NRG_LNG_E!S29+NRG_BIOG_E!S29+NRG_GTL_E!S29+NRG_CPP_E!S29+NRG_NSP_E!S29</f>
        <v>0</v>
      </c>
      <c r="T29" s="8">
        <f>NRG_CM_E!T29+NRG_OIL_NG_E!T29+NRG_PF_E!T29+NRG_CO_E!T29+NRG_BKBPB_E!T29+NRG_GW_E!T29+NRG_BF_E!T29+NRG_PR_E!T29+NRG_NI_E!T29+NRG_CL_E!T29+NRG_LNG_E!T29+NRG_BIOG_E!T29+NRG_GTL_E!T29+NRG_CPP_E!T29+NRG_NSP_E!T29</f>
        <v>0</v>
      </c>
      <c r="U29" s="8">
        <f>NRG_CM_E!U29+NRG_OIL_NG_E!U29+NRG_PF_E!U29+NRG_CO_E!U29+NRG_BKBPB_E!U29+NRG_GW_E!U29+NRG_BF_E!U29+NRG_PR_E!U29+NRG_NI_E!U29+NRG_CL_E!U29+NRG_LNG_E!U29+NRG_BIOG_E!U29+NRG_GTL_E!U29+NRG_CPP_E!U29+NRG_NSP_E!U29</f>
        <v>0</v>
      </c>
      <c r="V29" s="8">
        <f>NRG_CM_E!V29+NRG_OIL_NG_E!V29+NRG_PF_E!V29+NRG_CO_E!V29+NRG_BKBPB_E!V29+NRG_GW_E!V29+NRG_BF_E!V29+NRG_PR_E!V29+NRG_NI_E!V29+NRG_CL_E!V29+NRG_LNG_E!V29+NRG_BIOG_E!V29+NRG_GTL_E!V29+NRG_CPP_E!V29+NRG_NSP_E!V29</f>
        <v>0</v>
      </c>
      <c r="W29" s="8">
        <f>NRG_CM_E!W29+NRG_OIL_NG_E!W29+NRG_PF_E!W29+NRG_CO_E!W29+NRG_BKBPB_E!W29+NRG_GW_E!W29+NRG_BF_E!W29+NRG_PR_E!W29+NRG_NI_E!W29+NRG_CL_E!W29+NRG_LNG_E!W29+NRG_BIOG_E!W29+NRG_GTL_E!W29+NRG_CPP_E!W29+NRG_NSP_E!W29</f>
        <v>0</v>
      </c>
      <c r="X29" s="8">
        <f>NRG_CM_E!X29+NRG_OIL_NG_E!X29+NRG_PF_E!X29+NRG_CO_E!X29+NRG_BKBPB_E!X29+NRG_GW_E!X29+NRG_BF_E!X29+NRG_PR_E!X29+NRG_NI_E!X29+NRG_CL_E!X29+NRG_LNG_E!X29+NRG_BIOG_E!X29+NRG_GTL_E!X29+NRG_CPP_E!X29+NRG_NSP_E!X29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NRG_CM_E!C30+NRG_OIL_NG_E!C30+NRG_PF_E!C30+NRG_CO_E!C30+NRG_BKBPB_E!C30+NRG_GW_E!C30+NRG_BF_E!C30+NRG_PR_E!C30+NRG_NI_E!C30+NRG_CL_E!C30+NRG_LNG_E!C30+NRG_BIOG_E!C30+NRG_GTL_E!C30+NRG_CPP_E!C30+NRG_NSP_E!C30</f>
        <v>0</v>
      </c>
      <c r="D30" s="8">
        <f>NRG_CM_E!D30+NRG_OIL_NG_E!D30+NRG_PF_E!D30+NRG_CO_E!D30+NRG_BKBPB_E!D30+NRG_GW_E!D30+NRG_BF_E!D30+NRG_PR_E!D30+NRG_NI_E!D30+NRG_CL_E!D30+NRG_LNG_E!D30+NRG_BIOG_E!D30+NRG_GTL_E!D30+NRG_CPP_E!D30+NRG_NSP_E!D30</f>
        <v>0</v>
      </c>
      <c r="E30" s="8">
        <f>NRG_CM_E!E30+NRG_OIL_NG_E!E30+NRG_PF_E!E30+NRG_CO_E!E30+NRG_BKBPB_E!E30+NRG_GW_E!E30+NRG_BF_E!E30+NRG_PR_E!E30+NRG_NI_E!E30+NRG_CL_E!E30+NRG_LNG_E!E30+NRG_BIOG_E!E30+NRG_GTL_E!E30+NRG_CPP_E!E30+NRG_NSP_E!E30</f>
        <v>0</v>
      </c>
      <c r="F30" s="8">
        <f>NRG_CM_E!F30+NRG_OIL_NG_E!F30+NRG_PF_E!F30+NRG_CO_E!F30+NRG_BKBPB_E!F30+NRG_GW_E!F30+NRG_BF_E!F30+NRG_PR_E!F30+NRG_NI_E!F30+NRG_CL_E!F30+NRG_LNG_E!F30+NRG_BIOG_E!F30+NRG_GTL_E!F30+NRG_CPP_E!F30+NRG_NSP_E!F30</f>
        <v>0</v>
      </c>
      <c r="G30" s="8">
        <f>NRG_CM_E!G30+NRG_OIL_NG_E!G30+NRG_PF_E!G30+NRG_CO_E!G30+NRG_BKBPB_E!G30+NRG_GW_E!G30+NRG_BF_E!G30+NRG_PR_E!G30+NRG_NI_E!G30+NRG_CL_E!G30+NRG_LNG_E!G30+NRG_BIOG_E!G30+NRG_GTL_E!G30+NRG_CPP_E!G30+NRG_NSP_E!G30</f>
        <v>0</v>
      </c>
      <c r="H30" s="8">
        <f>NRG_CM_E!H30+NRG_OIL_NG_E!H30+NRG_PF_E!H30+NRG_CO_E!H30+NRG_BKBPB_E!H30+NRG_GW_E!H30+NRG_BF_E!H30+NRG_PR_E!H30+NRG_NI_E!H30+NRG_CL_E!H30+NRG_LNG_E!H30+NRG_BIOG_E!H30+NRG_GTL_E!H30+NRG_CPP_E!H30+NRG_NSP_E!H30</f>
        <v>0</v>
      </c>
      <c r="I30" s="8">
        <f>NRG_CM_E!I30+NRG_OIL_NG_E!I30+NRG_PF_E!I30+NRG_CO_E!I30+NRG_BKBPB_E!I30+NRG_GW_E!I30+NRG_BF_E!I30+NRG_PR_E!I30+NRG_NI_E!I30+NRG_CL_E!I30+NRG_LNG_E!I30+NRG_BIOG_E!I30+NRG_GTL_E!I30+NRG_CPP_E!I30+NRG_NSP_E!I30</f>
        <v>0</v>
      </c>
      <c r="J30" s="8">
        <f>NRG_CM_E!J30+NRG_OIL_NG_E!J30+NRG_PF_E!J30+NRG_CO_E!J30+NRG_BKBPB_E!J30+NRG_GW_E!J30+NRG_BF_E!J30+NRG_PR_E!J30+NRG_NI_E!J30+NRG_CL_E!J30+NRG_LNG_E!J30+NRG_BIOG_E!J30+NRG_GTL_E!J30+NRG_CPP_E!J30+NRG_NSP_E!J30</f>
        <v>0</v>
      </c>
      <c r="K30" s="8">
        <f>NRG_CM_E!K30+NRG_OIL_NG_E!K30+NRG_PF_E!K30+NRG_CO_E!K30+NRG_BKBPB_E!K30+NRG_GW_E!K30+NRG_BF_E!K30+NRG_PR_E!K30+NRG_NI_E!K30+NRG_CL_E!K30+NRG_LNG_E!K30+NRG_BIOG_E!K30+NRG_GTL_E!K30+NRG_CPP_E!K30+NRG_NSP_E!K30</f>
        <v>0</v>
      </c>
      <c r="L30" s="8">
        <f>NRG_CM_E!L30+NRG_OIL_NG_E!L30+NRG_PF_E!L30+NRG_CO_E!L30+NRG_BKBPB_E!L30+NRG_GW_E!L30+NRG_BF_E!L30+NRG_PR_E!L30+NRG_NI_E!L30+NRG_CL_E!L30+NRG_LNG_E!L30+NRG_BIOG_E!L30+NRG_GTL_E!L30+NRG_CPP_E!L30+NRG_NSP_E!L30</f>
        <v>0</v>
      </c>
      <c r="M30" s="8">
        <f>NRG_CM_E!M30+NRG_OIL_NG_E!M30+NRG_PF_E!M30+NRG_CO_E!M30+NRG_BKBPB_E!M30+NRG_GW_E!M30+NRG_BF_E!M30+NRG_PR_E!M30+NRG_NI_E!M30+NRG_CL_E!M30+NRG_LNG_E!M30+NRG_BIOG_E!M30+NRG_GTL_E!M30+NRG_CPP_E!M30+NRG_NSP_E!M30</f>
        <v>0</v>
      </c>
      <c r="N30" s="8">
        <f>NRG_CM_E!N30+NRG_OIL_NG_E!N30+NRG_PF_E!N30+NRG_CO_E!N30+NRG_BKBPB_E!N30+NRG_GW_E!N30+NRG_BF_E!N30+NRG_PR_E!N30+NRG_NI_E!N30+NRG_CL_E!N30+NRG_LNG_E!N30+NRG_BIOG_E!N30+NRG_GTL_E!N30+NRG_CPP_E!N30+NRG_NSP_E!N30</f>
        <v>0</v>
      </c>
      <c r="O30" s="8">
        <f>NRG_CM_E!O30+NRG_OIL_NG_E!O30+NRG_PF_E!O30+NRG_CO_E!O30+NRG_BKBPB_E!O30+NRG_GW_E!O30+NRG_BF_E!O30+NRG_PR_E!O30+NRG_NI_E!O30+NRG_CL_E!O30+NRG_LNG_E!O30+NRG_BIOG_E!O30+NRG_GTL_E!O30+NRG_CPP_E!O30+NRG_NSP_E!O30</f>
        <v>0</v>
      </c>
      <c r="P30" s="8">
        <f>NRG_CM_E!P30+NRG_OIL_NG_E!P30+NRG_PF_E!P30+NRG_CO_E!P30+NRG_BKBPB_E!P30+NRG_GW_E!P30+NRG_BF_E!P30+NRG_PR_E!P30+NRG_NI_E!P30+NRG_CL_E!P30+NRG_LNG_E!P30+NRG_BIOG_E!P30+NRG_GTL_E!P30+NRG_CPP_E!P30+NRG_NSP_E!P30</f>
        <v>0</v>
      </c>
      <c r="Q30" s="8">
        <f>NRG_CM_E!Q30+NRG_OIL_NG_E!Q30+NRG_PF_E!Q30+NRG_CO_E!Q30+NRG_BKBPB_E!Q30+NRG_GW_E!Q30+NRG_BF_E!Q30+NRG_PR_E!Q30+NRG_NI_E!Q30+NRG_CL_E!Q30+NRG_LNG_E!Q30+NRG_BIOG_E!Q30+NRG_GTL_E!Q30+NRG_CPP_E!Q30+NRG_NSP_E!Q30</f>
        <v>0</v>
      </c>
      <c r="R30" s="8">
        <f>NRG_CM_E!R30+NRG_OIL_NG_E!R30+NRG_PF_E!R30+NRG_CO_E!R30+NRG_BKBPB_E!R30+NRG_GW_E!R30+NRG_BF_E!R30+NRG_PR_E!R30+NRG_NI_E!R30+NRG_CL_E!R30+NRG_LNG_E!R30+NRG_BIOG_E!R30+NRG_GTL_E!R30+NRG_CPP_E!R30+NRG_NSP_E!R30</f>
        <v>0</v>
      </c>
      <c r="S30" s="8">
        <f>NRG_CM_E!S30+NRG_OIL_NG_E!S30+NRG_PF_E!S30+NRG_CO_E!S30+NRG_BKBPB_E!S30+NRG_GW_E!S30+NRG_BF_E!S30+NRG_PR_E!S30+NRG_NI_E!S30+NRG_CL_E!S30+NRG_LNG_E!S30+NRG_BIOG_E!S30+NRG_GTL_E!S30+NRG_CPP_E!S30+NRG_NSP_E!S30</f>
        <v>0</v>
      </c>
      <c r="T30" s="8">
        <f>NRG_CM_E!T30+NRG_OIL_NG_E!T30+NRG_PF_E!T30+NRG_CO_E!T30+NRG_BKBPB_E!T30+NRG_GW_E!T30+NRG_BF_E!T30+NRG_PR_E!T30+NRG_NI_E!T30+NRG_CL_E!T30+NRG_LNG_E!T30+NRG_BIOG_E!T30+NRG_GTL_E!T30+NRG_CPP_E!T30+NRG_NSP_E!T30</f>
        <v>0</v>
      </c>
      <c r="U30" s="8">
        <f>NRG_CM_E!U30+NRG_OIL_NG_E!U30+NRG_PF_E!U30+NRG_CO_E!U30+NRG_BKBPB_E!U30+NRG_GW_E!U30+NRG_BF_E!U30+NRG_PR_E!U30+NRG_NI_E!U30+NRG_CL_E!U30+NRG_LNG_E!U30+NRG_BIOG_E!U30+NRG_GTL_E!U30+NRG_CPP_E!U30+NRG_NSP_E!U30</f>
        <v>0</v>
      </c>
      <c r="V30" s="8">
        <f>NRG_CM_E!V30+NRG_OIL_NG_E!V30+NRG_PF_E!V30+NRG_CO_E!V30+NRG_BKBPB_E!V30+NRG_GW_E!V30+NRG_BF_E!V30+NRG_PR_E!V30+NRG_NI_E!V30+NRG_CL_E!V30+NRG_LNG_E!V30+NRG_BIOG_E!V30+NRG_GTL_E!V30+NRG_CPP_E!V30+NRG_NSP_E!V30</f>
        <v>0</v>
      </c>
      <c r="W30" s="8">
        <f>NRG_CM_E!W30+NRG_OIL_NG_E!W30+NRG_PF_E!W30+NRG_CO_E!W30+NRG_BKBPB_E!W30+NRG_GW_E!W30+NRG_BF_E!W30+NRG_PR_E!W30+NRG_NI_E!W30+NRG_CL_E!W30+NRG_LNG_E!W30+NRG_BIOG_E!W30+NRG_GTL_E!W30+NRG_CPP_E!W30+NRG_NSP_E!W30</f>
        <v>0</v>
      </c>
      <c r="X30" s="8">
        <f>NRG_CM_E!X30+NRG_OIL_NG_E!X30+NRG_PF_E!X30+NRG_CO_E!X30+NRG_BKBPB_E!X30+NRG_GW_E!X30+NRG_BF_E!X30+NRG_PR_E!X30+NRG_NI_E!X30+NRG_CL_E!X30+NRG_LNG_E!X30+NRG_BIOG_E!X30+NRG_GTL_E!X30+NRG_CPP_E!X30+NRG_NSP_E!X30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NRG_CM_E!C31+NRG_OIL_NG_E!C31+NRG_PF_E!C31+NRG_CO_E!C31+NRG_BKBPB_E!C31+NRG_GW_E!C31+NRG_BF_E!C31+NRG_PR_E!C31+NRG_NI_E!C31+NRG_CL_E!C31+NRG_LNG_E!C31+NRG_BIOG_E!C31+NRG_GTL_E!C31+NRG_CPP_E!C31+NRG_NSP_E!C31</f>
        <v>0</v>
      </c>
      <c r="D31" s="8">
        <f>NRG_CM_E!D31+NRG_OIL_NG_E!D31+NRG_PF_E!D31+NRG_CO_E!D31+NRG_BKBPB_E!D31+NRG_GW_E!D31+NRG_BF_E!D31+NRG_PR_E!D31+NRG_NI_E!D31+NRG_CL_E!D31+NRG_LNG_E!D31+NRG_BIOG_E!D31+NRG_GTL_E!D31+NRG_CPP_E!D31+NRG_NSP_E!D31</f>
        <v>0</v>
      </c>
      <c r="E31" s="8">
        <f>NRG_CM_E!E31+NRG_OIL_NG_E!E31+NRG_PF_E!E31+NRG_CO_E!E31+NRG_BKBPB_E!E31+NRG_GW_E!E31+NRG_BF_E!E31+NRG_PR_E!E31+NRG_NI_E!E31+NRG_CL_E!E31+NRG_LNG_E!E31+NRG_BIOG_E!E31+NRG_GTL_E!E31+NRG_CPP_E!E31+NRG_NSP_E!E31</f>
        <v>0</v>
      </c>
      <c r="F31" s="8">
        <f>NRG_CM_E!F31+NRG_OIL_NG_E!F31+NRG_PF_E!F31+NRG_CO_E!F31+NRG_BKBPB_E!F31+NRG_GW_E!F31+NRG_BF_E!F31+NRG_PR_E!F31+NRG_NI_E!F31+NRG_CL_E!F31+NRG_LNG_E!F31+NRG_BIOG_E!F31+NRG_GTL_E!F31+NRG_CPP_E!F31+NRG_NSP_E!F31</f>
        <v>0</v>
      </c>
      <c r="G31" s="8">
        <f>NRG_CM_E!G31+NRG_OIL_NG_E!G31+NRG_PF_E!G31+NRG_CO_E!G31+NRG_BKBPB_E!G31+NRG_GW_E!G31+NRG_BF_E!G31+NRG_PR_E!G31+NRG_NI_E!G31+NRG_CL_E!G31+NRG_LNG_E!G31+NRG_BIOG_E!G31+NRG_GTL_E!G31+NRG_CPP_E!G31+NRG_NSP_E!G31</f>
        <v>0</v>
      </c>
      <c r="H31" s="8">
        <f>NRG_CM_E!H31+NRG_OIL_NG_E!H31+NRG_PF_E!H31+NRG_CO_E!H31+NRG_BKBPB_E!H31+NRG_GW_E!H31+NRG_BF_E!H31+NRG_PR_E!H31+NRG_NI_E!H31+NRG_CL_E!H31+NRG_LNG_E!H31+NRG_BIOG_E!H31+NRG_GTL_E!H31+NRG_CPP_E!H31+NRG_NSP_E!H31</f>
        <v>0</v>
      </c>
      <c r="I31" s="8">
        <f>NRG_CM_E!I31+NRG_OIL_NG_E!I31+NRG_PF_E!I31+NRG_CO_E!I31+NRG_BKBPB_E!I31+NRG_GW_E!I31+NRG_BF_E!I31+NRG_PR_E!I31+NRG_NI_E!I31+NRG_CL_E!I31+NRG_LNG_E!I31+NRG_BIOG_E!I31+NRG_GTL_E!I31+NRG_CPP_E!I31+NRG_NSP_E!I31</f>
        <v>0</v>
      </c>
      <c r="J31" s="8">
        <f>NRG_CM_E!J31+NRG_OIL_NG_E!J31+NRG_PF_E!J31+NRG_CO_E!J31+NRG_BKBPB_E!J31+NRG_GW_E!J31+NRG_BF_E!J31+NRG_PR_E!J31+NRG_NI_E!J31+NRG_CL_E!J31+NRG_LNG_E!J31+NRG_BIOG_E!J31+NRG_GTL_E!J31+NRG_CPP_E!J31+NRG_NSP_E!J31</f>
        <v>0</v>
      </c>
      <c r="K31" s="8">
        <f>NRG_CM_E!K31+NRG_OIL_NG_E!K31+NRG_PF_E!K31+NRG_CO_E!K31+NRG_BKBPB_E!K31+NRG_GW_E!K31+NRG_BF_E!K31+NRG_PR_E!K31+NRG_NI_E!K31+NRG_CL_E!K31+NRG_LNG_E!K31+NRG_BIOG_E!K31+NRG_GTL_E!K31+NRG_CPP_E!K31+NRG_NSP_E!K31</f>
        <v>0</v>
      </c>
      <c r="L31" s="8">
        <f>NRG_CM_E!L31+NRG_OIL_NG_E!L31+NRG_PF_E!L31+NRG_CO_E!L31+NRG_BKBPB_E!L31+NRG_GW_E!L31+NRG_BF_E!L31+NRG_PR_E!L31+NRG_NI_E!L31+NRG_CL_E!L31+NRG_LNG_E!L31+NRG_BIOG_E!L31+NRG_GTL_E!L31+NRG_CPP_E!L31+NRG_NSP_E!L31</f>
        <v>0</v>
      </c>
      <c r="M31" s="8">
        <f>NRG_CM_E!M31+NRG_OIL_NG_E!M31+NRG_PF_E!M31+NRG_CO_E!M31+NRG_BKBPB_E!M31+NRG_GW_E!M31+NRG_BF_E!M31+NRG_PR_E!M31+NRG_NI_E!M31+NRG_CL_E!M31+NRG_LNG_E!M31+NRG_BIOG_E!M31+NRG_GTL_E!M31+NRG_CPP_E!M31+NRG_NSP_E!M31</f>
        <v>0</v>
      </c>
      <c r="N31" s="8">
        <f>NRG_CM_E!N31+NRG_OIL_NG_E!N31+NRG_PF_E!N31+NRG_CO_E!N31+NRG_BKBPB_E!N31+NRG_GW_E!N31+NRG_BF_E!N31+NRG_PR_E!N31+NRG_NI_E!N31+NRG_CL_E!N31+NRG_LNG_E!N31+NRG_BIOG_E!N31+NRG_GTL_E!N31+NRG_CPP_E!N31+NRG_NSP_E!N31</f>
        <v>0</v>
      </c>
      <c r="O31" s="8">
        <f>NRG_CM_E!O31+NRG_OIL_NG_E!O31+NRG_PF_E!O31+NRG_CO_E!O31+NRG_BKBPB_E!O31+NRG_GW_E!O31+NRG_BF_E!O31+NRG_PR_E!O31+NRG_NI_E!O31+NRG_CL_E!O31+NRG_LNG_E!O31+NRG_BIOG_E!O31+NRG_GTL_E!O31+NRG_CPP_E!O31+NRG_NSP_E!O31</f>
        <v>0</v>
      </c>
      <c r="P31" s="8">
        <f>NRG_CM_E!P31+NRG_OIL_NG_E!P31+NRG_PF_E!P31+NRG_CO_E!P31+NRG_BKBPB_E!P31+NRG_GW_E!P31+NRG_BF_E!P31+NRG_PR_E!P31+NRG_NI_E!P31+NRG_CL_E!P31+NRG_LNG_E!P31+NRG_BIOG_E!P31+NRG_GTL_E!P31+NRG_CPP_E!P31+NRG_NSP_E!P31</f>
        <v>0</v>
      </c>
      <c r="Q31" s="8">
        <f>NRG_CM_E!Q31+NRG_OIL_NG_E!Q31+NRG_PF_E!Q31+NRG_CO_E!Q31+NRG_BKBPB_E!Q31+NRG_GW_E!Q31+NRG_BF_E!Q31+NRG_PR_E!Q31+NRG_NI_E!Q31+NRG_CL_E!Q31+NRG_LNG_E!Q31+NRG_BIOG_E!Q31+NRG_GTL_E!Q31+NRG_CPP_E!Q31+NRG_NSP_E!Q31</f>
        <v>0</v>
      </c>
      <c r="R31" s="8">
        <f>NRG_CM_E!R31+NRG_OIL_NG_E!R31+NRG_PF_E!R31+NRG_CO_E!R31+NRG_BKBPB_E!R31+NRG_GW_E!R31+NRG_BF_E!R31+NRG_PR_E!R31+NRG_NI_E!R31+NRG_CL_E!R31+NRG_LNG_E!R31+NRG_BIOG_E!R31+NRG_GTL_E!R31+NRG_CPP_E!R31+NRG_NSP_E!R31</f>
        <v>0</v>
      </c>
      <c r="S31" s="8">
        <f>NRG_CM_E!S31+NRG_OIL_NG_E!S31+NRG_PF_E!S31+NRG_CO_E!S31+NRG_BKBPB_E!S31+NRG_GW_E!S31+NRG_BF_E!S31+NRG_PR_E!S31+NRG_NI_E!S31+NRG_CL_E!S31+NRG_LNG_E!S31+NRG_BIOG_E!S31+NRG_GTL_E!S31+NRG_CPP_E!S31+NRG_NSP_E!S31</f>
        <v>0</v>
      </c>
      <c r="T31" s="8">
        <f>NRG_CM_E!T31+NRG_OIL_NG_E!T31+NRG_PF_E!T31+NRG_CO_E!T31+NRG_BKBPB_E!T31+NRG_GW_E!T31+NRG_BF_E!T31+NRG_PR_E!T31+NRG_NI_E!T31+NRG_CL_E!T31+NRG_LNG_E!T31+NRG_BIOG_E!T31+NRG_GTL_E!T31+NRG_CPP_E!T31+NRG_NSP_E!T31</f>
        <v>0</v>
      </c>
      <c r="U31" s="8">
        <f>NRG_CM_E!U31+NRG_OIL_NG_E!U31+NRG_PF_E!U31+NRG_CO_E!U31+NRG_BKBPB_E!U31+NRG_GW_E!U31+NRG_BF_E!U31+NRG_PR_E!U31+NRG_NI_E!U31+NRG_CL_E!U31+NRG_LNG_E!U31+NRG_BIOG_E!U31+NRG_GTL_E!U31+NRG_CPP_E!U31+NRG_NSP_E!U31</f>
        <v>0</v>
      </c>
      <c r="V31" s="8">
        <f>NRG_CM_E!V31+NRG_OIL_NG_E!V31+NRG_PF_E!V31+NRG_CO_E!V31+NRG_BKBPB_E!V31+NRG_GW_E!V31+NRG_BF_E!V31+NRG_PR_E!V31+NRG_NI_E!V31+NRG_CL_E!V31+NRG_LNG_E!V31+NRG_BIOG_E!V31+NRG_GTL_E!V31+NRG_CPP_E!V31+NRG_NSP_E!V31</f>
        <v>0</v>
      </c>
      <c r="W31" s="8">
        <f>NRG_CM_E!W31+NRG_OIL_NG_E!W31+NRG_PF_E!W31+NRG_CO_E!W31+NRG_BKBPB_E!W31+NRG_GW_E!W31+NRG_BF_E!W31+NRG_PR_E!W31+NRG_NI_E!W31+NRG_CL_E!W31+NRG_LNG_E!W31+NRG_BIOG_E!W31+NRG_GTL_E!W31+NRG_CPP_E!W31+NRG_NSP_E!W31</f>
        <v>0</v>
      </c>
      <c r="X31" s="8">
        <f>NRG_CM_E!X31+NRG_OIL_NG_E!X31+NRG_PF_E!X31+NRG_CO_E!X31+NRG_BKBPB_E!X31+NRG_GW_E!X31+NRG_BF_E!X31+NRG_PR_E!X31+NRG_NI_E!X31+NRG_CL_E!X31+NRG_LNG_E!X31+NRG_BIOG_E!X31+NRG_GTL_E!X31+NRG_CPP_E!X31+NRG_NSP_E!X31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NRG_CM_E!C32+NRG_OIL_NG_E!C32+NRG_PF_E!C32+NRG_CO_E!C32+NRG_BKBPB_E!C32+NRG_GW_E!C32+NRG_BF_E!C32+NRG_PR_E!C32+NRG_NI_E!C32+NRG_CL_E!C32+NRG_LNG_E!C32+NRG_BIOG_E!C32+NRG_GTL_E!C32+NRG_CPP_E!C32+NRG_NSP_E!C32</f>
        <v>0</v>
      </c>
      <c r="D32" s="8">
        <f>NRG_CM_E!D32+NRG_OIL_NG_E!D32+NRG_PF_E!D32+NRG_CO_E!D32+NRG_BKBPB_E!D32+NRG_GW_E!D32+NRG_BF_E!D32+NRG_PR_E!D32+NRG_NI_E!D32+NRG_CL_E!D32+NRG_LNG_E!D32+NRG_BIOG_E!D32+NRG_GTL_E!D32+NRG_CPP_E!D32+NRG_NSP_E!D32</f>
        <v>0</v>
      </c>
      <c r="E32" s="8">
        <f>NRG_CM_E!E32+NRG_OIL_NG_E!E32+NRG_PF_E!E32+NRG_CO_E!E32+NRG_BKBPB_E!E32+NRG_GW_E!E32+NRG_BF_E!E32+NRG_PR_E!E32+NRG_NI_E!E32+NRG_CL_E!E32+NRG_LNG_E!E32+NRG_BIOG_E!E32+NRG_GTL_E!E32+NRG_CPP_E!E32+NRG_NSP_E!E32</f>
        <v>0</v>
      </c>
      <c r="F32" s="8">
        <f>NRG_CM_E!F32+NRG_OIL_NG_E!F32+NRG_PF_E!F32+NRG_CO_E!F32+NRG_BKBPB_E!F32+NRG_GW_E!F32+NRG_BF_E!F32+NRG_PR_E!F32+NRG_NI_E!F32+NRG_CL_E!F32+NRG_LNG_E!F32+NRG_BIOG_E!F32+NRG_GTL_E!F32+NRG_CPP_E!F32+NRG_NSP_E!F32</f>
        <v>0</v>
      </c>
      <c r="G32" s="8">
        <f>NRG_CM_E!G32+NRG_OIL_NG_E!G32+NRG_PF_E!G32+NRG_CO_E!G32+NRG_BKBPB_E!G32+NRG_GW_E!G32+NRG_BF_E!G32+NRG_PR_E!G32+NRG_NI_E!G32+NRG_CL_E!G32+NRG_LNG_E!G32+NRG_BIOG_E!G32+NRG_GTL_E!G32+NRG_CPP_E!G32+NRG_NSP_E!G32</f>
        <v>0</v>
      </c>
      <c r="H32" s="8">
        <f>NRG_CM_E!H32+NRG_OIL_NG_E!H32+NRG_PF_E!H32+NRG_CO_E!H32+NRG_BKBPB_E!H32+NRG_GW_E!H32+NRG_BF_E!H32+NRG_PR_E!H32+NRG_NI_E!H32+NRG_CL_E!H32+NRG_LNG_E!H32+NRG_BIOG_E!H32+NRG_GTL_E!H32+NRG_CPP_E!H32+NRG_NSP_E!H32</f>
        <v>0</v>
      </c>
      <c r="I32" s="8">
        <f>NRG_CM_E!I32+NRG_OIL_NG_E!I32+NRG_PF_E!I32+NRG_CO_E!I32+NRG_BKBPB_E!I32+NRG_GW_E!I32+NRG_BF_E!I32+NRG_PR_E!I32+NRG_NI_E!I32+NRG_CL_E!I32+NRG_LNG_E!I32+NRG_BIOG_E!I32+NRG_GTL_E!I32+NRG_CPP_E!I32+NRG_NSP_E!I32</f>
        <v>0</v>
      </c>
      <c r="J32" s="8">
        <f>NRG_CM_E!J32+NRG_OIL_NG_E!J32+NRG_PF_E!J32+NRG_CO_E!J32+NRG_BKBPB_E!J32+NRG_GW_E!J32+NRG_BF_E!J32+NRG_PR_E!J32+NRG_NI_E!J32+NRG_CL_E!J32+NRG_LNG_E!J32+NRG_BIOG_E!J32+NRG_GTL_E!J32+NRG_CPP_E!J32+NRG_NSP_E!J32</f>
        <v>0</v>
      </c>
      <c r="K32" s="8">
        <f>NRG_CM_E!K32+NRG_OIL_NG_E!K32+NRG_PF_E!K32+NRG_CO_E!K32+NRG_BKBPB_E!K32+NRG_GW_E!K32+NRG_BF_E!K32+NRG_PR_E!K32+NRG_NI_E!K32+NRG_CL_E!K32+NRG_LNG_E!K32+NRG_BIOG_E!K32+NRG_GTL_E!K32+NRG_CPP_E!K32+NRG_NSP_E!K32</f>
        <v>0</v>
      </c>
      <c r="L32" s="8">
        <f>NRG_CM_E!L32+NRG_OIL_NG_E!L32+NRG_PF_E!L32+NRG_CO_E!L32+NRG_BKBPB_E!L32+NRG_GW_E!L32+NRG_BF_E!L32+NRG_PR_E!L32+NRG_NI_E!L32+NRG_CL_E!L32+NRG_LNG_E!L32+NRG_BIOG_E!L32+NRG_GTL_E!L32+NRG_CPP_E!L32+NRG_NSP_E!L32</f>
        <v>0</v>
      </c>
      <c r="M32" s="8">
        <f>NRG_CM_E!M32+NRG_OIL_NG_E!M32+NRG_PF_E!M32+NRG_CO_E!M32+NRG_BKBPB_E!M32+NRG_GW_E!M32+NRG_BF_E!M32+NRG_PR_E!M32+NRG_NI_E!M32+NRG_CL_E!M32+NRG_LNG_E!M32+NRG_BIOG_E!M32+NRG_GTL_E!M32+NRG_CPP_E!M32+NRG_NSP_E!M32</f>
        <v>0</v>
      </c>
      <c r="N32" s="8">
        <f>NRG_CM_E!N32+NRG_OIL_NG_E!N32+NRG_PF_E!N32+NRG_CO_E!N32+NRG_BKBPB_E!N32+NRG_GW_E!N32+NRG_BF_E!N32+NRG_PR_E!N32+NRG_NI_E!N32+NRG_CL_E!N32+NRG_LNG_E!N32+NRG_BIOG_E!N32+NRG_GTL_E!N32+NRG_CPP_E!N32+NRG_NSP_E!N32</f>
        <v>0</v>
      </c>
      <c r="O32" s="8">
        <f>NRG_CM_E!O32+NRG_OIL_NG_E!O32+NRG_PF_E!O32+NRG_CO_E!O32+NRG_BKBPB_E!O32+NRG_GW_E!O32+NRG_BF_E!O32+NRG_PR_E!O32+NRG_NI_E!O32+NRG_CL_E!O32+NRG_LNG_E!O32+NRG_BIOG_E!O32+NRG_GTL_E!O32+NRG_CPP_E!O32+NRG_NSP_E!O32</f>
        <v>0</v>
      </c>
      <c r="P32" s="8">
        <f>NRG_CM_E!P32+NRG_OIL_NG_E!P32+NRG_PF_E!P32+NRG_CO_E!P32+NRG_BKBPB_E!P32+NRG_GW_E!P32+NRG_BF_E!P32+NRG_PR_E!P32+NRG_NI_E!P32+NRG_CL_E!P32+NRG_LNG_E!P32+NRG_BIOG_E!P32+NRG_GTL_E!P32+NRG_CPP_E!P32+NRG_NSP_E!P32</f>
        <v>0</v>
      </c>
      <c r="Q32" s="8">
        <f>NRG_CM_E!Q32+NRG_OIL_NG_E!Q32+NRG_PF_E!Q32+NRG_CO_E!Q32+NRG_BKBPB_E!Q32+NRG_GW_E!Q32+NRG_BF_E!Q32+NRG_PR_E!Q32+NRG_NI_E!Q32+NRG_CL_E!Q32+NRG_LNG_E!Q32+NRG_BIOG_E!Q32+NRG_GTL_E!Q32+NRG_CPP_E!Q32+NRG_NSP_E!Q32</f>
        <v>0</v>
      </c>
      <c r="R32" s="8">
        <f>NRG_CM_E!R32+NRG_OIL_NG_E!R32+NRG_PF_E!R32+NRG_CO_E!R32+NRG_BKBPB_E!R32+NRG_GW_E!R32+NRG_BF_E!R32+NRG_PR_E!R32+NRG_NI_E!R32+NRG_CL_E!R32+NRG_LNG_E!R32+NRG_BIOG_E!R32+NRG_GTL_E!R32+NRG_CPP_E!R32+NRG_NSP_E!R32</f>
        <v>0</v>
      </c>
      <c r="S32" s="8">
        <f>NRG_CM_E!S32+NRG_OIL_NG_E!S32+NRG_PF_E!S32+NRG_CO_E!S32+NRG_BKBPB_E!S32+NRG_GW_E!S32+NRG_BF_E!S32+NRG_PR_E!S32+NRG_NI_E!S32+NRG_CL_E!S32+NRG_LNG_E!S32+NRG_BIOG_E!S32+NRG_GTL_E!S32+NRG_CPP_E!S32+NRG_NSP_E!S32</f>
        <v>0</v>
      </c>
      <c r="T32" s="8">
        <f>NRG_CM_E!T32+NRG_OIL_NG_E!T32+NRG_PF_E!T32+NRG_CO_E!T32+NRG_BKBPB_E!T32+NRG_GW_E!T32+NRG_BF_E!T32+NRG_PR_E!T32+NRG_NI_E!T32+NRG_CL_E!T32+NRG_LNG_E!T32+NRG_BIOG_E!T32+NRG_GTL_E!T32+NRG_CPP_E!T32+NRG_NSP_E!T32</f>
        <v>0</v>
      </c>
      <c r="U32" s="8">
        <f>NRG_CM_E!U32+NRG_OIL_NG_E!U32+NRG_PF_E!U32+NRG_CO_E!U32+NRG_BKBPB_E!U32+NRG_GW_E!U32+NRG_BF_E!U32+NRG_PR_E!U32+NRG_NI_E!U32+NRG_CL_E!U32+NRG_LNG_E!U32+NRG_BIOG_E!U32+NRG_GTL_E!U32+NRG_CPP_E!U32+NRG_NSP_E!U32</f>
        <v>0</v>
      </c>
      <c r="V32" s="8">
        <f>NRG_CM_E!V32+NRG_OIL_NG_E!V32+NRG_PF_E!V32+NRG_CO_E!V32+NRG_BKBPB_E!V32+NRG_GW_E!V32+NRG_BF_E!V32+NRG_PR_E!V32+NRG_NI_E!V32+NRG_CL_E!V32+NRG_LNG_E!V32+NRG_BIOG_E!V32+NRG_GTL_E!V32+NRG_CPP_E!V32+NRG_NSP_E!V32</f>
        <v>0</v>
      </c>
      <c r="W32" s="8">
        <f>NRG_CM_E!W32+NRG_OIL_NG_E!W32+NRG_PF_E!W32+NRG_CO_E!W32+NRG_BKBPB_E!W32+NRG_GW_E!W32+NRG_BF_E!W32+NRG_PR_E!W32+NRG_NI_E!W32+NRG_CL_E!W32+NRG_LNG_E!W32+NRG_BIOG_E!W32+NRG_GTL_E!W32+NRG_CPP_E!W32+NRG_NSP_E!W32</f>
        <v>0</v>
      </c>
      <c r="X32" s="8">
        <f>NRG_CM_E!X32+NRG_OIL_NG_E!X32+NRG_PF_E!X32+NRG_CO_E!X32+NRG_BKBPB_E!X32+NRG_GW_E!X32+NRG_BF_E!X32+NRG_PR_E!X32+NRG_NI_E!X32+NRG_CL_E!X32+NRG_LNG_E!X32+NRG_BIOG_E!X32+NRG_GTL_E!X32+NRG_CPP_E!X32+NRG_NSP_E!X32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2200.5871779600002</v>
      </c>
      <c r="D33" s="19">
        <f t="shared" ref="D33:X33" si="18">SUM(D34:D50)</f>
        <v>2378.5136841600001</v>
      </c>
      <c r="E33" s="19">
        <f t="shared" si="18"/>
        <v>2241.2160147600002</v>
      </c>
      <c r="F33" s="19">
        <f t="shared" si="18"/>
        <v>2633.2782339599999</v>
      </c>
      <c r="G33" s="19">
        <f t="shared" si="18"/>
        <v>2427.1132208400004</v>
      </c>
      <c r="H33" s="19">
        <f t="shared" si="18"/>
        <v>2596.2750370800004</v>
      </c>
      <c r="I33" s="19">
        <f t="shared" si="18"/>
        <v>2293.0867961999998</v>
      </c>
      <c r="J33" s="19">
        <f t="shared" si="18"/>
        <v>2372.50365156</v>
      </c>
      <c r="K33" s="19">
        <f t="shared" si="18"/>
        <v>2762.3536527600004</v>
      </c>
      <c r="L33" s="19">
        <f t="shared" si="18"/>
        <v>2605.2414962400003</v>
      </c>
      <c r="M33" s="19">
        <f t="shared" si="18"/>
        <v>2121.58257048</v>
      </c>
      <c r="N33" s="19">
        <f t="shared" si="18"/>
        <v>1684.26906732</v>
      </c>
      <c r="O33" s="19">
        <f t="shared" si="18"/>
        <v>1915.9175786400001</v>
      </c>
      <c r="P33" s="19">
        <f t="shared" si="18"/>
        <v>2780.9665232400002</v>
      </c>
      <c r="Q33" s="19">
        <f t="shared" si="18"/>
        <v>2023.5350203200003</v>
      </c>
      <c r="R33" s="19">
        <f t="shared" si="18"/>
        <v>2490.29498844</v>
      </c>
      <c r="S33" s="19">
        <f t="shared" si="18"/>
        <v>2747.0949271200002</v>
      </c>
      <c r="T33" s="19">
        <f t="shared" si="18"/>
        <v>2540.75458536</v>
      </c>
      <c r="U33" s="19">
        <f t="shared" si="18"/>
        <v>2275.8559736400002</v>
      </c>
      <c r="V33" s="19">
        <f t="shared" si="18"/>
        <v>2117.7179290800004</v>
      </c>
      <c r="W33" s="19">
        <f t="shared" si="18"/>
        <v>1996.6640835599999</v>
      </c>
      <c r="X33" s="19">
        <f t="shared" si="18"/>
        <v>1538.3273209199999</v>
      </c>
    </row>
    <row r="34" spans="1:24" ht="11.25" customHeight="1" x14ac:dyDescent="0.2">
      <c r="A34" s="28" t="s">
        <v>54</v>
      </c>
      <c r="B34" s="7" t="s">
        <v>55</v>
      </c>
      <c r="C34" s="8">
        <f>NRG_CM_E!C34+NRG_OIL_NG_E!C34+NRG_PF_E!C34+NRG_CO_E!C34+NRG_BKBPB_E!C34+NRG_GW_E!C34+NRG_BF_E!C34+NRG_PR_E!C34+NRG_NI_E!C34+NRG_CL_E!C34+NRG_LNG_E!C34+NRG_BIOG_E!C34+NRG_GTL_E!C34+NRG_CPP_E!C34+NRG_NSP_E!C34</f>
        <v>0</v>
      </c>
      <c r="D34" s="8">
        <f>NRG_CM_E!D34+NRG_OIL_NG_E!D34+NRG_PF_E!D34+NRG_CO_E!D34+NRG_BKBPB_E!D34+NRG_GW_E!D34+NRG_BF_E!D34+NRG_PR_E!D34+NRG_NI_E!D34+NRG_CL_E!D34+NRG_LNG_E!D34+NRG_BIOG_E!D34+NRG_GTL_E!D34+NRG_CPP_E!D34+NRG_NSP_E!D34</f>
        <v>0</v>
      </c>
      <c r="E34" s="8">
        <f>NRG_CM_E!E34+NRG_OIL_NG_E!E34+NRG_PF_E!E34+NRG_CO_E!E34+NRG_BKBPB_E!E34+NRG_GW_E!E34+NRG_BF_E!E34+NRG_PR_E!E34+NRG_NI_E!E34+NRG_CL_E!E34+NRG_LNG_E!E34+NRG_BIOG_E!E34+NRG_GTL_E!E34+NRG_CPP_E!E34+NRG_NSP_E!E34</f>
        <v>0</v>
      </c>
      <c r="F34" s="8">
        <f>NRG_CM_E!F34+NRG_OIL_NG_E!F34+NRG_PF_E!F34+NRG_CO_E!F34+NRG_BKBPB_E!F34+NRG_GW_E!F34+NRG_BF_E!F34+NRG_PR_E!F34+NRG_NI_E!F34+NRG_CL_E!F34+NRG_LNG_E!F34+NRG_BIOG_E!F34+NRG_GTL_E!F34+NRG_CPP_E!F34+NRG_NSP_E!F34</f>
        <v>0</v>
      </c>
      <c r="G34" s="8">
        <f>NRG_CM_E!G34+NRG_OIL_NG_E!G34+NRG_PF_E!G34+NRG_CO_E!G34+NRG_BKBPB_E!G34+NRG_GW_E!G34+NRG_BF_E!G34+NRG_PR_E!G34+NRG_NI_E!G34+NRG_CL_E!G34+NRG_LNG_E!G34+NRG_BIOG_E!G34+NRG_GTL_E!G34+NRG_CPP_E!G34+NRG_NSP_E!G34</f>
        <v>0</v>
      </c>
      <c r="H34" s="8">
        <f>NRG_CM_E!H34+NRG_OIL_NG_E!H34+NRG_PF_E!H34+NRG_CO_E!H34+NRG_BKBPB_E!H34+NRG_GW_E!H34+NRG_BF_E!H34+NRG_PR_E!H34+NRG_NI_E!H34+NRG_CL_E!H34+NRG_LNG_E!H34+NRG_BIOG_E!H34+NRG_GTL_E!H34+NRG_CPP_E!H34+NRG_NSP_E!H34</f>
        <v>0</v>
      </c>
      <c r="I34" s="8">
        <f>NRG_CM_E!I34+NRG_OIL_NG_E!I34+NRG_PF_E!I34+NRG_CO_E!I34+NRG_BKBPB_E!I34+NRG_GW_E!I34+NRG_BF_E!I34+NRG_PR_E!I34+NRG_NI_E!I34+NRG_CL_E!I34+NRG_LNG_E!I34+NRG_BIOG_E!I34+NRG_GTL_E!I34+NRG_CPP_E!I34+NRG_NSP_E!I34</f>
        <v>0</v>
      </c>
      <c r="J34" s="8">
        <f>NRG_CM_E!J34+NRG_OIL_NG_E!J34+NRG_PF_E!J34+NRG_CO_E!J34+NRG_BKBPB_E!J34+NRG_GW_E!J34+NRG_BF_E!J34+NRG_PR_E!J34+NRG_NI_E!J34+NRG_CL_E!J34+NRG_LNG_E!J34+NRG_BIOG_E!J34+NRG_GTL_E!J34+NRG_CPP_E!J34+NRG_NSP_E!J34</f>
        <v>0</v>
      </c>
      <c r="K34" s="8">
        <f>NRG_CM_E!K34+NRG_OIL_NG_E!K34+NRG_PF_E!K34+NRG_CO_E!K34+NRG_BKBPB_E!K34+NRG_GW_E!K34+NRG_BF_E!K34+NRG_PR_E!K34+NRG_NI_E!K34+NRG_CL_E!K34+NRG_LNG_E!K34+NRG_BIOG_E!K34+NRG_GTL_E!K34+NRG_CPP_E!K34+NRG_NSP_E!K34</f>
        <v>0</v>
      </c>
      <c r="L34" s="8">
        <f>NRG_CM_E!L34+NRG_OIL_NG_E!L34+NRG_PF_E!L34+NRG_CO_E!L34+NRG_BKBPB_E!L34+NRG_GW_E!L34+NRG_BF_E!L34+NRG_PR_E!L34+NRG_NI_E!L34+NRG_CL_E!L34+NRG_LNG_E!L34+NRG_BIOG_E!L34+NRG_GTL_E!L34+NRG_CPP_E!L34+NRG_NSP_E!L34</f>
        <v>0</v>
      </c>
      <c r="M34" s="8">
        <f>NRG_CM_E!M34+NRG_OIL_NG_E!M34+NRG_PF_E!M34+NRG_CO_E!M34+NRG_BKBPB_E!M34+NRG_GW_E!M34+NRG_BF_E!M34+NRG_PR_E!M34+NRG_NI_E!M34+NRG_CL_E!M34+NRG_LNG_E!M34+NRG_BIOG_E!M34+NRG_GTL_E!M34+NRG_CPP_E!M34+NRG_NSP_E!M34</f>
        <v>0</v>
      </c>
      <c r="N34" s="8">
        <f>NRG_CM_E!N34+NRG_OIL_NG_E!N34+NRG_PF_E!N34+NRG_CO_E!N34+NRG_BKBPB_E!N34+NRG_GW_E!N34+NRG_BF_E!N34+NRG_PR_E!N34+NRG_NI_E!N34+NRG_CL_E!N34+NRG_LNG_E!N34+NRG_BIOG_E!N34+NRG_GTL_E!N34+NRG_CPP_E!N34+NRG_NSP_E!N34</f>
        <v>0</v>
      </c>
      <c r="O34" s="8">
        <f>NRG_CM_E!O34+NRG_OIL_NG_E!O34+NRG_PF_E!O34+NRG_CO_E!O34+NRG_BKBPB_E!O34+NRG_GW_E!O34+NRG_BF_E!O34+NRG_PR_E!O34+NRG_NI_E!O34+NRG_CL_E!O34+NRG_LNG_E!O34+NRG_BIOG_E!O34+NRG_GTL_E!O34+NRG_CPP_E!O34+NRG_NSP_E!O34</f>
        <v>0</v>
      </c>
      <c r="P34" s="8">
        <f>NRG_CM_E!P34+NRG_OIL_NG_E!P34+NRG_PF_E!P34+NRG_CO_E!P34+NRG_BKBPB_E!P34+NRG_GW_E!P34+NRG_BF_E!P34+NRG_PR_E!P34+NRG_NI_E!P34+NRG_CL_E!P34+NRG_LNG_E!P34+NRG_BIOG_E!P34+NRG_GTL_E!P34+NRG_CPP_E!P34+NRG_NSP_E!P34</f>
        <v>0</v>
      </c>
      <c r="Q34" s="8">
        <f>NRG_CM_E!Q34+NRG_OIL_NG_E!Q34+NRG_PF_E!Q34+NRG_CO_E!Q34+NRG_BKBPB_E!Q34+NRG_GW_E!Q34+NRG_BF_E!Q34+NRG_PR_E!Q34+NRG_NI_E!Q34+NRG_CL_E!Q34+NRG_LNG_E!Q34+NRG_BIOG_E!Q34+NRG_GTL_E!Q34+NRG_CPP_E!Q34+NRG_NSP_E!Q34</f>
        <v>0</v>
      </c>
      <c r="R34" s="8">
        <f>NRG_CM_E!R34+NRG_OIL_NG_E!R34+NRG_PF_E!R34+NRG_CO_E!R34+NRG_BKBPB_E!R34+NRG_GW_E!R34+NRG_BF_E!R34+NRG_PR_E!R34+NRG_NI_E!R34+NRG_CL_E!R34+NRG_LNG_E!R34+NRG_BIOG_E!R34+NRG_GTL_E!R34+NRG_CPP_E!R34+NRG_NSP_E!R34</f>
        <v>0</v>
      </c>
      <c r="S34" s="8">
        <f>NRG_CM_E!S34+NRG_OIL_NG_E!S34+NRG_PF_E!S34+NRG_CO_E!S34+NRG_BKBPB_E!S34+NRG_GW_E!S34+NRG_BF_E!S34+NRG_PR_E!S34+NRG_NI_E!S34+NRG_CL_E!S34+NRG_LNG_E!S34+NRG_BIOG_E!S34+NRG_GTL_E!S34+NRG_CPP_E!S34+NRG_NSP_E!S34</f>
        <v>0</v>
      </c>
      <c r="T34" s="8">
        <f>NRG_CM_E!T34+NRG_OIL_NG_E!T34+NRG_PF_E!T34+NRG_CO_E!T34+NRG_BKBPB_E!T34+NRG_GW_E!T34+NRG_BF_E!T34+NRG_PR_E!T34+NRG_NI_E!T34+NRG_CL_E!T34+NRG_LNG_E!T34+NRG_BIOG_E!T34+NRG_GTL_E!T34+NRG_CPP_E!T34+NRG_NSP_E!T34</f>
        <v>0</v>
      </c>
      <c r="U34" s="8">
        <f>NRG_CM_E!U34+NRG_OIL_NG_E!U34+NRG_PF_E!U34+NRG_CO_E!U34+NRG_BKBPB_E!U34+NRG_GW_E!U34+NRG_BF_E!U34+NRG_PR_E!U34+NRG_NI_E!U34+NRG_CL_E!U34+NRG_LNG_E!U34+NRG_BIOG_E!U34+NRG_GTL_E!U34+NRG_CPP_E!U34+NRG_NSP_E!U34</f>
        <v>0</v>
      </c>
      <c r="V34" s="8">
        <f>NRG_CM_E!V34+NRG_OIL_NG_E!V34+NRG_PF_E!V34+NRG_CO_E!V34+NRG_BKBPB_E!V34+NRG_GW_E!V34+NRG_BF_E!V34+NRG_PR_E!V34+NRG_NI_E!V34+NRG_CL_E!V34+NRG_LNG_E!V34+NRG_BIOG_E!V34+NRG_GTL_E!V34+NRG_CPP_E!V34+NRG_NSP_E!V34</f>
        <v>0</v>
      </c>
      <c r="W34" s="8">
        <f>NRG_CM_E!W34+NRG_OIL_NG_E!W34+NRG_PF_E!W34+NRG_CO_E!W34+NRG_BKBPB_E!W34+NRG_GW_E!W34+NRG_BF_E!W34+NRG_PR_E!W34+NRG_NI_E!W34+NRG_CL_E!W34+NRG_LNG_E!W34+NRG_BIOG_E!W34+NRG_GTL_E!W34+NRG_CPP_E!W34+NRG_NSP_E!W34</f>
        <v>0</v>
      </c>
      <c r="X34" s="8">
        <f>NRG_CM_E!X34+NRG_OIL_NG_E!X34+NRG_PF_E!X34+NRG_CO_E!X34+NRG_BKBPB_E!X34+NRG_GW_E!X34+NRG_BF_E!X34+NRG_PR_E!X34+NRG_NI_E!X34+NRG_CL_E!X34+NRG_LNG_E!X34+NRG_BIOG_E!X34+NRG_GTL_E!X34+NRG_CPP_E!X34+NRG_NSP_E!X34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NRG_CM_E!C35+NRG_OIL_NG_E!C35+NRG_PF_E!C35+NRG_CO_E!C35+NRG_BKBPB_E!C35+NRG_GW_E!C35+NRG_BF_E!C35+NRG_PR_E!C35+NRG_NI_E!C35+NRG_CL_E!C35+NRG_LNG_E!C35+NRG_BIOG_E!C35+NRG_GTL_E!C35+NRG_CPP_E!C35+NRG_NSP_E!C35</f>
        <v>0</v>
      </c>
      <c r="D35" s="8">
        <f>NRG_CM_E!D35+NRG_OIL_NG_E!D35+NRG_PF_E!D35+NRG_CO_E!D35+NRG_BKBPB_E!D35+NRG_GW_E!D35+NRG_BF_E!D35+NRG_PR_E!D35+NRG_NI_E!D35+NRG_CL_E!D35+NRG_LNG_E!D35+NRG_BIOG_E!D35+NRG_GTL_E!D35+NRG_CPP_E!D35+NRG_NSP_E!D35</f>
        <v>0</v>
      </c>
      <c r="E35" s="8">
        <f>NRG_CM_E!E35+NRG_OIL_NG_E!E35+NRG_PF_E!E35+NRG_CO_E!E35+NRG_BKBPB_E!E35+NRG_GW_E!E35+NRG_BF_E!E35+NRG_PR_E!E35+NRG_NI_E!E35+NRG_CL_E!E35+NRG_LNG_E!E35+NRG_BIOG_E!E35+NRG_GTL_E!E35+NRG_CPP_E!E35+NRG_NSP_E!E35</f>
        <v>0</v>
      </c>
      <c r="F35" s="8">
        <f>NRG_CM_E!F35+NRG_OIL_NG_E!F35+NRG_PF_E!F35+NRG_CO_E!F35+NRG_BKBPB_E!F35+NRG_GW_E!F35+NRG_BF_E!F35+NRG_PR_E!F35+NRG_NI_E!F35+NRG_CL_E!F35+NRG_LNG_E!F35+NRG_BIOG_E!F35+NRG_GTL_E!F35+NRG_CPP_E!F35+NRG_NSP_E!F35</f>
        <v>0</v>
      </c>
      <c r="G35" s="8">
        <f>NRG_CM_E!G35+NRG_OIL_NG_E!G35+NRG_PF_E!G35+NRG_CO_E!G35+NRG_BKBPB_E!G35+NRG_GW_E!G35+NRG_BF_E!G35+NRG_PR_E!G35+NRG_NI_E!G35+NRG_CL_E!G35+NRG_LNG_E!G35+NRG_BIOG_E!G35+NRG_GTL_E!G35+NRG_CPP_E!G35+NRG_NSP_E!G35</f>
        <v>0</v>
      </c>
      <c r="H35" s="8">
        <f>NRG_CM_E!H35+NRG_OIL_NG_E!H35+NRG_PF_E!H35+NRG_CO_E!H35+NRG_BKBPB_E!H35+NRG_GW_E!H35+NRG_BF_E!H35+NRG_PR_E!H35+NRG_NI_E!H35+NRG_CL_E!H35+NRG_LNG_E!H35+NRG_BIOG_E!H35+NRG_GTL_E!H35+NRG_CPP_E!H35+NRG_NSP_E!H35</f>
        <v>0</v>
      </c>
      <c r="I35" s="8">
        <f>NRG_CM_E!I35+NRG_OIL_NG_E!I35+NRG_PF_E!I35+NRG_CO_E!I35+NRG_BKBPB_E!I35+NRG_GW_E!I35+NRG_BF_E!I35+NRG_PR_E!I35+NRG_NI_E!I35+NRG_CL_E!I35+NRG_LNG_E!I35+NRG_BIOG_E!I35+NRG_GTL_E!I35+NRG_CPP_E!I35+NRG_NSP_E!I35</f>
        <v>0</v>
      </c>
      <c r="J35" s="8">
        <f>NRG_CM_E!J35+NRG_OIL_NG_E!J35+NRG_PF_E!J35+NRG_CO_E!J35+NRG_BKBPB_E!J35+NRG_GW_E!J35+NRG_BF_E!J35+NRG_PR_E!J35+NRG_NI_E!J35+NRG_CL_E!J35+NRG_LNG_E!J35+NRG_BIOG_E!J35+NRG_GTL_E!J35+NRG_CPP_E!J35+NRG_NSP_E!J35</f>
        <v>0</v>
      </c>
      <c r="K35" s="8">
        <f>NRG_CM_E!K35+NRG_OIL_NG_E!K35+NRG_PF_E!K35+NRG_CO_E!K35+NRG_BKBPB_E!K35+NRG_GW_E!K35+NRG_BF_E!K35+NRG_PR_E!K35+NRG_NI_E!K35+NRG_CL_E!K35+NRG_LNG_E!K35+NRG_BIOG_E!K35+NRG_GTL_E!K35+NRG_CPP_E!K35+NRG_NSP_E!K35</f>
        <v>0</v>
      </c>
      <c r="L35" s="8">
        <f>NRG_CM_E!L35+NRG_OIL_NG_E!L35+NRG_PF_E!L35+NRG_CO_E!L35+NRG_BKBPB_E!L35+NRG_GW_E!L35+NRG_BF_E!L35+NRG_PR_E!L35+NRG_NI_E!L35+NRG_CL_E!L35+NRG_LNG_E!L35+NRG_BIOG_E!L35+NRG_GTL_E!L35+NRG_CPP_E!L35+NRG_NSP_E!L35</f>
        <v>0</v>
      </c>
      <c r="M35" s="8">
        <f>NRG_CM_E!M35+NRG_OIL_NG_E!M35+NRG_PF_E!M35+NRG_CO_E!M35+NRG_BKBPB_E!M35+NRG_GW_E!M35+NRG_BF_E!M35+NRG_PR_E!M35+NRG_NI_E!M35+NRG_CL_E!M35+NRG_LNG_E!M35+NRG_BIOG_E!M35+NRG_GTL_E!M35+NRG_CPP_E!M35+NRG_NSP_E!M35</f>
        <v>0</v>
      </c>
      <c r="N35" s="8">
        <f>NRG_CM_E!N35+NRG_OIL_NG_E!N35+NRG_PF_E!N35+NRG_CO_E!N35+NRG_BKBPB_E!N35+NRG_GW_E!N35+NRG_BF_E!N35+NRG_PR_E!N35+NRG_NI_E!N35+NRG_CL_E!N35+NRG_LNG_E!N35+NRG_BIOG_E!N35+NRG_GTL_E!N35+NRG_CPP_E!N35+NRG_NSP_E!N35</f>
        <v>0</v>
      </c>
      <c r="O35" s="8">
        <f>NRG_CM_E!O35+NRG_OIL_NG_E!O35+NRG_PF_E!O35+NRG_CO_E!O35+NRG_BKBPB_E!O35+NRG_GW_E!O35+NRG_BF_E!O35+NRG_PR_E!O35+NRG_NI_E!O35+NRG_CL_E!O35+NRG_LNG_E!O35+NRG_BIOG_E!O35+NRG_GTL_E!O35+NRG_CPP_E!O35+NRG_NSP_E!O35</f>
        <v>0</v>
      </c>
      <c r="P35" s="8">
        <f>NRG_CM_E!P35+NRG_OIL_NG_E!P35+NRG_PF_E!P35+NRG_CO_E!P35+NRG_BKBPB_E!P35+NRG_GW_E!P35+NRG_BF_E!P35+NRG_PR_E!P35+NRG_NI_E!P35+NRG_CL_E!P35+NRG_LNG_E!P35+NRG_BIOG_E!P35+NRG_GTL_E!P35+NRG_CPP_E!P35+NRG_NSP_E!P35</f>
        <v>0</v>
      </c>
      <c r="Q35" s="8">
        <f>NRG_CM_E!Q35+NRG_OIL_NG_E!Q35+NRG_PF_E!Q35+NRG_CO_E!Q35+NRG_BKBPB_E!Q35+NRG_GW_E!Q35+NRG_BF_E!Q35+NRG_PR_E!Q35+NRG_NI_E!Q35+NRG_CL_E!Q35+NRG_LNG_E!Q35+NRG_BIOG_E!Q35+NRG_GTL_E!Q35+NRG_CPP_E!Q35+NRG_NSP_E!Q35</f>
        <v>0</v>
      </c>
      <c r="R35" s="8">
        <f>NRG_CM_E!R35+NRG_OIL_NG_E!R35+NRG_PF_E!R35+NRG_CO_E!R35+NRG_BKBPB_E!R35+NRG_GW_E!R35+NRG_BF_E!R35+NRG_PR_E!R35+NRG_NI_E!R35+NRG_CL_E!R35+NRG_LNG_E!R35+NRG_BIOG_E!R35+NRG_GTL_E!R35+NRG_CPP_E!R35+NRG_NSP_E!R35</f>
        <v>0</v>
      </c>
      <c r="S35" s="8">
        <f>NRG_CM_E!S35+NRG_OIL_NG_E!S35+NRG_PF_E!S35+NRG_CO_E!S35+NRG_BKBPB_E!S35+NRG_GW_E!S35+NRG_BF_E!S35+NRG_PR_E!S35+NRG_NI_E!S35+NRG_CL_E!S35+NRG_LNG_E!S35+NRG_BIOG_E!S35+NRG_GTL_E!S35+NRG_CPP_E!S35+NRG_NSP_E!S35</f>
        <v>0</v>
      </c>
      <c r="T35" s="8">
        <f>NRG_CM_E!T35+NRG_OIL_NG_E!T35+NRG_PF_E!T35+NRG_CO_E!T35+NRG_BKBPB_E!T35+NRG_GW_E!T35+NRG_BF_E!T35+NRG_PR_E!T35+NRG_NI_E!T35+NRG_CL_E!T35+NRG_LNG_E!T35+NRG_BIOG_E!T35+NRG_GTL_E!T35+NRG_CPP_E!T35+NRG_NSP_E!T35</f>
        <v>0</v>
      </c>
      <c r="U35" s="8">
        <f>NRG_CM_E!U35+NRG_OIL_NG_E!U35+NRG_PF_E!U35+NRG_CO_E!U35+NRG_BKBPB_E!U35+NRG_GW_E!U35+NRG_BF_E!U35+NRG_PR_E!U35+NRG_NI_E!U35+NRG_CL_E!U35+NRG_LNG_E!U35+NRG_BIOG_E!U35+NRG_GTL_E!U35+NRG_CPP_E!U35+NRG_NSP_E!U35</f>
        <v>0</v>
      </c>
      <c r="V35" s="8">
        <f>NRG_CM_E!V35+NRG_OIL_NG_E!V35+NRG_PF_E!V35+NRG_CO_E!V35+NRG_BKBPB_E!V35+NRG_GW_E!V35+NRG_BF_E!V35+NRG_PR_E!V35+NRG_NI_E!V35+NRG_CL_E!V35+NRG_LNG_E!V35+NRG_BIOG_E!V35+NRG_GTL_E!V35+NRG_CPP_E!V35+NRG_NSP_E!V35</f>
        <v>0</v>
      </c>
      <c r="W35" s="8">
        <f>NRG_CM_E!W35+NRG_OIL_NG_E!W35+NRG_PF_E!W35+NRG_CO_E!W35+NRG_BKBPB_E!W35+NRG_GW_E!W35+NRG_BF_E!W35+NRG_PR_E!W35+NRG_NI_E!W35+NRG_CL_E!W35+NRG_LNG_E!W35+NRG_BIOG_E!W35+NRG_GTL_E!W35+NRG_CPP_E!W35+NRG_NSP_E!W35</f>
        <v>0</v>
      </c>
      <c r="X35" s="8">
        <f>NRG_CM_E!X35+NRG_OIL_NG_E!X35+NRG_PF_E!X35+NRG_CO_E!X35+NRG_BKBPB_E!X35+NRG_GW_E!X35+NRG_BF_E!X35+NRG_PR_E!X35+NRG_NI_E!X35+NRG_CL_E!X35+NRG_LNG_E!X35+NRG_BIOG_E!X35+NRG_GTL_E!X35+NRG_CPP_E!X35+NRG_NSP_E!X35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NRG_CM_E!C36+NRG_OIL_NG_E!C36+NRG_PF_E!C36+NRG_CO_E!C36+NRG_BKBPB_E!C36+NRG_GW_E!C36+NRG_BF_E!C36+NRG_PR_E!C36+NRG_NI_E!C36+NRG_CL_E!C36+NRG_LNG_E!C36+NRG_BIOG_E!C36+NRG_GTL_E!C36+NRG_CPP_E!C36+NRG_NSP_E!C36</f>
        <v>20.892359520000003</v>
      </c>
      <c r="D36" s="8">
        <f>NRG_CM_E!D36+NRG_OIL_NG_E!D36+NRG_PF_E!D36+NRG_CO_E!D36+NRG_BKBPB_E!D36+NRG_GW_E!D36+NRG_BF_E!D36+NRG_PR_E!D36+NRG_NI_E!D36+NRG_CL_E!D36+NRG_LNG_E!D36+NRG_BIOG_E!D36+NRG_GTL_E!D36+NRG_CPP_E!D36+NRG_NSP_E!D36</f>
        <v>44.769374280000008</v>
      </c>
      <c r="E36" s="8">
        <f>NRG_CM_E!E36+NRG_OIL_NG_E!E36+NRG_PF_E!E36+NRG_CO_E!E36+NRG_BKBPB_E!E36+NRG_GW_E!E36+NRG_BF_E!E36+NRG_PR_E!E36+NRG_NI_E!E36+NRG_CL_E!E36+NRG_LNG_E!E36+NRG_BIOG_E!E36+NRG_GTL_E!E36+NRG_CPP_E!E36+NRG_NSP_E!E36</f>
        <v>77.600354760000002</v>
      </c>
      <c r="F36" s="8">
        <f>NRG_CM_E!F36+NRG_OIL_NG_E!F36+NRG_PF_E!F36+NRG_CO_E!F36+NRG_BKBPB_E!F36+NRG_GW_E!F36+NRG_BF_E!F36+NRG_PR_E!F36+NRG_NI_E!F36+NRG_CL_E!F36+NRG_LNG_E!F36+NRG_BIOG_E!F36+NRG_GTL_E!F36+NRG_CPP_E!F36+NRG_NSP_E!F36</f>
        <v>0</v>
      </c>
      <c r="G36" s="8">
        <f>NRG_CM_E!G36+NRG_OIL_NG_E!G36+NRG_PF_E!G36+NRG_CO_E!G36+NRG_BKBPB_E!G36+NRG_GW_E!G36+NRG_BF_E!G36+NRG_PR_E!G36+NRG_NI_E!G36+NRG_CL_E!G36+NRG_LNG_E!G36+NRG_BIOG_E!G36+NRG_GTL_E!G36+NRG_CPP_E!G36+NRG_NSP_E!G36</f>
        <v>5.9704462800000009</v>
      </c>
      <c r="H36" s="8">
        <f>NRG_CM_E!H36+NRG_OIL_NG_E!H36+NRG_PF_E!H36+NRG_CO_E!H36+NRG_BKBPB_E!H36+NRG_GW_E!H36+NRG_BF_E!H36+NRG_PR_E!H36+NRG_NI_E!H36+NRG_CL_E!H36+NRG_LNG_E!H36+NRG_BIOG_E!H36+NRG_GTL_E!H36+NRG_CPP_E!H36+NRG_NSP_E!H36</f>
        <v>5.9704462800000009</v>
      </c>
      <c r="I36" s="8">
        <f>NRG_CM_E!I36+NRG_OIL_NG_E!I36+NRG_PF_E!I36+NRG_CO_E!I36+NRG_BKBPB_E!I36+NRG_GW_E!I36+NRG_BF_E!I36+NRG_PR_E!I36+NRG_NI_E!I36+NRG_CL_E!I36+NRG_LNG_E!I36+NRG_BIOG_E!I36+NRG_GTL_E!I36+NRG_CPP_E!I36+NRG_NSP_E!I36</f>
        <v>8.9557829999999985</v>
      </c>
      <c r="J36" s="8">
        <f>NRG_CM_E!J36+NRG_OIL_NG_E!J36+NRG_PF_E!J36+NRG_CO_E!J36+NRG_BKBPB_E!J36+NRG_GW_E!J36+NRG_BF_E!J36+NRG_PR_E!J36+NRG_NI_E!J36+NRG_CL_E!J36+NRG_LNG_E!J36+NRG_BIOG_E!J36+NRG_GTL_E!J36+NRG_CPP_E!J36+NRG_NSP_E!J36</f>
        <v>23.220749519999998</v>
      </c>
      <c r="K36" s="8">
        <f>NRG_CM_E!K36+NRG_OIL_NG_E!K36+NRG_PF_E!K36+NRG_CO_E!K36+NRG_BKBPB_E!K36+NRG_GW_E!K36+NRG_BF_E!K36+NRG_PR_E!K36+NRG_NI_E!K36+NRG_CL_E!K36+NRG_LNG_E!K36+NRG_BIOG_E!K36+NRG_GTL_E!K36+NRG_CPP_E!K36+NRG_NSP_E!K36</f>
        <v>20.318326200000001</v>
      </c>
      <c r="L36" s="8">
        <f>NRG_CM_E!L36+NRG_OIL_NG_E!L36+NRG_PF_E!L36+NRG_CO_E!L36+NRG_BKBPB_E!L36+NRG_GW_E!L36+NRG_BF_E!L36+NRG_PR_E!L36+NRG_NI_E!L36+NRG_CL_E!L36+NRG_LNG_E!L36+NRG_BIOG_E!L36+NRG_GTL_E!L36+NRG_CPP_E!L36+NRG_NSP_E!L36</f>
        <v>23.220749519999998</v>
      </c>
      <c r="M36" s="8">
        <f>NRG_CM_E!M36+NRG_OIL_NG_E!M36+NRG_PF_E!M36+NRG_CO_E!M36+NRG_BKBPB_E!M36+NRG_GW_E!M36+NRG_BF_E!M36+NRG_PR_E!M36+NRG_NI_E!M36+NRG_CL_E!M36+NRG_LNG_E!M36+NRG_BIOG_E!M36+NRG_GTL_E!M36+NRG_CPP_E!M36+NRG_NSP_E!M36</f>
        <v>58.05210095999999</v>
      </c>
      <c r="N36" s="8">
        <f>NRG_CM_E!N36+NRG_OIL_NG_E!N36+NRG_PF_E!N36+NRG_CO_E!N36+NRG_BKBPB_E!N36+NRG_GW_E!N36+NRG_BF_E!N36+NRG_PR_E!N36+NRG_NI_E!N36+NRG_CL_E!N36+NRG_LNG_E!N36+NRG_BIOG_E!N36+NRG_GTL_E!N36+NRG_CPP_E!N36+NRG_NSP_E!N36</f>
        <v>20.318326200000001</v>
      </c>
      <c r="O36" s="8">
        <f>NRG_CM_E!O36+NRG_OIL_NG_E!O36+NRG_PF_E!O36+NRG_CO_E!O36+NRG_BKBPB_E!O36+NRG_GW_E!O36+NRG_BF_E!O36+NRG_PR_E!O36+NRG_NI_E!O36+NRG_CL_E!O36+NRG_LNG_E!O36+NRG_BIOG_E!O36+NRG_GTL_E!O36+NRG_CPP_E!O36+NRG_NSP_E!O36</f>
        <v>5.8053009600000003</v>
      </c>
      <c r="P36" s="8">
        <f>NRG_CM_E!P36+NRG_OIL_NG_E!P36+NRG_PF_E!P36+NRG_CO_E!P36+NRG_BKBPB_E!P36+NRG_GW_E!P36+NRG_BF_E!P36+NRG_PR_E!P36+NRG_NI_E!P36+NRG_CL_E!P36+NRG_LNG_E!P36+NRG_BIOG_E!P36+NRG_GTL_E!P36+NRG_CPP_E!P36+NRG_NSP_E!P36</f>
        <v>0</v>
      </c>
      <c r="Q36" s="8">
        <f>NRG_CM_E!Q36+NRG_OIL_NG_E!Q36+NRG_PF_E!Q36+NRG_CO_E!Q36+NRG_BKBPB_E!Q36+NRG_GW_E!Q36+NRG_BF_E!Q36+NRG_PR_E!Q36+NRG_NI_E!Q36+NRG_CL_E!Q36+NRG_LNG_E!Q36+NRG_BIOG_E!Q36+NRG_GTL_E!Q36+NRG_CPP_E!Q36+NRG_NSP_E!Q36</f>
        <v>14.513025240000001</v>
      </c>
      <c r="R36" s="8">
        <f>NRG_CM_E!R36+NRG_OIL_NG_E!R36+NRG_PF_E!R36+NRG_CO_E!R36+NRG_BKBPB_E!R36+NRG_GW_E!R36+NRG_BF_E!R36+NRG_PR_E!R36+NRG_NI_E!R36+NRG_CL_E!R36+NRG_LNG_E!R36+NRG_BIOG_E!R36+NRG_GTL_E!R36+NRG_CPP_E!R36+NRG_NSP_E!R36</f>
        <v>2.9026504799999988</v>
      </c>
      <c r="S36" s="8">
        <f>NRG_CM_E!S36+NRG_OIL_NG_E!S36+NRG_PF_E!S36+NRG_CO_E!S36+NRG_BKBPB_E!S36+NRG_GW_E!S36+NRG_BF_E!S36+NRG_PR_E!S36+NRG_NI_E!S36+NRG_CL_E!S36+NRG_LNG_E!S36+NRG_BIOG_E!S36+NRG_GTL_E!S36+NRG_CPP_E!S36+NRG_NSP_E!S36</f>
        <v>5.8053009600000003</v>
      </c>
      <c r="T36" s="8">
        <f>NRG_CM_E!T36+NRG_OIL_NG_E!T36+NRG_PF_E!T36+NRG_CO_E!T36+NRG_BKBPB_E!T36+NRG_GW_E!T36+NRG_BF_E!T36+NRG_PR_E!T36+NRG_NI_E!T36+NRG_CL_E!T36+NRG_LNG_E!T36+NRG_BIOG_E!T36+NRG_GTL_E!T36+NRG_CPP_E!T36+NRG_NSP_E!T36</f>
        <v>6.945871320000002</v>
      </c>
      <c r="U36" s="8">
        <f>NRG_CM_E!U36+NRG_OIL_NG_E!U36+NRG_PF_E!U36+NRG_CO_E!U36+NRG_BKBPB_E!U36+NRG_GW_E!U36+NRG_BF_E!U36+NRG_PR_E!U36+NRG_NI_E!U36+NRG_CL_E!U36+NRG_LNG_E!U36+NRG_BIOG_E!U36+NRG_GTL_E!U36+NRG_CPP_E!U36+NRG_NSP_E!U36</f>
        <v>3.0739291200000003</v>
      </c>
      <c r="V36" s="8">
        <f>NRG_CM_E!V36+NRG_OIL_NG_E!V36+NRG_PF_E!V36+NRG_CO_E!V36+NRG_BKBPB_E!V36+NRG_GW_E!V36+NRG_BF_E!V36+NRG_PR_E!V36+NRG_NI_E!V36+NRG_CL_E!V36+NRG_LNG_E!V36+NRG_BIOG_E!V36+NRG_GTL_E!V36+NRG_CPP_E!V36+NRG_NSP_E!V36</f>
        <v>2.1305336399999999</v>
      </c>
      <c r="W36" s="8">
        <f>NRG_CM_E!W36+NRG_OIL_NG_E!W36+NRG_PF_E!W36+NRG_CO_E!W36+NRG_BKBPB_E!W36+NRG_GW_E!W36+NRG_BF_E!W36+NRG_PR_E!W36+NRG_NI_E!W36+NRG_CL_E!W36+NRG_LNG_E!W36+NRG_BIOG_E!W36+NRG_GTL_E!W36+NRG_CPP_E!W36+NRG_NSP_E!W36</f>
        <v>2.0201338800000004</v>
      </c>
      <c r="X36" s="8">
        <f>NRG_CM_E!X36+NRG_OIL_NG_E!X36+NRG_PF_E!X36+NRG_CO_E!X36+NRG_BKBPB_E!X36+NRG_GW_E!X36+NRG_BF_E!X36+NRG_PR_E!X36+NRG_NI_E!X36+NRG_CL_E!X36+NRG_LNG_E!X36+NRG_BIOG_E!X36+NRG_GTL_E!X36+NRG_CPP_E!X36+NRG_NSP_E!X36</f>
        <v>0.58062096000000019</v>
      </c>
    </row>
    <row r="37" spans="1:24" ht="11.25" customHeight="1" x14ac:dyDescent="0.2">
      <c r="A37" s="28" t="s">
        <v>60</v>
      </c>
      <c r="B37" s="7" t="s">
        <v>61</v>
      </c>
      <c r="C37" s="8">
        <f>NRG_CM_E!C37+NRG_OIL_NG_E!C37+NRG_PF_E!C37+NRG_CO_E!C37+NRG_BKBPB_E!C37+NRG_GW_E!C37+NRG_BF_E!C37+NRG_PR_E!C37+NRG_NI_E!C37+NRG_CL_E!C37+NRG_LNG_E!C37+NRG_BIOG_E!C37+NRG_GTL_E!C37+NRG_CPP_E!C37+NRG_NSP_E!C37</f>
        <v>0</v>
      </c>
      <c r="D37" s="8">
        <f>NRG_CM_E!D37+NRG_OIL_NG_E!D37+NRG_PF_E!D37+NRG_CO_E!D37+NRG_BKBPB_E!D37+NRG_GW_E!D37+NRG_BF_E!D37+NRG_PR_E!D37+NRG_NI_E!D37+NRG_CL_E!D37+NRG_LNG_E!D37+NRG_BIOG_E!D37+NRG_GTL_E!D37+NRG_CPP_E!D37+NRG_NSP_E!D37</f>
        <v>0</v>
      </c>
      <c r="E37" s="8">
        <f>NRG_CM_E!E37+NRG_OIL_NG_E!E37+NRG_PF_E!E37+NRG_CO_E!E37+NRG_BKBPB_E!E37+NRG_GW_E!E37+NRG_BF_E!E37+NRG_PR_E!E37+NRG_NI_E!E37+NRG_CL_E!E37+NRG_LNG_E!E37+NRG_BIOG_E!E37+NRG_GTL_E!E37+NRG_CPP_E!E37+NRG_NSP_E!E37</f>
        <v>0</v>
      </c>
      <c r="F37" s="8">
        <f>NRG_CM_E!F37+NRG_OIL_NG_E!F37+NRG_PF_E!F37+NRG_CO_E!F37+NRG_BKBPB_E!F37+NRG_GW_E!F37+NRG_BF_E!F37+NRG_PR_E!F37+NRG_NI_E!F37+NRG_CL_E!F37+NRG_LNG_E!F37+NRG_BIOG_E!F37+NRG_GTL_E!F37+NRG_CPP_E!F37+NRG_NSP_E!F37</f>
        <v>0</v>
      </c>
      <c r="G37" s="8">
        <f>NRG_CM_E!G37+NRG_OIL_NG_E!G37+NRG_PF_E!G37+NRG_CO_E!G37+NRG_BKBPB_E!G37+NRG_GW_E!G37+NRG_BF_E!G37+NRG_PR_E!G37+NRG_NI_E!G37+NRG_CL_E!G37+NRG_LNG_E!G37+NRG_BIOG_E!G37+NRG_GTL_E!G37+NRG_CPP_E!G37+NRG_NSP_E!G37</f>
        <v>0</v>
      </c>
      <c r="H37" s="8">
        <f>NRG_CM_E!H37+NRG_OIL_NG_E!H37+NRG_PF_E!H37+NRG_CO_E!H37+NRG_BKBPB_E!H37+NRG_GW_E!H37+NRG_BF_E!H37+NRG_PR_E!H37+NRG_NI_E!H37+NRG_CL_E!H37+NRG_LNG_E!H37+NRG_BIOG_E!H37+NRG_GTL_E!H37+NRG_CPP_E!H37+NRG_NSP_E!H37</f>
        <v>0</v>
      </c>
      <c r="I37" s="8">
        <f>NRG_CM_E!I37+NRG_OIL_NG_E!I37+NRG_PF_E!I37+NRG_CO_E!I37+NRG_BKBPB_E!I37+NRG_GW_E!I37+NRG_BF_E!I37+NRG_PR_E!I37+NRG_NI_E!I37+NRG_CL_E!I37+NRG_LNG_E!I37+NRG_BIOG_E!I37+NRG_GTL_E!I37+NRG_CPP_E!I37+NRG_NSP_E!I37</f>
        <v>0</v>
      </c>
      <c r="J37" s="8">
        <f>NRG_CM_E!J37+NRG_OIL_NG_E!J37+NRG_PF_E!J37+NRG_CO_E!J37+NRG_BKBPB_E!J37+NRG_GW_E!J37+NRG_BF_E!J37+NRG_PR_E!J37+NRG_NI_E!J37+NRG_CL_E!J37+NRG_LNG_E!J37+NRG_BIOG_E!J37+NRG_GTL_E!J37+NRG_CPP_E!J37+NRG_NSP_E!J37</f>
        <v>0</v>
      </c>
      <c r="K37" s="8">
        <f>NRG_CM_E!K37+NRG_OIL_NG_E!K37+NRG_PF_E!K37+NRG_CO_E!K37+NRG_BKBPB_E!K37+NRG_GW_E!K37+NRG_BF_E!K37+NRG_PR_E!K37+NRG_NI_E!K37+NRG_CL_E!K37+NRG_LNG_E!K37+NRG_BIOG_E!K37+NRG_GTL_E!K37+NRG_CPP_E!K37+NRG_NSP_E!K37</f>
        <v>0</v>
      </c>
      <c r="L37" s="8">
        <f>NRG_CM_E!L37+NRG_OIL_NG_E!L37+NRG_PF_E!L37+NRG_CO_E!L37+NRG_BKBPB_E!L37+NRG_GW_E!L37+NRG_BF_E!L37+NRG_PR_E!L37+NRG_NI_E!L37+NRG_CL_E!L37+NRG_LNG_E!L37+NRG_BIOG_E!L37+NRG_GTL_E!L37+NRG_CPP_E!L37+NRG_NSP_E!L37</f>
        <v>0</v>
      </c>
      <c r="M37" s="8">
        <f>NRG_CM_E!M37+NRG_OIL_NG_E!M37+NRG_PF_E!M37+NRG_CO_E!M37+NRG_BKBPB_E!M37+NRG_GW_E!M37+NRG_BF_E!M37+NRG_PR_E!M37+NRG_NI_E!M37+NRG_CL_E!M37+NRG_LNG_E!M37+NRG_BIOG_E!M37+NRG_GTL_E!M37+NRG_CPP_E!M37+NRG_NSP_E!M37</f>
        <v>0</v>
      </c>
      <c r="N37" s="8">
        <f>NRG_CM_E!N37+NRG_OIL_NG_E!N37+NRG_PF_E!N37+NRG_CO_E!N37+NRG_BKBPB_E!N37+NRG_GW_E!N37+NRG_BF_E!N37+NRG_PR_E!N37+NRG_NI_E!N37+NRG_CL_E!N37+NRG_LNG_E!N37+NRG_BIOG_E!N37+NRG_GTL_E!N37+NRG_CPP_E!N37+NRG_NSP_E!N37</f>
        <v>0</v>
      </c>
      <c r="O37" s="8">
        <f>NRG_CM_E!O37+NRG_OIL_NG_E!O37+NRG_PF_E!O37+NRG_CO_E!O37+NRG_BKBPB_E!O37+NRG_GW_E!O37+NRG_BF_E!O37+NRG_PR_E!O37+NRG_NI_E!O37+NRG_CL_E!O37+NRG_LNG_E!O37+NRG_BIOG_E!O37+NRG_GTL_E!O37+NRG_CPP_E!O37+NRG_NSP_E!O37</f>
        <v>0</v>
      </c>
      <c r="P37" s="8">
        <f>NRG_CM_E!P37+NRG_OIL_NG_E!P37+NRG_PF_E!P37+NRG_CO_E!P37+NRG_BKBPB_E!P37+NRG_GW_E!P37+NRG_BF_E!P37+NRG_PR_E!P37+NRG_NI_E!P37+NRG_CL_E!P37+NRG_LNG_E!P37+NRG_BIOG_E!P37+NRG_GTL_E!P37+NRG_CPP_E!P37+NRG_NSP_E!P37</f>
        <v>0</v>
      </c>
      <c r="Q37" s="8">
        <f>NRG_CM_E!Q37+NRG_OIL_NG_E!Q37+NRG_PF_E!Q37+NRG_CO_E!Q37+NRG_BKBPB_E!Q37+NRG_GW_E!Q37+NRG_BF_E!Q37+NRG_PR_E!Q37+NRG_NI_E!Q37+NRG_CL_E!Q37+NRG_LNG_E!Q37+NRG_BIOG_E!Q37+NRG_GTL_E!Q37+NRG_CPP_E!Q37+NRG_NSP_E!Q37</f>
        <v>0</v>
      </c>
      <c r="R37" s="8">
        <f>NRG_CM_E!R37+NRG_OIL_NG_E!R37+NRG_PF_E!R37+NRG_CO_E!R37+NRG_BKBPB_E!R37+NRG_GW_E!R37+NRG_BF_E!R37+NRG_PR_E!R37+NRG_NI_E!R37+NRG_CL_E!R37+NRG_LNG_E!R37+NRG_BIOG_E!R37+NRG_GTL_E!R37+NRG_CPP_E!R37+NRG_NSP_E!R37</f>
        <v>0</v>
      </c>
      <c r="S37" s="8">
        <f>NRG_CM_E!S37+NRG_OIL_NG_E!S37+NRG_PF_E!S37+NRG_CO_E!S37+NRG_BKBPB_E!S37+NRG_GW_E!S37+NRG_BF_E!S37+NRG_PR_E!S37+NRG_NI_E!S37+NRG_CL_E!S37+NRG_LNG_E!S37+NRG_BIOG_E!S37+NRG_GTL_E!S37+NRG_CPP_E!S37+NRG_NSP_E!S37</f>
        <v>0</v>
      </c>
      <c r="T37" s="8">
        <f>NRG_CM_E!T37+NRG_OIL_NG_E!T37+NRG_PF_E!T37+NRG_CO_E!T37+NRG_BKBPB_E!T37+NRG_GW_E!T37+NRG_BF_E!T37+NRG_PR_E!T37+NRG_NI_E!T37+NRG_CL_E!T37+NRG_LNG_E!T37+NRG_BIOG_E!T37+NRG_GTL_E!T37+NRG_CPP_E!T37+NRG_NSP_E!T37</f>
        <v>0</v>
      </c>
      <c r="U37" s="8">
        <f>NRG_CM_E!U37+NRG_OIL_NG_E!U37+NRG_PF_E!U37+NRG_CO_E!U37+NRG_BKBPB_E!U37+NRG_GW_E!U37+NRG_BF_E!U37+NRG_PR_E!U37+NRG_NI_E!U37+NRG_CL_E!U37+NRG_LNG_E!U37+NRG_BIOG_E!U37+NRG_GTL_E!U37+NRG_CPP_E!U37+NRG_NSP_E!U37</f>
        <v>0</v>
      </c>
      <c r="V37" s="8">
        <f>NRG_CM_E!V37+NRG_OIL_NG_E!V37+NRG_PF_E!V37+NRG_CO_E!V37+NRG_BKBPB_E!V37+NRG_GW_E!V37+NRG_BF_E!V37+NRG_PR_E!V37+NRG_NI_E!V37+NRG_CL_E!V37+NRG_LNG_E!V37+NRG_BIOG_E!V37+NRG_GTL_E!V37+NRG_CPP_E!V37+NRG_NSP_E!V37</f>
        <v>0</v>
      </c>
      <c r="W37" s="8">
        <f>NRG_CM_E!W37+NRG_OIL_NG_E!W37+NRG_PF_E!W37+NRG_CO_E!W37+NRG_BKBPB_E!W37+NRG_GW_E!W37+NRG_BF_E!W37+NRG_PR_E!W37+NRG_NI_E!W37+NRG_CL_E!W37+NRG_LNG_E!W37+NRG_BIOG_E!W37+NRG_GTL_E!W37+NRG_CPP_E!W37+NRG_NSP_E!W37</f>
        <v>0</v>
      </c>
      <c r="X37" s="8">
        <f>NRG_CM_E!X37+NRG_OIL_NG_E!X37+NRG_PF_E!X37+NRG_CO_E!X37+NRG_BKBPB_E!X37+NRG_GW_E!X37+NRG_BF_E!X37+NRG_PR_E!X37+NRG_NI_E!X37+NRG_CL_E!X37+NRG_LNG_E!X37+NRG_BIOG_E!X37+NRG_GTL_E!X37+NRG_CPP_E!X37+NRG_NSP_E!X37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NRG_CM_E!C38+NRG_OIL_NG_E!C38+NRG_PF_E!C38+NRG_CO_E!C38+NRG_BKBPB_E!C38+NRG_GW_E!C38+NRG_BF_E!C38+NRG_PR_E!C38+NRG_NI_E!C38+NRG_CL_E!C38+NRG_LNG_E!C38+NRG_BIOG_E!C38+NRG_GTL_E!C38+NRG_CPP_E!C38+NRG_NSP_E!C38</f>
        <v>0</v>
      </c>
      <c r="D38" s="8">
        <f>NRG_CM_E!D38+NRG_OIL_NG_E!D38+NRG_PF_E!D38+NRG_CO_E!D38+NRG_BKBPB_E!D38+NRG_GW_E!D38+NRG_BF_E!D38+NRG_PR_E!D38+NRG_NI_E!D38+NRG_CL_E!D38+NRG_LNG_E!D38+NRG_BIOG_E!D38+NRG_GTL_E!D38+NRG_CPP_E!D38+NRG_NSP_E!D38</f>
        <v>0</v>
      </c>
      <c r="E38" s="8">
        <f>NRG_CM_E!E38+NRG_OIL_NG_E!E38+NRG_PF_E!E38+NRG_CO_E!E38+NRG_BKBPB_E!E38+NRG_GW_E!E38+NRG_BF_E!E38+NRG_PR_E!E38+NRG_NI_E!E38+NRG_CL_E!E38+NRG_LNG_E!E38+NRG_BIOG_E!E38+NRG_GTL_E!E38+NRG_CPP_E!E38+NRG_NSP_E!E38</f>
        <v>0</v>
      </c>
      <c r="F38" s="8">
        <f>NRG_CM_E!F38+NRG_OIL_NG_E!F38+NRG_PF_E!F38+NRG_CO_E!F38+NRG_BKBPB_E!F38+NRG_GW_E!F38+NRG_BF_E!F38+NRG_PR_E!F38+NRG_NI_E!F38+NRG_CL_E!F38+NRG_LNG_E!F38+NRG_BIOG_E!F38+NRG_GTL_E!F38+NRG_CPP_E!F38+NRG_NSP_E!F38</f>
        <v>0</v>
      </c>
      <c r="G38" s="8">
        <f>NRG_CM_E!G38+NRG_OIL_NG_E!G38+NRG_PF_E!G38+NRG_CO_E!G38+NRG_BKBPB_E!G38+NRG_GW_E!G38+NRG_BF_E!G38+NRG_PR_E!G38+NRG_NI_E!G38+NRG_CL_E!G38+NRG_LNG_E!G38+NRG_BIOG_E!G38+NRG_GTL_E!G38+NRG_CPP_E!G38+NRG_NSP_E!G38</f>
        <v>0</v>
      </c>
      <c r="H38" s="8">
        <f>NRG_CM_E!H38+NRG_OIL_NG_E!H38+NRG_PF_E!H38+NRG_CO_E!H38+NRG_BKBPB_E!H38+NRG_GW_E!H38+NRG_BF_E!H38+NRG_PR_E!H38+NRG_NI_E!H38+NRG_CL_E!H38+NRG_LNG_E!H38+NRG_BIOG_E!H38+NRG_GTL_E!H38+NRG_CPP_E!H38+NRG_NSP_E!H38</f>
        <v>0</v>
      </c>
      <c r="I38" s="8">
        <f>NRG_CM_E!I38+NRG_OIL_NG_E!I38+NRG_PF_E!I38+NRG_CO_E!I38+NRG_BKBPB_E!I38+NRG_GW_E!I38+NRG_BF_E!I38+NRG_PR_E!I38+NRG_NI_E!I38+NRG_CL_E!I38+NRG_LNG_E!I38+NRG_BIOG_E!I38+NRG_GTL_E!I38+NRG_CPP_E!I38+NRG_NSP_E!I38</f>
        <v>0</v>
      </c>
      <c r="J38" s="8">
        <f>NRG_CM_E!J38+NRG_OIL_NG_E!J38+NRG_PF_E!J38+NRG_CO_E!J38+NRG_BKBPB_E!J38+NRG_GW_E!J38+NRG_BF_E!J38+NRG_PR_E!J38+NRG_NI_E!J38+NRG_CL_E!J38+NRG_LNG_E!J38+NRG_BIOG_E!J38+NRG_GTL_E!J38+NRG_CPP_E!J38+NRG_NSP_E!J38</f>
        <v>0</v>
      </c>
      <c r="K38" s="8">
        <f>NRG_CM_E!K38+NRG_OIL_NG_E!K38+NRG_PF_E!K38+NRG_CO_E!K38+NRG_BKBPB_E!K38+NRG_GW_E!K38+NRG_BF_E!K38+NRG_PR_E!K38+NRG_NI_E!K38+NRG_CL_E!K38+NRG_LNG_E!K38+NRG_BIOG_E!K38+NRG_GTL_E!K38+NRG_CPP_E!K38+NRG_NSP_E!K38</f>
        <v>0</v>
      </c>
      <c r="L38" s="8">
        <f>NRG_CM_E!L38+NRG_OIL_NG_E!L38+NRG_PF_E!L38+NRG_CO_E!L38+NRG_BKBPB_E!L38+NRG_GW_E!L38+NRG_BF_E!L38+NRG_PR_E!L38+NRG_NI_E!L38+NRG_CL_E!L38+NRG_LNG_E!L38+NRG_BIOG_E!L38+NRG_GTL_E!L38+NRG_CPP_E!L38+NRG_NSP_E!L38</f>
        <v>0</v>
      </c>
      <c r="M38" s="8">
        <f>NRG_CM_E!M38+NRG_OIL_NG_E!M38+NRG_PF_E!M38+NRG_CO_E!M38+NRG_BKBPB_E!M38+NRG_GW_E!M38+NRG_BF_E!M38+NRG_PR_E!M38+NRG_NI_E!M38+NRG_CL_E!M38+NRG_LNG_E!M38+NRG_BIOG_E!M38+NRG_GTL_E!M38+NRG_CPP_E!M38+NRG_NSP_E!M38</f>
        <v>0</v>
      </c>
      <c r="N38" s="8">
        <f>NRG_CM_E!N38+NRG_OIL_NG_E!N38+NRG_PF_E!N38+NRG_CO_E!N38+NRG_BKBPB_E!N38+NRG_GW_E!N38+NRG_BF_E!N38+NRG_PR_E!N38+NRG_NI_E!N38+NRG_CL_E!N38+NRG_LNG_E!N38+NRG_BIOG_E!N38+NRG_GTL_E!N38+NRG_CPP_E!N38+NRG_NSP_E!N38</f>
        <v>0</v>
      </c>
      <c r="O38" s="8">
        <f>NRG_CM_E!O38+NRG_OIL_NG_E!O38+NRG_PF_E!O38+NRG_CO_E!O38+NRG_BKBPB_E!O38+NRG_GW_E!O38+NRG_BF_E!O38+NRG_PR_E!O38+NRG_NI_E!O38+NRG_CL_E!O38+NRG_LNG_E!O38+NRG_BIOG_E!O38+NRG_GTL_E!O38+NRG_CPP_E!O38+NRG_NSP_E!O38</f>
        <v>0</v>
      </c>
      <c r="P38" s="8">
        <f>NRG_CM_E!P38+NRG_OIL_NG_E!P38+NRG_PF_E!P38+NRG_CO_E!P38+NRG_BKBPB_E!P38+NRG_GW_E!P38+NRG_BF_E!P38+NRG_PR_E!P38+NRG_NI_E!P38+NRG_CL_E!P38+NRG_LNG_E!P38+NRG_BIOG_E!P38+NRG_GTL_E!P38+NRG_CPP_E!P38+NRG_NSP_E!P38</f>
        <v>0</v>
      </c>
      <c r="Q38" s="8">
        <f>NRG_CM_E!Q38+NRG_OIL_NG_E!Q38+NRG_PF_E!Q38+NRG_CO_E!Q38+NRG_BKBPB_E!Q38+NRG_GW_E!Q38+NRG_BF_E!Q38+NRG_PR_E!Q38+NRG_NI_E!Q38+NRG_CL_E!Q38+NRG_LNG_E!Q38+NRG_BIOG_E!Q38+NRG_GTL_E!Q38+NRG_CPP_E!Q38+NRG_NSP_E!Q38</f>
        <v>0</v>
      </c>
      <c r="R38" s="8">
        <f>NRG_CM_E!R38+NRG_OIL_NG_E!R38+NRG_PF_E!R38+NRG_CO_E!R38+NRG_BKBPB_E!R38+NRG_GW_E!R38+NRG_BF_E!R38+NRG_PR_E!R38+NRG_NI_E!R38+NRG_CL_E!R38+NRG_LNG_E!R38+NRG_BIOG_E!R38+NRG_GTL_E!R38+NRG_CPP_E!R38+NRG_NSP_E!R38</f>
        <v>0</v>
      </c>
      <c r="S38" s="8">
        <f>NRG_CM_E!S38+NRG_OIL_NG_E!S38+NRG_PF_E!S38+NRG_CO_E!S38+NRG_BKBPB_E!S38+NRG_GW_E!S38+NRG_BF_E!S38+NRG_PR_E!S38+NRG_NI_E!S38+NRG_CL_E!S38+NRG_LNG_E!S38+NRG_BIOG_E!S38+NRG_GTL_E!S38+NRG_CPP_E!S38+NRG_NSP_E!S38</f>
        <v>0</v>
      </c>
      <c r="T38" s="8">
        <f>NRG_CM_E!T38+NRG_OIL_NG_E!T38+NRG_PF_E!T38+NRG_CO_E!T38+NRG_BKBPB_E!T38+NRG_GW_E!T38+NRG_BF_E!T38+NRG_PR_E!T38+NRG_NI_E!T38+NRG_CL_E!T38+NRG_LNG_E!T38+NRG_BIOG_E!T38+NRG_GTL_E!T38+NRG_CPP_E!T38+NRG_NSP_E!T38</f>
        <v>0</v>
      </c>
      <c r="U38" s="8">
        <f>NRG_CM_E!U38+NRG_OIL_NG_E!U38+NRG_PF_E!U38+NRG_CO_E!U38+NRG_BKBPB_E!U38+NRG_GW_E!U38+NRG_BF_E!U38+NRG_PR_E!U38+NRG_NI_E!U38+NRG_CL_E!U38+NRG_LNG_E!U38+NRG_BIOG_E!U38+NRG_GTL_E!U38+NRG_CPP_E!U38+NRG_NSP_E!U38</f>
        <v>0</v>
      </c>
      <c r="V38" s="8">
        <f>NRG_CM_E!V38+NRG_OIL_NG_E!V38+NRG_PF_E!V38+NRG_CO_E!V38+NRG_BKBPB_E!V38+NRG_GW_E!V38+NRG_BF_E!V38+NRG_PR_E!V38+NRG_NI_E!V38+NRG_CL_E!V38+NRG_LNG_E!V38+NRG_BIOG_E!V38+NRG_GTL_E!V38+NRG_CPP_E!V38+NRG_NSP_E!V38</f>
        <v>0</v>
      </c>
      <c r="W38" s="8">
        <f>NRG_CM_E!W38+NRG_OIL_NG_E!W38+NRG_PF_E!W38+NRG_CO_E!W38+NRG_BKBPB_E!W38+NRG_GW_E!W38+NRG_BF_E!W38+NRG_PR_E!W38+NRG_NI_E!W38+NRG_CL_E!W38+NRG_LNG_E!W38+NRG_BIOG_E!W38+NRG_GTL_E!W38+NRG_CPP_E!W38+NRG_NSP_E!W38</f>
        <v>0</v>
      </c>
      <c r="X38" s="8">
        <f>NRG_CM_E!X38+NRG_OIL_NG_E!X38+NRG_PF_E!X38+NRG_CO_E!X38+NRG_BKBPB_E!X38+NRG_GW_E!X38+NRG_BF_E!X38+NRG_PR_E!X38+NRG_NI_E!X38+NRG_CL_E!X38+NRG_LNG_E!X38+NRG_BIOG_E!X38+NRG_GTL_E!X38+NRG_CPP_E!X38+NRG_NSP_E!X38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NRG_CM_E!C39+NRG_OIL_NG_E!C39+NRG_PF_E!C39+NRG_CO_E!C39+NRG_BKBPB_E!C39+NRG_GW_E!C39+NRG_BF_E!C39+NRG_PR_E!C39+NRG_NI_E!C39+NRG_CL_E!C39+NRG_LNG_E!C39+NRG_BIOG_E!C39+NRG_GTL_E!C39+NRG_CPP_E!C39+NRG_NSP_E!C39</f>
        <v>0</v>
      </c>
      <c r="D39" s="8">
        <f>NRG_CM_E!D39+NRG_OIL_NG_E!D39+NRG_PF_E!D39+NRG_CO_E!D39+NRG_BKBPB_E!D39+NRG_GW_E!D39+NRG_BF_E!D39+NRG_PR_E!D39+NRG_NI_E!D39+NRG_CL_E!D39+NRG_LNG_E!D39+NRG_BIOG_E!D39+NRG_GTL_E!D39+NRG_CPP_E!D39+NRG_NSP_E!D39</f>
        <v>0</v>
      </c>
      <c r="E39" s="8">
        <f>NRG_CM_E!E39+NRG_OIL_NG_E!E39+NRG_PF_E!E39+NRG_CO_E!E39+NRG_BKBPB_E!E39+NRG_GW_E!E39+NRG_BF_E!E39+NRG_PR_E!E39+NRG_NI_E!E39+NRG_CL_E!E39+NRG_LNG_E!E39+NRG_BIOG_E!E39+NRG_GTL_E!E39+NRG_CPP_E!E39+NRG_NSP_E!E39</f>
        <v>0</v>
      </c>
      <c r="F39" s="8">
        <f>NRG_CM_E!F39+NRG_OIL_NG_E!F39+NRG_PF_E!F39+NRG_CO_E!F39+NRG_BKBPB_E!F39+NRG_GW_E!F39+NRG_BF_E!F39+NRG_PR_E!F39+NRG_NI_E!F39+NRG_CL_E!F39+NRG_LNG_E!F39+NRG_BIOG_E!F39+NRG_GTL_E!F39+NRG_CPP_E!F39+NRG_NSP_E!F39</f>
        <v>0</v>
      </c>
      <c r="G39" s="8">
        <f>NRG_CM_E!G39+NRG_OIL_NG_E!G39+NRG_PF_E!G39+NRG_CO_E!G39+NRG_BKBPB_E!G39+NRG_GW_E!G39+NRG_BF_E!G39+NRG_PR_E!G39+NRG_NI_E!G39+NRG_CL_E!G39+NRG_LNG_E!G39+NRG_BIOG_E!G39+NRG_GTL_E!G39+NRG_CPP_E!G39+NRG_NSP_E!G39</f>
        <v>0</v>
      </c>
      <c r="H39" s="8">
        <f>NRG_CM_E!H39+NRG_OIL_NG_E!H39+NRG_PF_E!H39+NRG_CO_E!H39+NRG_BKBPB_E!H39+NRG_GW_E!H39+NRG_BF_E!H39+NRG_PR_E!H39+NRG_NI_E!H39+NRG_CL_E!H39+NRG_LNG_E!H39+NRG_BIOG_E!H39+NRG_GTL_E!H39+NRG_CPP_E!H39+NRG_NSP_E!H39</f>
        <v>0</v>
      </c>
      <c r="I39" s="8">
        <f>NRG_CM_E!I39+NRG_OIL_NG_E!I39+NRG_PF_E!I39+NRG_CO_E!I39+NRG_BKBPB_E!I39+NRG_GW_E!I39+NRG_BF_E!I39+NRG_PR_E!I39+NRG_NI_E!I39+NRG_CL_E!I39+NRG_LNG_E!I39+NRG_BIOG_E!I39+NRG_GTL_E!I39+NRG_CPP_E!I39+NRG_NSP_E!I39</f>
        <v>0</v>
      </c>
      <c r="J39" s="8">
        <f>NRG_CM_E!J39+NRG_OIL_NG_E!J39+NRG_PF_E!J39+NRG_CO_E!J39+NRG_BKBPB_E!J39+NRG_GW_E!J39+NRG_BF_E!J39+NRG_PR_E!J39+NRG_NI_E!J39+NRG_CL_E!J39+NRG_LNG_E!J39+NRG_BIOG_E!J39+NRG_GTL_E!J39+NRG_CPP_E!J39+NRG_NSP_E!J39</f>
        <v>0</v>
      </c>
      <c r="K39" s="8">
        <f>NRG_CM_E!K39+NRG_OIL_NG_E!K39+NRG_PF_E!K39+NRG_CO_E!K39+NRG_BKBPB_E!K39+NRG_GW_E!K39+NRG_BF_E!K39+NRG_PR_E!K39+NRG_NI_E!K39+NRG_CL_E!K39+NRG_LNG_E!K39+NRG_BIOG_E!K39+NRG_GTL_E!K39+NRG_CPP_E!K39+NRG_NSP_E!K39</f>
        <v>0</v>
      </c>
      <c r="L39" s="8">
        <f>NRG_CM_E!L39+NRG_OIL_NG_E!L39+NRG_PF_E!L39+NRG_CO_E!L39+NRG_BKBPB_E!L39+NRG_GW_E!L39+NRG_BF_E!L39+NRG_PR_E!L39+NRG_NI_E!L39+NRG_CL_E!L39+NRG_LNG_E!L39+NRG_BIOG_E!L39+NRG_GTL_E!L39+NRG_CPP_E!L39+NRG_NSP_E!L39</f>
        <v>0</v>
      </c>
      <c r="M39" s="8">
        <f>NRG_CM_E!M39+NRG_OIL_NG_E!M39+NRG_PF_E!M39+NRG_CO_E!M39+NRG_BKBPB_E!M39+NRG_GW_E!M39+NRG_BF_E!M39+NRG_PR_E!M39+NRG_NI_E!M39+NRG_CL_E!M39+NRG_LNG_E!M39+NRG_BIOG_E!M39+NRG_GTL_E!M39+NRG_CPP_E!M39+NRG_NSP_E!M39</f>
        <v>0</v>
      </c>
      <c r="N39" s="8">
        <f>NRG_CM_E!N39+NRG_OIL_NG_E!N39+NRG_PF_E!N39+NRG_CO_E!N39+NRG_BKBPB_E!N39+NRG_GW_E!N39+NRG_BF_E!N39+NRG_PR_E!N39+NRG_NI_E!N39+NRG_CL_E!N39+NRG_LNG_E!N39+NRG_BIOG_E!N39+NRG_GTL_E!N39+NRG_CPP_E!N39+NRG_NSP_E!N39</f>
        <v>0</v>
      </c>
      <c r="O39" s="8">
        <f>NRG_CM_E!O39+NRG_OIL_NG_E!O39+NRG_PF_E!O39+NRG_CO_E!O39+NRG_BKBPB_E!O39+NRG_GW_E!O39+NRG_BF_E!O39+NRG_PR_E!O39+NRG_NI_E!O39+NRG_CL_E!O39+NRG_LNG_E!O39+NRG_BIOG_E!O39+NRG_GTL_E!O39+NRG_CPP_E!O39+NRG_NSP_E!O39</f>
        <v>0</v>
      </c>
      <c r="P39" s="8">
        <f>NRG_CM_E!P39+NRG_OIL_NG_E!P39+NRG_PF_E!P39+NRG_CO_E!P39+NRG_BKBPB_E!P39+NRG_GW_E!P39+NRG_BF_E!P39+NRG_PR_E!P39+NRG_NI_E!P39+NRG_CL_E!P39+NRG_LNG_E!P39+NRG_BIOG_E!P39+NRG_GTL_E!P39+NRG_CPP_E!P39+NRG_NSP_E!P39</f>
        <v>0</v>
      </c>
      <c r="Q39" s="8">
        <f>NRG_CM_E!Q39+NRG_OIL_NG_E!Q39+NRG_PF_E!Q39+NRG_CO_E!Q39+NRG_BKBPB_E!Q39+NRG_GW_E!Q39+NRG_BF_E!Q39+NRG_PR_E!Q39+NRG_NI_E!Q39+NRG_CL_E!Q39+NRG_LNG_E!Q39+NRG_BIOG_E!Q39+NRG_GTL_E!Q39+NRG_CPP_E!Q39+NRG_NSP_E!Q39</f>
        <v>0</v>
      </c>
      <c r="R39" s="8">
        <f>NRG_CM_E!R39+NRG_OIL_NG_E!R39+NRG_PF_E!R39+NRG_CO_E!R39+NRG_BKBPB_E!R39+NRG_GW_E!R39+NRG_BF_E!R39+NRG_PR_E!R39+NRG_NI_E!R39+NRG_CL_E!R39+NRG_LNG_E!R39+NRG_BIOG_E!R39+NRG_GTL_E!R39+NRG_CPP_E!R39+NRG_NSP_E!R39</f>
        <v>0</v>
      </c>
      <c r="S39" s="8">
        <f>NRG_CM_E!S39+NRG_OIL_NG_E!S39+NRG_PF_E!S39+NRG_CO_E!S39+NRG_BKBPB_E!S39+NRG_GW_E!S39+NRG_BF_E!S39+NRG_PR_E!S39+NRG_NI_E!S39+NRG_CL_E!S39+NRG_LNG_E!S39+NRG_BIOG_E!S39+NRG_GTL_E!S39+NRG_CPP_E!S39+NRG_NSP_E!S39</f>
        <v>0</v>
      </c>
      <c r="T39" s="8">
        <f>NRG_CM_E!T39+NRG_OIL_NG_E!T39+NRG_PF_E!T39+NRG_CO_E!T39+NRG_BKBPB_E!T39+NRG_GW_E!T39+NRG_BF_E!T39+NRG_PR_E!T39+NRG_NI_E!T39+NRG_CL_E!T39+NRG_LNG_E!T39+NRG_BIOG_E!T39+NRG_GTL_E!T39+NRG_CPP_E!T39+NRG_NSP_E!T39</f>
        <v>0</v>
      </c>
      <c r="U39" s="8">
        <f>NRG_CM_E!U39+NRG_OIL_NG_E!U39+NRG_PF_E!U39+NRG_CO_E!U39+NRG_BKBPB_E!U39+NRG_GW_E!U39+NRG_BF_E!U39+NRG_PR_E!U39+NRG_NI_E!U39+NRG_CL_E!U39+NRG_LNG_E!U39+NRG_BIOG_E!U39+NRG_GTL_E!U39+NRG_CPP_E!U39+NRG_NSP_E!U39</f>
        <v>0</v>
      </c>
      <c r="V39" s="8">
        <f>NRG_CM_E!V39+NRG_OIL_NG_E!V39+NRG_PF_E!V39+NRG_CO_E!V39+NRG_BKBPB_E!V39+NRG_GW_E!V39+NRG_BF_E!V39+NRG_PR_E!V39+NRG_NI_E!V39+NRG_CL_E!V39+NRG_LNG_E!V39+NRG_BIOG_E!V39+NRG_GTL_E!V39+NRG_CPP_E!V39+NRG_NSP_E!V39</f>
        <v>0</v>
      </c>
      <c r="W39" s="8">
        <f>NRG_CM_E!W39+NRG_OIL_NG_E!W39+NRG_PF_E!W39+NRG_CO_E!W39+NRG_BKBPB_E!W39+NRG_GW_E!W39+NRG_BF_E!W39+NRG_PR_E!W39+NRG_NI_E!W39+NRG_CL_E!W39+NRG_LNG_E!W39+NRG_BIOG_E!W39+NRG_GTL_E!W39+NRG_CPP_E!W39+NRG_NSP_E!W39</f>
        <v>0</v>
      </c>
      <c r="X39" s="8">
        <f>NRG_CM_E!X39+NRG_OIL_NG_E!X39+NRG_PF_E!X39+NRG_CO_E!X39+NRG_BKBPB_E!X39+NRG_GW_E!X39+NRG_BF_E!X39+NRG_PR_E!X39+NRG_NI_E!X39+NRG_CL_E!X39+NRG_LNG_E!X39+NRG_BIOG_E!X39+NRG_GTL_E!X39+NRG_CPP_E!X39+NRG_NSP_E!X39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NRG_CM_E!C40+NRG_OIL_NG_E!C40+NRG_PF_E!C40+NRG_CO_E!C40+NRG_BKBPB_E!C40+NRG_GW_E!C40+NRG_BF_E!C40+NRG_PR_E!C40+NRG_NI_E!C40+NRG_CL_E!C40+NRG_LNG_E!C40+NRG_BIOG_E!C40+NRG_GTL_E!C40+NRG_CPP_E!C40+NRG_NSP_E!C40</f>
        <v>0</v>
      </c>
      <c r="D40" s="8">
        <f>NRG_CM_E!D40+NRG_OIL_NG_E!D40+NRG_PF_E!D40+NRG_CO_E!D40+NRG_BKBPB_E!D40+NRG_GW_E!D40+NRG_BF_E!D40+NRG_PR_E!D40+NRG_NI_E!D40+NRG_CL_E!D40+NRG_LNG_E!D40+NRG_BIOG_E!D40+NRG_GTL_E!D40+NRG_CPP_E!D40+NRG_NSP_E!D40</f>
        <v>0</v>
      </c>
      <c r="E40" s="8">
        <f>NRG_CM_E!E40+NRG_OIL_NG_E!E40+NRG_PF_E!E40+NRG_CO_E!E40+NRG_BKBPB_E!E40+NRG_GW_E!E40+NRG_BF_E!E40+NRG_PR_E!E40+NRG_NI_E!E40+NRG_CL_E!E40+NRG_LNG_E!E40+NRG_BIOG_E!E40+NRG_GTL_E!E40+NRG_CPP_E!E40+NRG_NSP_E!E40</f>
        <v>0</v>
      </c>
      <c r="F40" s="8">
        <f>NRG_CM_E!F40+NRG_OIL_NG_E!F40+NRG_PF_E!F40+NRG_CO_E!F40+NRG_BKBPB_E!F40+NRG_GW_E!F40+NRG_BF_E!F40+NRG_PR_E!F40+NRG_NI_E!F40+NRG_CL_E!F40+NRG_LNG_E!F40+NRG_BIOG_E!F40+NRG_GTL_E!F40+NRG_CPP_E!F40+NRG_NSP_E!F40</f>
        <v>0</v>
      </c>
      <c r="G40" s="8">
        <f>NRG_CM_E!G40+NRG_OIL_NG_E!G40+NRG_PF_E!G40+NRG_CO_E!G40+NRG_BKBPB_E!G40+NRG_GW_E!G40+NRG_BF_E!G40+NRG_PR_E!G40+NRG_NI_E!G40+NRG_CL_E!G40+NRG_LNG_E!G40+NRG_BIOG_E!G40+NRG_GTL_E!G40+NRG_CPP_E!G40+NRG_NSP_E!G40</f>
        <v>0</v>
      </c>
      <c r="H40" s="8">
        <f>NRG_CM_E!H40+NRG_OIL_NG_E!H40+NRG_PF_E!H40+NRG_CO_E!H40+NRG_BKBPB_E!H40+NRG_GW_E!H40+NRG_BF_E!H40+NRG_PR_E!H40+NRG_NI_E!H40+NRG_CL_E!H40+NRG_LNG_E!H40+NRG_BIOG_E!H40+NRG_GTL_E!H40+NRG_CPP_E!H40+NRG_NSP_E!H40</f>
        <v>0</v>
      </c>
      <c r="I40" s="8">
        <f>NRG_CM_E!I40+NRG_OIL_NG_E!I40+NRG_PF_E!I40+NRG_CO_E!I40+NRG_BKBPB_E!I40+NRG_GW_E!I40+NRG_BF_E!I40+NRG_PR_E!I40+NRG_NI_E!I40+NRG_CL_E!I40+NRG_LNG_E!I40+NRG_BIOG_E!I40+NRG_GTL_E!I40+NRG_CPP_E!I40+NRG_NSP_E!I40</f>
        <v>0</v>
      </c>
      <c r="J40" s="8">
        <f>NRG_CM_E!J40+NRG_OIL_NG_E!J40+NRG_PF_E!J40+NRG_CO_E!J40+NRG_BKBPB_E!J40+NRG_GW_E!J40+NRG_BF_E!J40+NRG_PR_E!J40+NRG_NI_E!J40+NRG_CL_E!J40+NRG_LNG_E!J40+NRG_BIOG_E!J40+NRG_GTL_E!J40+NRG_CPP_E!J40+NRG_NSP_E!J40</f>
        <v>0</v>
      </c>
      <c r="K40" s="8">
        <f>NRG_CM_E!K40+NRG_OIL_NG_E!K40+NRG_PF_E!K40+NRG_CO_E!K40+NRG_BKBPB_E!K40+NRG_GW_E!K40+NRG_BF_E!K40+NRG_PR_E!K40+NRG_NI_E!K40+NRG_CL_E!K40+NRG_LNG_E!K40+NRG_BIOG_E!K40+NRG_GTL_E!K40+NRG_CPP_E!K40+NRG_NSP_E!K40</f>
        <v>0</v>
      </c>
      <c r="L40" s="8">
        <f>NRG_CM_E!L40+NRG_OIL_NG_E!L40+NRG_PF_E!L40+NRG_CO_E!L40+NRG_BKBPB_E!L40+NRG_GW_E!L40+NRG_BF_E!L40+NRG_PR_E!L40+NRG_NI_E!L40+NRG_CL_E!L40+NRG_LNG_E!L40+NRG_BIOG_E!L40+NRG_GTL_E!L40+NRG_CPP_E!L40+NRG_NSP_E!L40</f>
        <v>0</v>
      </c>
      <c r="M40" s="8">
        <f>NRG_CM_E!M40+NRG_OIL_NG_E!M40+NRG_PF_E!M40+NRG_CO_E!M40+NRG_BKBPB_E!M40+NRG_GW_E!M40+NRG_BF_E!M40+NRG_PR_E!M40+NRG_NI_E!M40+NRG_CL_E!M40+NRG_LNG_E!M40+NRG_BIOG_E!M40+NRG_GTL_E!M40+NRG_CPP_E!M40+NRG_NSP_E!M40</f>
        <v>0</v>
      </c>
      <c r="N40" s="8">
        <f>NRG_CM_E!N40+NRG_OIL_NG_E!N40+NRG_PF_E!N40+NRG_CO_E!N40+NRG_BKBPB_E!N40+NRG_GW_E!N40+NRG_BF_E!N40+NRG_PR_E!N40+NRG_NI_E!N40+NRG_CL_E!N40+NRG_LNG_E!N40+NRG_BIOG_E!N40+NRG_GTL_E!N40+NRG_CPP_E!N40+NRG_NSP_E!N40</f>
        <v>0</v>
      </c>
      <c r="O40" s="8">
        <f>NRG_CM_E!O40+NRG_OIL_NG_E!O40+NRG_PF_E!O40+NRG_CO_E!O40+NRG_BKBPB_E!O40+NRG_GW_E!O40+NRG_BF_E!O40+NRG_PR_E!O40+NRG_NI_E!O40+NRG_CL_E!O40+NRG_LNG_E!O40+NRG_BIOG_E!O40+NRG_GTL_E!O40+NRG_CPP_E!O40+NRG_NSP_E!O40</f>
        <v>0</v>
      </c>
      <c r="P40" s="8">
        <f>NRG_CM_E!P40+NRG_OIL_NG_E!P40+NRG_PF_E!P40+NRG_CO_E!P40+NRG_BKBPB_E!P40+NRG_GW_E!P40+NRG_BF_E!P40+NRG_PR_E!P40+NRG_NI_E!P40+NRG_CL_E!P40+NRG_LNG_E!P40+NRG_BIOG_E!P40+NRG_GTL_E!P40+NRG_CPP_E!P40+NRG_NSP_E!P40</f>
        <v>0</v>
      </c>
      <c r="Q40" s="8">
        <f>NRG_CM_E!Q40+NRG_OIL_NG_E!Q40+NRG_PF_E!Q40+NRG_CO_E!Q40+NRG_BKBPB_E!Q40+NRG_GW_E!Q40+NRG_BF_E!Q40+NRG_PR_E!Q40+NRG_NI_E!Q40+NRG_CL_E!Q40+NRG_LNG_E!Q40+NRG_BIOG_E!Q40+NRG_GTL_E!Q40+NRG_CPP_E!Q40+NRG_NSP_E!Q40</f>
        <v>0</v>
      </c>
      <c r="R40" s="8">
        <f>NRG_CM_E!R40+NRG_OIL_NG_E!R40+NRG_PF_E!R40+NRG_CO_E!R40+NRG_BKBPB_E!R40+NRG_GW_E!R40+NRG_BF_E!R40+NRG_PR_E!R40+NRG_NI_E!R40+NRG_CL_E!R40+NRG_LNG_E!R40+NRG_BIOG_E!R40+NRG_GTL_E!R40+NRG_CPP_E!R40+NRG_NSP_E!R40</f>
        <v>0</v>
      </c>
      <c r="S40" s="8">
        <f>NRG_CM_E!S40+NRG_OIL_NG_E!S40+NRG_PF_E!S40+NRG_CO_E!S40+NRG_BKBPB_E!S40+NRG_GW_E!S40+NRG_BF_E!S40+NRG_PR_E!S40+NRG_NI_E!S40+NRG_CL_E!S40+NRG_LNG_E!S40+NRG_BIOG_E!S40+NRG_GTL_E!S40+NRG_CPP_E!S40+NRG_NSP_E!S40</f>
        <v>0</v>
      </c>
      <c r="T40" s="8">
        <f>NRG_CM_E!T40+NRG_OIL_NG_E!T40+NRG_PF_E!T40+NRG_CO_E!T40+NRG_BKBPB_E!T40+NRG_GW_E!T40+NRG_BF_E!T40+NRG_PR_E!T40+NRG_NI_E!T40+NRG_CL_E!T40+NRG_LNG_E!T40+NRG_BIOG_E!T40+NRG_GTL_E!T40+NRG_CPP_E!T40+NRG_NSP_E!T40</f>
        <v>0</v>
      </c>
      <c r="U40" s="8">
        <f>NRG_CM_E!U40+NRG_OIL_NG_E!U40+NRG_PF_E!U40+NRG_CO_E!U40+NRG_BKBPB_E!U40+NRG_GW_E!U40+NRG_BF_E!U40+NRG_PR_E!U40+NRG_NI_E!U40+NRG_CL_E!U40+NRG_LNG_E!U40+NRG_BIOG_E!U40+NRG_GTL_E!U40+NRG_CPP_E!U40+NRG_NSP_E!U40</f>
        <v>0</v>
      </c>
      <c r="V40" s="8">
        <f>NRG_CM_E!V40+NRG_OIL_NG_E!V40+NRG_PF_E!V40+NRG_CO_E!V40+NRG_BKBPB_E!V40+NRG_GW_E!V40+NRG_BF_E!V40+NRG_PR_E!V40+NRG_NI_E!V40+NRG_CL_E!V40+NRG_LNG_E!V40+NRG_BIOG_E!V40+NRG_GTL_E!V40+NRG_CPP_E!V40+NRG_NSP_E!V40</f>
        <v>0</v>
      </c>
      <c r="W40" s="8">
        <f>NRG_CM_E!W40+NRG_OIL_NG_E!W40+NRG_PF_E!W40+NRG_CO_E!W40+NRG_BKBPB_E!W40+NRG_GW_E!W40+NRG_BF_E!W40+NRG_PR_E!W40+NRG_NI_E!W40+NRG_CL_E!W40+NRG_LNG_E!W40+NRG_BIOG_E!W40+NRG_GTL_E!W40+NRG_CPP_E!W40+NRG_NSP_E!W40</f>
        <v>0</v>
      </c>
      <c r="X40" s="8">
        <f>NRG_CM_E!X40+NRG_OIL_NG_E!X40+NRG_PF_E!X40+NRG_CO_E!X40+NRG_BKBPB_E!X40+NRG_GW_E!X40+NRG_BF_E!X40+NRG_PR_E!X40+NRG_NI_E!X40+NRG_CL_E!X40+NRG_LNG_E!X40+NRG_BIOG_E!X40+NRG_GTL_E!X40+NRG_CPP_E!X40+NRG_NSP_E!X40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NRG_CM_E!C41+NRG_OIL_NG_E!C41+NRG_PF_E!C41+NRG_CO_E!C41+NRG_BKBPB_E!C41+NRG_GW_E!C41+NRG_BF_E!C41+NRG_PR_E!C41+NRG_NI_E!C41+NRG_CL_E!C41+NRG_LNG_E!C41+NRG_BIOG_E!C41+NRG_GTL_E!C41+NRG_CPP_E!C41+NRG_NSP_E!C41</f>
        <v>0</v>
      </c>
      <c r="D41" s="8">
        <f>NRG_CM_E!D41+NRG_OIL_NG_E!D41+NRG_PF_E!D41+NRG_CO_E!D41+NRG_BKBPB_E!D41+NRG_GW_E!D41+NRG_BF_E!D41+NRG_PR_E!D41+NRG_NI_E!D41+NRG_CL_E!D41+NRG_LNG_E!D41+NRG_BIOG_E!D41+NRG_GTL_E!D41+NRG_CPP_E!D41+NRG_NSP_E!D41</f>
        <v>0</v>
      </c>
      <c r="E41" s="8">
        <f>NRG_CM_E!E41+NRG_OIL_NG_E!E41+NRG_PF_E!E41+NRG_CO_E!E41+NRG_BKBPB_E!E41+NRG_GW_E!E41+NRG_BF_E!E41+NRG_PR_E!E41+NRG_NI_E!E41+NRG_CL_E!E41+NRG_LNG_E!E41+NRG_BIOG_E!E41+NRG_GTL_E!E41+NRG_CPP_E!E41+NRG_NSP_E!E41</f>
        <v>0</v>
      </c>
      <c r="F41" s="8">
        <f>NRG_CM_E!F41+NRG_OIL_NG_E!F41+NRG_PF_E!F41+NRG_CO_E!F41+NRG_BKBPB_E!F41+NRG_GW_E!F41+NRG_BF_E!F41+NRG_PR_E!F41+NRG_NI_E!F41+NRG_CL_E!F41+NRG_LNG_E!F41+NRG_BIOG_E!F41+NRG_GTL_E!F41+NRG_CPP_E!F41+NRG_NSP_E!F41</f>
        <v>0</v>
      </c>
      <c r="G41" s="8">
        <f>NRG_CM_E!G41+NRG_OIL_NG_E!G41+NRG_PF_E!G41+NRG_CO_E!G41+NRG_BKBPB_E!G41+NRG_GW_E!G41+NRG_BF_E!G41+NRG_PR_E!G41+NRG_NI_E!G41+NRG_CL_E!G41+NRG_LNG_E!G41+NRG_BIOG_E!G41+NRG_GTL_E!G41+NRG_CPP_E!G41+NRG_NSP_E!G41</f>
        <v>0</v>
      </c>
      <c r="H41" s="8">
        <f>NRG_CM_E!H41+NRG_OIL_NG_E!H41+NRG_PF_E!H41+NRG_CO_E!H41+NRG_BKBPB_E!H41+NRG_GW_E!H41+NRG_BF_E!H41+NRG_PR_E!H41+NRG_NI_E!H41+NRG_CL_E!H41+NRG_LNG_E!H41+NRG_BIOG_E!H41+NRG_GTL_E!H41+NRG_CPP_E!H41+NRG_NSP_E!H41</f>
        <v>0</v>
      </c>
      <c r="I41" s="8">
        <f>NRG_CM_E!I41+NRG_OIL_NG_E!I41+NRG_PF_E!I41+NRG_CO_E!I41+NRG_BKBPB_E!I41+NRG_GW_E!I41+NRG_BF_E!I41+NRG_PR_E!I41+NRG_NI_E!I41+NRG_CL_E!I41+NRG_LNG_E!I41+NRG_BIOG_E!I41+NRG_GTL_E!I41+NRG_CPP_E!I41+NRG_NSP_E!I41</f>
        <v>0</v>
      </c>
      <c r="J41" s="8">
        <f>NRG_CM_E!J41+NRG_OIL_NG_E!J41+NRG_PF_E!J41+NRG_CO_E!J41+NRG_BKBPB_E!J41+NRG_GW_E!J41+NRG_BF_E!J41+NRG_PR_E!J41+NRG_NI_E!J41+NRG_CL_E!J41+NRG_LNG_E!J41+NRG_BIOG_E!J41+NRG_GTL_E!J41+NRG_CPP_E!J41+NRG_NSP_E!J41</f>
        <v>0</v>
      </c>
      <c r="K41" s="8">
        <f>NRG_CM_E!K41+NRG_OIL_NG_E!K41+NRG_PF_E!K41+NRG_CO_E!K41+NRG_BKBPB_E!K41+NRG_GW_E!K41+NRG_BF_E!K41+NRG_PR_E!K41+NRG_NI_E!K41+NRG_CL_E!K41+NRG_LNG_E!K41+NRG_BIOG_E!K41+NRG_GTL_E!K41+NRG_CPP_E!K41+NRG_NSP_E!K41</f>
        <v>0</v>
      </c>
      <c r="L41" s="8">
        <f>NRG_CM_E!L41+NRG_OIL_NG_E!L41+NRG_PF_E!L41+NRG_CO_E!L41+NRG_BKBPB_E!L41+NRG_GW_E!L41+NRG_BF_E!L41+NRG_PR_E!L41+NRG_NI_E!L41+NRG_CL_E!L41+NRG_LNG_E!L41+NRG_BIOG_E!L41+NRG_GTL_E!L41+NRG_CPP_E!L41+NRG_NSP_E!L41</f>
        <v>0</v>
      </c>
      <c r="M41" s="8">
        <f>NRG_CM_E!M41+NRG_OIL_NG_E!M41+NRG_PF_E!M41+NRG_CO_E!M41+NRG_BKBPB_E!M41+NRG_GW_E!M41+NRG_BF_E!M41+NRG_PR_E!M41+NRG_NI_E!M41+NRG_CL_E!M41+NRG_LNG_E!M41+NRG_BIOG_E!M41+NRG_GTL_E!M41+NRG_CPP_E!M41+NRG_NSP_E!M41</f>
        <v>0</v>
      </c>
      <c r="N41" s="8">
        <f>NRG_CM_E!N41+NRG_OIL_NG_E!N41+NRG_PF_E!N41+NRG_CO_E!N41+NRG_BKBPB_E!N41+NRG_GW_E!N41+NRG_BF_E!N41+NRG_PR_E!N41+NRG_NI_E!N41+NRG_CL_E!N41+NRG_LNG_E!N41+NRG_BIOG_E!N41+NRG_GTL_E!N41+NRG_CPP_E!N41+NRG_NSP_E!N41</f>
        <v>0</v>
      </c>
      <c r="O41" s="8">
        <f>NRG_CM_E!O41+NRG_OIL_NG_E!O41+NRG_PF_E!O41+NRG_CO_E!O41+NRG_BKBPB_E!O41+NRG_GW_E!O41+NRG_BF_E!O41+NRG_PR_E!O41+NRG_NI_E!O41+NRG_CL_E!O41+NRG_LNG_E!O41+NRG_BIOG_E!O41+NRG_GTL_E!O41+NRG_CPP_E!O41+NRG_NSP_E!O41</f>
        <v>0</v>
      </c>
      <c r="P41" s="8">
        <f>NRG_CM_E!P41+NRG_OIL_NG_E!P41+NRG_PF_E!P41+NRG_CO_E!P41+NRG_BKBPB_E!P41+NRG_GW_E!P41+NRG_BF_E!P41+NRG_PR_E!P41+NRG_NI_E!P41+NRG_CL_E!P41+NRG_LNG_E!P41+NRG_BIOG_E!P41+NRG_GTL_E!P41+NRG_CPP_E!P41+NRG_NSP_E!P41</f>
        <v>0</v>
      </c>
      <c r="Q41" s="8">
        <f>NRG_CM_E!Q41+NRG_OIL_NG_E!Q41+NRG_PF_E!Q41+NRG_CO_E!Q41+NRG_BKBPB_E!Q41+NRG_GW_E!Q41+NRG_BF_E!Q41+NRG_PR_E!Q41+NRG_NI_E!Q41+NRG_CL_E!Q41+NRG_LNG_E!Q41+NRG_BIOG_E!Q41+NRG_GTL_E!Q41+NRG_CPP_E!Q41+NRG_NSP_E!Q41</f>
        <v>0</v>
      </c>
      <c r="R41" s="8">
        <f>NRG_CM_E!R41+NRG_OIL_NG_E!R41+NRG_PF_E!R41+NRG_CO_E!R41+NRG_BKBPB_E!R41+NRG_GW_E!R41+NRG_BF_E!R41+NRG_PR_E!R41+NRG_NI_E!R41+NRG_CL_E!R41+NRG_LNG_E!R41+NRG_BIOG_E!R41+NRG_GTL_E!R41+NRG_CPP_E!R41+NRG_NSP_E!R41</f>
        <v>0</v>
      </c>
      <c r="S41" s="8">
        <f>NRG_CM_E!S41+NRG_OIL_NG_E!S41+NRG_PF_E!S41+NRG_CO_E!S41+NRG_BKBPB_E!S41+NRG_GW_E!S41+NRG_BF_E!S41+NRG_PR_E!S41+NRG_NI_E!S41+NRG_CL_E!S41+NRG_LNG_E!S41+NRG_BIOG_E!S41+NRG_GTL_E!S41+NRG_CPP_E!S41+NRG_NSP_E!S41</f>
        <v>0</v>
      </c>
      <c r="T41" s="8">
        <f>NRG_CM_E!T41+NRG_OIL_NG_E!T41+NRG_PF_E!T41+NRG_CO_E!T41+NRG_BKBPB_E!T41+NRG_GW_E!T41+NRG_BF_E!T41+NRG_PR_E!T41+NRG_NI_E!T41+NRG_CL_E!T41+NRG_LNG_E!T41+NRG_BIOG_E!T41+NRG_GTL_E!T41+NRG_CPP_E!T41+NRG_NSP_E!T41</f>
        <v>0</v>
      </c>
      <c r="U41" s="8">
        <f>NRG_CM_E!U41+NRG_OIL_NG_E!U41+NRG_PF_E!U41+NRG_CO_E!U41+NRG_BKBPB_E!U41+NRG_GW_E!U41+NRG_BF_E!U41+NRG_PR_E!U41+NRG_NI_E!U41+NRG_CL_E!U41+NRG_LNG_E!U41+NRG_BIOG_E!U41+NRG_GTL_E!U41+NRG_CPP_E!U41+NRG_NSP_E!U41</f>
        <v>0</v>
      </c>
      <c r="V41" s="8">
        <f>NRG_CM_E!V41+NRG_OIL_NG_E!V41+NRG_PF_E!V41+NRG_CO_E!V41+NRG_BKBPB_E!V41+NRG_GW_E!V41+NRG_BF_E!V41+NRG_PR_E!V41+NRG_NI_E!V41+NRG_CL_E!V41+NRG_LNG_E!V41+NRG_BIOG_E!V41+NRG_GTL_E!V41+NRG_CPP_E!V41+NRG_NSP_E!V41</f>
        <v>0</v>
      </c>
      <c r="W41" s="8">
        <f>NRG_CM_E!W41+NRG_OIL_NG_E!W41+NRG_PF_E!W41+NRG_CO_E!W41+NRG_BKBPB_E!W41+NRG_GW_E!W41+NRG_BF_E!W41+NRG_PR_E!W41+NRG_NI_E!W41+NRG_CL_E!W41+NRG_LNG_E!W41+NRG_BIOG_E!W41+NRG_GTL_E!W41+NRG_CPP_E!W41+NRG_NSP_E!W41</f>
        <v>0</v>
      </c>
      <c r="X41" s="8">
        <f>NRG_CM_E!X41+NRG_OIL_NG_E!X41+NRG_PF_E!X41+NRG_CO_E!X41+NRG_BKBPB_E!X41+NRG_GW_E!X41+NRG_BF_E!X41+NRG_PR_E!X41+NRG_NI_E!X41+NRG_CL_E!X41+NRG_LNG_E!X41+NRG_BIOG_E!X41+NRG_GTL_E!X41+NRG_CPP_E!X41+NRG_NSP_E!X41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NRG_CM_E!C42+NRG_OIL_NG_E!C42+NRG_PF_E!C42+NRG_CO_E!C42+NRG_BKBPB_E!C42+NRG_GW_E!C42+NRG_BF_E!C42+NRG_PR_E!C42+NRG_NI_E!C42+NRG_CL_E!C42+NRG_LNG_E!C42+NRG_BIOG_E!C42+NRG_GTL_E!C42+NRG_CPP_E!C42+NRG_NSP_E!C42</f>
        <v>0</v>
      </c>
      <c r="D42" s="8">
        <f>NRG_CM_E!D42+NRG_OIL_NG_E!D42+NRG_PF_E!D42+NRG_CO_E!D42+NRG_BKBPB_E!D42+NRG_GW_E!D42+NRG_BF_E!D42+NRG_PR_E!D42+NRG_NI_E!D42+NRG_CL_E!D42+NRG_LNG_E!D42+NRG_BIOG_E!D42+NRG_GTL_E!D42+NRG_CPP_E!D42+NRG_NSP_E!D42</f>
        <v>0</v>
      </c>
      <c r="E42" s="8">
        <f>NRG_CM_E!E42+NRG_OIL_NG_E!E42+NRG_PF_E!E42+NRG_CO_E!E42+NRG_BKBPB_E!E42+NRG_GW_E!E42+NRG_BF_E!E42+NRG_PR_E!E42+NRG_NI_E!E42+NRG_CL_E!E42+NRG_LNG_E!E42+NRG_BIOG_E!E42+NRG_GTL_E!E42+NRG_CPP_E!E42+NRG_NSP_E!E42</f>
        <v>0</v>
      </c>
      <c r="F42" s="8">
        <f>NRG_CM_E!F42+NRG_OIL_NG_E!F42+NRG_PF_E!F42+NRG_CO_E!F42+NRG_BKBPB_E!F42+NRG_GW_E!F42+NRG_BF_E!F42+NRG_PR_E!F42+NRG_NI_E!F42+NRG_CL_E!F42+NRG_LNG_E!F42+NRG_BIOG_E!F42+NRG_GTL_E!F42+NRG_CPP_E!F42+NRG_NSP_E!F42</f>
        <v>0</v>
      </c>
      <c r="G42" s="8">
        <f>NRG_CM_E!G42+NRG_OIL_NG_E!G42+NRG_PF_E!G42+NRG_CO_E!G42+NRG_BKBPB_E!G42+NRG_GW_E!G42+NRG_BF_E!G42+NRG_PR_E!G42+NRG_NI_E!G42+NRG_CL_E!G42+NRG_LNG_E!G42+NRG_BIOG_E!G42+NRG_GTL_E!G42+NRG_CPP_E!G42+NRG_NSP_E!G42</f>
        <v>0</v>
      </c>
      <c r="H42" s="8">
        <f>NRG_CM_E!H42+NRG_OIL_NG_E!H42+NRG_PF_E!H42+NRG_CO_E!H42+NRG_BKBPB_E!H42+NRG_GW_E!H42+NRG_BF_E!H42+NRG_PR_E!H42+NRG_NI_E!H42+NRG_CL_E!H42+NRG_LNG_E!H42+NRG_BIOG_E!H42+NRG_GTL_E!H42+NRG_CPP_E!H42+NRG_NSP_E!H42</f>
        <v>0</v>
      </c>
      <c r="I42" s="8">
        <f>NRG_CM_E!I42+NRG_OIL_NG_E!I42+NRG_PF_E!I42+NRG_CO_E!I42+NRG_BKBPB_E!I42+NRG_GW_E!I42+NRG_BF_E!I42+NRG_PR_E!I42+NRG_NI_E!I42+NRG_CL_E!I42+NRG_LNG_E!I42+NRG_BIOG_E!I42+NRG_GTL_E!I42+NRG_CPP_E!I42+NRG_NSP_E!I42</f>
        <v>0</v>
      </c>
      <c r="J42" s="8">
        <f>NRG_CM_E!J42+NRG_OIL_NG_E!J42+NRG_PF_E!J42+NRG_CO_E!J42+NRG_BKBPB_E!J42+NRG_GW_E!J42+NRG_BF_E!J42+NRG_PR_E!J42+NRG_NI_E!J42+NRG_CL_E!J42+NRG_LNG_E!J42+NRG_BIOG_E!J42+NRG_GTL_E!J42+NRG_CPP_E!J42+NRG_NSP_E!J42</f>
        <v>0</v>
      </c>
      <c r="K42" s="8">
        <f>NRG_CM_E!K42+NRG_OIL_NG_E!K42+NRG_PF_E!K42+NRG_CO_E!K42+NRG_BKBPB_E!K42+NRG_GW_E!K42+NRG_BF_E!K42+NRG_PR_E!K42+NRG_NI_E!K42+NRG_CL_E!K42+NRG_LNG_E!K42+NRG_BIOG_E!K42+NRG_GTL_E!K42+NRG_CPP_E!K42+NRG_NSP_E!K42</f>
        <v>0</v>
      </c>
      <c r="L42" s="8">
        <f>NRG_CM_E!L42+NRG_OIL_NG_E!L42+NRG_PF_E!L42+NRG_CO_E!L42+NRG_BKBPB_E!L42+NRG_GW_E!L42+NRG_BF_E!L42+NRG_PR_E!L42+NRG_NI_E!L42+NRG_CL_E!L42+NRG_LNG_E!L42+NRG_BIOG_E!L42+NRG_GTL_E!L42+NRG_CPP_E!L42+NRG_NSP_E!L42</f>
        <v>0</v>
      </c>
      <c r="M42" s="8">
        <f>NRG_CM_E!M42+NRG_OIL_NG_E!M42+NRG_PF_E!M42+NRG_CO_E!M42+NRG_BKBPB_E!M42+NRG_GW_E!M42+NRG_BF_E!M42+NRG_PR_E!M42+NRG_NI_E!M42+NRG_CL_E!M42+NRG_LNG_E!M42+NRG_BIOG_E!M42+NRG_GTL_E!M42+NRG_CPP_E!M42+NRG_NSP_E!M42</f>
        <v>0</v>
      </c>
      <c r="N42" s="8">
        <f>NRG_CM_E!N42+NRG_OIL_NG_E!N42+NRG_PF_E!N42+NRG_CO_E!N42+NRG_BKBPB_E!N42+NRG_GW_E!N42+NRG_BF_E!N42+NRG_PR_E!N42+NRG_NI_E!N42+NRG_CL_E!N42+NRG_LNG_E!N42+NRG_BIOG_E!N42+NRG_GTL_E!N42+NRG_CPP_E!N42+NRG_NSP_E!N42</f>
        <v>0</v>
      </c>
      <c r="O42" s="8">
        <f>NRG_CM_E!O42+NRG_OIL_NG_E!O42+NRG_PF_E!O42+NRG_CO_E!O42+NRG_BKBPB_E!O42+NRG_GW_E!O42+NRG_BF_E!O42+NRG_PR_E!O42+NRG_NI_E!O42+NRG_CL_E!O42+NRG_LNG_E!O42+NRG_BIOG_E!O42+NRG_GTL_E!O42+NRG_CPP_E!O42+NRG_NSP_E!O42</f>
        <v>0</v>
      </c>
      <c r="P42" s="8">
        <f>NRG_CM_E!P42+NRG_OIL_NG_E!P42+NRG_PF_E!P42+NRG_CO_E!P42+NRG_BKBPB_E!P42+NRG_GW_E!P42+NRG_BF_E!P42+NRG_PR_E!P42+NRG_NI_E!P42+NRG_CL_E!P42+NRG_LNG_E!P42+NRG_BIOG_E!P42+NRG_GTL_E!P42+NRG_CPP_E!P42+NRG_NSP_E!P42</f>
        <v>0</v>
      </c>
      <c r="Q42" s="8">
        <f>NRG_CM_E!Q42+NRG_OIL_NG_E!Q42+NRG_PF_E!Q42+NRG_CO_E!Q42+NRG_BKBPB_E!Q42+NRG_GW_E!Q42+NRG_BF_E!Q42+NRG_PR_E!Q42+NRG_NI_E!Q42+NRG_CL_E!Q42+NRG_LNG_E!Q42+NRG_BIOG_E!Q42+NRG_GTL_E!Q42+NRG_CPP_E!Q42+NRG_NSP_E!Q42</f>
        <v>0</v>
      </c>
      <c r="R42" s="8">
        <f>NRG_CM_E!R42+NRG_OIL_NG_E!R42+NRG_PF_E!R42+NRG_CO_E!R42+NRG_BKBPB_E!R42+NRG_GW_E!R42+NRG_BF_E!R42+NRG_PR_E!R42+NRG_NI_E!R42+NRG_CL_E!R42+NRG_LNG_E!R42+NRG_BIOG_E!R42+NRG_GTL_E!R42+NRG_CPP_E!R42+NRG_NSP_E!R42</f>
        <v>0</v>
      </c>
      <c r="S42" s="8">
        <f>NRG_CM_E!S42+NRG_OIL_NG_E!S42+NRG_PF_E!S42+NRG_CO_E!S42+NRG_BKBPB_E!S42+NRG_GW_E!S42+NRG_BF_E!S42+NRG_PR_E!S42+NRG_NI_E!S42+NRG_CL_E!S42+NRG_LNG_E!S42+NRG_BIOG_E!S42+NRG_GTL_E!S42+NRG_CPP_E!S42+NRG_NSP_E!S42</f>
        <v>0</v>
      </c>
      <c r="T42" s="8">
        <f>NRG_CM_E!T42+NRG_OIL_NG_E!T42+NRG_PF_E!T42+NRG_CO_E!T42+NRG_BKBPB_E!T42+NRG_GW_E!T42+NRG_BF_E!T42+NRG_PR_E!T42+NRG_NI_E!T42+NRG_CL_E!T42+NRG_LNG_E!T42+NRG_BIOG_E!T42+NRG_GTL_E!T42+NRG_CPP_E!T42+NRG_NSP_E!T42</f>
        <v>0</v>
      </c>
      <c r="U42" s="8">
        <f>NRG_CM_E!U42+NRG_OIL_NG_E!U42+NRG_PF_E!U42+NRG_CO_E!U42+NRG_BKBPB_E!U42+NRG_GW_E!U42+NRG_BF_E!U42+NRG_PR_E!U42+NRG_NI_E!U42+NRG_CL_E!U42+NRG_LNG_E!U42+NRG_BIOG_E!U42+NRG_GTL_E!U42+NRG_CPP_E!U42+NRG_NSP_E!U42</f>
        <v>0</v>
      </c>
      <c r="V42" s="8">
        <f>NRG_CM_E!V42+NRG_OIL_NG_E!V42+NRG_PF_E!V42+NRG_CO_E!V42+NRG_BKBPB_E!V42+NRG_GW_E!V42+NRG_BF_E!V42+NRG_PR_E!V42+NRG_NI_E!V42+NRG_CL_E!V42+NRG_LNG_E!V42+NRG_BIOG_E!V42+NRG_GTL_E!V42+NRG_CPP_E!V42+NRG_NSP_E!V42</f>
        <v>0</v>
      </c>
      <c r="W42" s="8">
        <f>NRG_CM_E!W42+NRG_OIL_NG_E!W42+NRG_PF_E!W42+NRG_CO_E!W42+NRG_BKBPB_E!W42+NRG_GW_E!W42+NRG_BF_E!W42+NRG_PR_E!W42+NRG_NI_E!W42+NRG_CL_E!W42+NRG_LNG_E!W42+NRG_BIOG_E!W42+NRG_GTL_E!W42+NRG_CPP_E!W42+NRG_NSP_E!W42</f>
        <v>0</v>
      </c>
      <c r="X42" s="8">
        <f>NRG_CM_E!X42+NRG_OIL_NG_E!X42+NRG_PF_E!X42+NRG_CO_E!X42+NRG_BKBPB_E!X42+NRG_GW_E!X42+NRG_BF_E!X42+NRG_PR_E!X42+NRG_NI_E!X42+NRG_CL_E!X42+NRG_LNG_E!X42+NRG_BIOG_E!X42+NRG_GTL_E!X42+NRG_CPP_E!X42+NRG_NSP_E!X42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NRG_CM_E!C43+NRG_OIL_NG_E!C43+NRG_PF_E!C43+NRG_CO_E!C43+NRG_BKBPB_E!C43+NRG_GW_E!C43+NRG_BF_E!C43+NRG_PR_E!C43+NRG_NI_E!C43+NRG_CL_E!C43+NRG_LNG_E!C43+NRG_BIOG_E!C43+NRG_GTL_E!C43+NRG_CPP_E!C43+NRG_NSP_E!C43</f>
        <v>3.2107233600000007</v>
      </c>
      <c r="D43" s="8">
        <f>NRG_CM_E!D43+NRG_OIL_NG_E!D43+NRG_PF_E!D43+NRG_CO_E!D43+NRG_BKBPB_E!D43+NRG_GW_E!D43+NRG_BF_E!D43+NRG_PR_E!D43+NRG_NI_E!D43+NRG_CL_E!D43+NRG_LNG_E!D43+NRG_BIOG_E!D43+NRG_GTL_E!D43+NRG_CPP_E!D43+NRG_NSP_E!D43</f>
        <v>0</v>
      </c>
      <c r="E43" s="8">
        <f>NRG_CM_E!E43+NRG_OIL_NG_E!E43+NRG_PF_E!E43+NRG_CO_E!E43+NRG_BKBPB_E!E43+NRG_GW_E!E43+NRG_BF_E!E43+NRG_PR_E!E43+NRG_NI_E!E43+NRG_CL_E!E43+NRG_LNG_E!E43+NRG_BIOG_E!E43+NRG_GTL_E!E43+NRG_CPP_E!E43+NRG_NSP_E!E43</f>
        <v>0</v>
      </c>
      <c r="F43" s="8">
        <f>NRG_CM_E!F43+NRG_OIL_NG_E!F43+NRG_PF_E!F43+NRG_CO_E!F43+NRG_BKBPB_E!F43+NRG_GW_E!F43+NRG_BF_E!F43+NRG_PR_E!F43+NRG_NI_E!F43+NRG_CL_E!F43+NRG_LNG_E!F43+NRG_BIOG_E!F43+NRG_GTL_E!F43+NRG_CPP_E!F43+NRG_NSP_E!F43</f>
        <v>0</v>
      </c>
      <c r="G43" s="8">
        <f>NRG_CM_E!G43+NRG_OIL_NG_E!G43+NRG_PF_E!G43+NRG_CO_E!G43+NRG_BKBPB_E!G43+NRG_GW_E!G43+NRG_BF_E!G43+NRG_PR_E!G43+NRG_NI_E!G43+NRG_CL_E!G43+NRG_LNG_E!G43+NRG_BIOG_E!G43+NRG_GTL_E!G43+NRG_CPP_E!G43+NRG_NSP_E!G43</f>
        <v>0</v>
      </c>
      <c r="H43" s="8">
        <f>NRG_CM_E!H43+NRG_OIL_NG_E!H43+NRG_PF_E!H43+NRG_CO_E!H43+NRG_BKBPB_E!H43+NRG_GW_E!H43+NRG_BF_E!H43+NRG_PR_E!H43+NRG_NI_E!H43+NRG_CL_E!H43+NRG_LNG_E!H43+NRG_BIOG_E!H43+NRG_GTL_E!H43+NRG_CPP_E!H43+NRG_NSP_E!H43</f>
        <v>0</v>
      </c>
      <c r="I43" s="8">
        <f>NRG_CM_E!I43+NRG_OIL_NG_E!I43+NRG_PF_E!I43+NRG_CO_E!I43+NRG_BKBPB_E!I43+NRG_GW_E!I43+NRG_BF_E!I43+NRG_PR_E!I43+NRG_NI_E!I43+NRG_CL_E!I43+NRG_LNG_E!I43+NRG_BIOG_E!I43+NRG_GTL_E!I43+NRG_CPP_E!I43+NRG_NSP_E!I43</f>
        <v>0</v>
      </c>
      <c r="J43" s="8">
        <f>NRG_CM_E!J43+NRG_OIL_NG_E!J43+NRG_PF_E!J43+NRG_CO_E!J43+NRG_BKBPB_E!J43+NRG_GW_E!J43+NRG_BF_E!J43+NRG_PR_E!J43+NRG_NI_E!J43+NRG_CL_E!J43+NRG_LNG_E!J43+NRG_BIOG_E!J43+NRG_GTL_E!J43+NRG_CPP_E!J43+NRG_NSP_E!J43</f>
        <v>15.931440719999999</v>
      </c>
      <c r="K43" s="8">
        <f>NRG_CM_E!K43+NRG_OIL_NG_E!K43+NRG_PF_E!K43+NRG_CO_E!K43+NRG_BKBPB_E!K43+NRG_GW_E!K43+NRG_BF_E!K43+NRG_PR_E!K43+NRG_NI_E!K43+NRG_CL_E!K43+NRG_LNG_E!K43+NRG_BIOG_E!K43+NRG_GTL_E!K43+NRG_CPP_E!K43+NRG_NSP_E!K43</f>
        <v>12.745259279999999</v>
      </c>
      <c r="L43" s="8">
        <f>NRG_CM_E!L43+NRG_OIL_NG_E!L43+NRG_PF_E!L43+NRG_CO_E!L43+NRG_BKBPB_E!L43+NRG_GW_E!L43+NRG_BF_E!L43+NRG_PR_E!L43+NRG_NI_E!L43+NRG_CL_E!L43+NRG_LNG_E!L43+NRG_BIOG_E!L43+NRG_GTL_E!L43+NRG_CPP_E!L43+NRG_NSP_E!L43</f>
        <v>0</v>
      </c>
      <c r="M43" s="8">
        <f>NRG_CM_E!M43+NRG_OIL_NG_E!M43+NRG_PF_E!M43+NRG_CO_E!M43+NRG_BKBPB_E!M43+NRG_GW_E!M43+NRG_BF_E!M43+NRG_PR_E!M43+NRG_NI_E!M43+NRG_CL_E!M43+NRG_LNG_E!M43+NRG_BIOG_E!M43+NRG_GTL_E!M43+NRG_CPP_E!M43+NRG_NSP_E!M43</f>
        <v>0</v>
      </c>
      <c r="N43" s="8">
        <f>NRG_CM_E!N43+NRG_OIL_NG_E!N43+NRG_PF_E!N43+NRG_CO_E!N43+NRG_BKBPB_E!N43+NRG_GW_E!N43+NRG_BF_E!N43+NRG_PR_E!N43+NRG_NI_E!N43+NRG_CL_E!N43+NRG_LNG_E!N43+NRG_BIOG_E!N43+NRG_GTL_E!N43+NRG_CPP_E!N43+NRG_NSP_E!N43</f>
        <v>0</v>
      </c>
      <c r="O43" s="8">
        <f>NRG_CM_E!O43+NRG_OIL_NG_E!O43+NRG_PF_E!O43+NRG_CO_E!O43+NRG_BKBPB_E!O43+NRG_GW_E!O43+NRG_BF_E!O43+NRG_PR_E!O43+NRG_NI_E!O43+NRG_CL_E!O43+NRG_LNG_E!O43+NRG_BIOG_E!O43+NRG_GTL_E!O43+NRG_CPP_E!O43+NRG_NSP_E!O43</f>
        <v>0</v>
      </c>
      <c r="P43" s="8">
        <f>NRG_CM_E!P43+NRG_OIL_NG_E!P43+NRG_PF_E!P43+NRG_CO_E!P43+NRG_BKBPB_E!P43+NRG_GW_E!P43+NRG_BF_E!P43+NRG_PR_E!P43+NRG_NI_E!P43+NRG_CL_E!P43+NRG_LNG_E!P43+NRG_BIOG_E!P43+NRG_GTL_E!P43+NRG_CPP_E!P43+NRG_NSP_E!P43</f>
        <v>0</v>
      </c>
      <c r="Q43" s="8">
        <f>NRG_CM_E!Q43+NRG_OIL_NG_E!Q43+NRG_PF_E!Q43+NRG_CO_E!Q43+NRG_BKBPB_E!Q43+NRG_GW_E!Q43+NRG_BF_E!Q43+NRG_PR_E!Q43+NRG_NI_E!Q43+NRG_CL_E!Q43+NRG_LNG_E!Q43+NRG_BIOG_E!Q43+NRG_GTL_E!Q43+NRG_CPP_E!Q43+NRG_NSP_E!Q43</f>
        <v>0</v>
      </c>
      <c r="R43" s="8">
        <f>NRG_CM_E!R43+NRG_OIL_NG_E!R43+NRG_PF_E!R43+NRG_CO_E!R43+NRG_BKBPB_E!R43+NRG_GW_E!R43+NRG_BF_E!R43+NRG_PR_E!R43+NRG_NI_E!R43+NRG_CL_E!R43+NRG_LNG_E!R43+NRG_BIOG_E!R43+NRG_GTL_E!R43+NRG_CPP_E!R43+NRG_NSP_E!R43</f>
        <v>0</v>
      </c>
      <c r="S43" s="8">
        <f>NRG_CM_E!S43+NRG_OIL_NG_E!S43+NRG_PF_E!S43+NRG_CO_E!S43+NRG_BKBPB_E!S43+NRG_GW_E!S43+NRG_BF_E!S43+NRG_PR_E!S43+NRG_NI_E!S43+NRG_CL_E!S43+NRG_LNG_E!S43+NRG_BIOG_E!S43+NRG_GTL_E!S43+NRG_CPP_E!S43+NRG_NSP_E!S43</f>
        <v>0</v>
      </c>
      <c r="T43" s="8">
        <f>NRG_CM_E!T43+NRG_OIL_NG_E!T43+NRG_PF_E!T43+NRG_CO_E!T43+NRG_BKBPB_E!T43+NRG_GW_E!T43+NRG_BF_E!T43+NRG_PR_E!T43+NRG_NI_E!T43+NRG_CL_E!T43+NRG_LNG_E!T43+NRG_BIOG_E!T43+NRG_GTL_E!T43+NRG_CPP_E!T43+NRG_NSP_E!T43</f>
        <v>0</v>
      </c>
      <c r="U43" s="8">
        <f>NRG_CM_E!U43+NRG_OIL_NG_E!U43+NRG_PF_E!U43+NRG_CO_E!U43+NRG_BKBPB_E!U43+NRG_GW_E!U43+NRG_BF_E!U43+NRG_PR_E!U43+NRG_NI_E!U43+NRG_CL_E!U43+NRG_LNG_E!U43+NRG_BIOG_E!U43+NRG_GTL_E!U43+NRG_CPP_E!U43+NRG_NSP_E!U43</f>
        <v>5.415227999999999E-2</v>
      </c>
      <c r="V43" s="8">
        <f>NRG_CM_E!V43+NRG_OIL_NG_E!V43+NRG_PF_E!V43+NRG_CO_E!V43+NRG_BKBPB_E!V43+NRG_GW_E!V43+NRG_BF_E!V43+NRG_PR_E!V43+NRG_NI_E!V43+NRG_CL_E!V43+NRG_LNG_E!V43+NRG_BIOG_E!V43+NRG_GTL_E!V43+NRG_CPP_E!V43+NRG_NSP_E!V43</f>
        <v>0.6818385600000002</v>
      </c>
      <c r="W43" s="8">
        <f>NRG_CM_E!W43+NRG_OIL_NG_E!W43+NRG_PF_E!W43+NRG_CO_E!W43+NRG_BKBPB_E!W43+NRG_GW_E!W43+NRG_BF_E!W43+NRG_PR_E!W43+NRG_NI_E!W43+NRG_CL_E!W43+NRG_LNG_E!W43+NRG_BIOG_E!W43+NRG_GTL_E!W43+NRG_CPP_E!W43+NRG_NSP_E!W43</f>
        <v>0.78694200000000014</v>
      </c>
      <c r="X43" s="8">
        <f>NRG_CM_E!X43+NRG_OIL_NG_E!X43+NRG_PF_E!X43+NRG_CO_E!X43+NRG_BKBPB_E!X43+NRG_GW_E!X43+NRG_BF_E!X43+NRG_PR_E!X43+NRG_NI_E!X43+NRG_CL_E!X43+NRG_LNG_E!X43+NRG_BIOG_E!X43+NRG_GTL_E!X43+NRG_CPP_E!X43+NRG_NSP_E!X43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NRG_CM_E!C44+NRG_OIL_NG_E!C44+NRG_PF_E!C44+NRG_CO_E!C44+NRG_BKBPB_E!C44+NRG_GW_E!C44+NRG_BF_E!C44+NRG_PR_E!C44+NRG_NI_E!C44+NRG_CL_E!C44+NRG_LNG_E!C44+NRG_BIOG_E!C44+NRG_GTL_E!C44+NRG_CPP_E!C44+NRG_NSP_E!C44</f>
        <v>440.90126712000011</v>
      </c>
      <c r="D44" s="8">
        <f>NRG_CM_E!D44+NRG_OIL_NG_E!D44+NRG_PF_E!D44+NRG_CO_E!D44+NRG_BKBPB_E!D44+NRG_GW_E!D44+NRG_BF_E!D44+NRG_PR_E!D44+NRG_NI_E!D44+NRG_CL_E!D44+NRG_LNG_E!D44+NRG_BIOG_E!D44+NRG_GTL_E!D44+NRG_CPP_E!D44+NRG_NSP_E!D44</f>
        <v>306.44214192000004</v>
      </c>
      <c r="E44" s="8">
        <f>NRG_CM_E!E44+NRG_OIL_NG_E!E44+NRG_PF_E!E44+NRG_CO_E!E44+NRG_BKBPB_E!E44+NRG_GW_E!E44+NRG_BF_E!E44+NRG_PR_E!E44+NRG_NI_E!E44+NRG_CL_E!E44+NRG_LNG_E!E44+NRG_BIOG_E!E44+NRG_GTL_E!E44+NRG_CPP_E!E44+NRG_NSP_E!E44</f>
        <v>422.13960000000014</v>
      </c>
      <c r="F44" s="8">
        <f>NRG_CM_E!F44+NRG_OIL_NG_E!F44+NRG_PF_E!F44+NRG_CO_E!F44+NRG_BKBPB_E!F44+NRG_GW_E!F44+NRG_BF_E!F44+NRG_PR_E!F44+NRG_NI_E!F44+NRG_CL_E!F44+NRG_LNG_E!F44+NRG_BIOG_E!F44+NRG_GTL_E!F44+NRG_CPP_E!F44+NRG_NSP_E!F44</f>
        <v>390.87006192000013</v>
      </c>
      <c r="G44" s="8">
        <f>NRG_CM_E!G44+NRG_OIL_NG_E!G44+NRG_PF_E!G44+NRG_CO_E!G44+NRG_BKBPB_E!G44+NRG_GW_E!G44+NRG_BF_E!G44+NRG_PR_E!G44+NRG_NI_E!G44+NRG_CL_E!G44+NRG_LNG_E!G44+NRG_BIOG_E!G44+NRG_GTL_E!G44+NRG_CPP_E!G44+NRG_NSP_E!G44</f>
        <v>1350.0464659200002</v>
      </c>
      <c r="H44" s="8">
        <f>NRG_CM_E!H44+NRG_OIL_NG_E!H44+NRG_PF_E!H44+NRG_CO_E!H44+NRG_BKBPB_E!H44+NRG_GW_E!H44+NRG_BF_E!H44+NRG_PR_E!H44+NRG_NI_E!H44+NRG_CL_E!H44+NRG_LNG_E!H44+NRG_BIOG_E!H44+NRG_GTL_E!H44+NRG_CPP_E!H44+NRG_NSP_E!H44</f>
        <v>1272.2788778400002</v>
      </c>
      <c r="I44" s="8">
        <f>NRG_CM_E!I44+NRG_OIL_NG_E!I44+NRG_PF_E!I44+NRG_CO_E!I44+NRG_BKBPB_E!I44+NRG_GW_E!I44+NRG_BF_E!I44+NRG_PR_E!I44+NRG_NI_E!I44+NRG_CL_E!I44+NRG_LNG_E!I44+NRG_BIOG_E!I44+NRG_GTL_E!I44+NRG_CPP_E!I44+NRG_NSP_E!I44</f>
        <v>180.42107184</v>
      </c>
      <c r="J44" s="8">
        <f>NRG_CM_E!J44+NRG_OIL_NG_E!J44+NRG_PF_E!J44+NRG_CO_E!J44+NRG_BKBPB_E!J44+NRG_GW_E!J44+NRG_BF_E!J44+NRG_PR_E!J44+NRG_NI_E!J44+NRG_CL_E!J44+NRG_LNG_E!J44+NRG_BIOG_E!J44+NRG_GTL_E!J44+NRG_CPP_E!J44+NRG_NSP_E!J44</f>
        <v>393.19196904000017</v>
      </c>
      <c r="K44" s="8">
        <f>NRG_CM_E!K44+NRG_OIL_NG_E!K44+NRG_PF_E!K44+NRG_CO_E!K44+NRG_BKBPB_E!K44+NRG_GW_E!K44+NRG_BF_E!K44+NRG_PR_E!K44+NRG_NI_E!K44+NRG_CL_E!K44+NRG_LNG_E!K44+NRG_BIOG_E!K44+NRG_GTL_E!K44+NRG_CPP_E!K44+NRG_NSP_E!K44</f>
        <v>792.57587616000023</v>
      </c>
      <c r="L44" s="8">
        <f>NRG_CM_E!L44+NRG_OIL_NG_E!L44+NRG_PF_E!L44+NRG_CO_E!L44+NRG_BKBPB_E!L44+NRG_GW_E!L44+NRG_BF_E!L44+NRG_PR_E!L44+NRG_NI_E!L44+NRG_CL_E!L44+NRG_LNG_E!L44+NRG_BIOG_E!L44+NRG_GTL_E!L44+NRG_CPP_E!L44+NRG_NSP_E!L44</f>
        <v>702.79193808000014</v>
      </c>
      <c r="M44" s="8">
        <f>NRG_CM_E!M44+NRG_OIL_NG_E!M44+NRG_PF_E!M44+NRG_CO_E!M44+NRG_BKBPB_E!M44+NRG_GW_E!M44+NRG_BF_E!M44+NRG_PR_E!M44+NRG_NI_E!M44+NRG_CL_E!M44+NRG_LNG_E!M44+NRG_BIOG_E!M44+NRG_GTL_E!M44+NRG_CPP_E!M44+NRG_NSP_E!M44</f>
        <v>405.57612383999998</v>
      </c>
      <c r="N44" s="8">
        <f>NRG_CM_E!N44+NRG_OIL_NG_E!N44+NRG_PF_E!N44+NRG_CO_E!N44+NRG_BKBPB_E!N44+NRG_GW_E!N44+NRG_BF_E!N44+NRG_PR_E!N44+NRG_NI_E!N44+NRG_CL_E!N44+NRG_LNG_E!N44+NRG_BIOG_E!N44+NRG_GTL_E!N44+NRG_CPP_E!N44+NRG_NSP_E!N44</f>
        <v>907.12812384000006</v>
      </c>
      <c r="O44" s="8">
        <f>NRG_CM_E!O44+NRG_OIL_NG_E!O44+NRG_PF_E!O44+NRG_CO_E!O44+NRG_BKBPB_E!O44+NRG_GW_E!O44+NRG_BF_E!O44+NRG_PR_E!O44+NRG_NI_E!O44+NRG_CL_E!O44+NRG_LNG_E!O44+NRG_BIOG_E!O44+NRG_GTL_E!O44+NRG_CPP_E!O44+NRG_NSP_E!O44</f>
        <v>839.01596904000007</v>
      </c>
      <c r="P44" s="8">
        <f>NRG_CM_E!P44+NRG_OIL_NG_E!P44+NRG_PF_E!P44+NRG_CO_E!P44+NRG_BKBPB_E!P44+NRG_GW_E!P44+NRG_BF_E!P44+NRG_PR_E!P44+NRG_NI_E!P44+NRG_CL_E!P44+NRG_LNG_E!P44+NRG_BIOG_E!P44+NRG_GTL_E!P44+NRG_CPP_E!P44+NRG_NSP_E!P44</f>
        <v>609.91203096000027</v>
      </c>
      <c r="Q44" s="8">
        <f>NRG_CM_E!Q44+NRG_OIL_NG_E!Q44+NRG_PF_E!Q44+NRG_CO_E!Q44+NRG_BKBPB_E!Q44+NRG_GW_E!Q44+NRG_BF_E!Q44+NRG_PR_E!Q44+NRG_NI_E!Q44+NRG_CL_E!Q44+NRG_LNG_E!Q44+NRG_BIOG_E!Q44+NRG_GTL_E!Q44+NRG_CPP_E!Q44+NRG_NSP_E!Q44</f>
        <v>315.79190712000008</v>
      </c>
      <c r="R44" s="8">
        <f>NRG_CM_E!R44+NRG_OIL_NG_E!R44+NRG_PF_E!R44+NRG_CO_E!R44+NRG_BKBPB_E!R44+NRG_GW_E!R44+NRG_BF_E!R44+NRG_PR_E!R44+NRG_NI_E!R44+NRG_CL_E!R44+NRG_LNG_E!R44+NRG_BIOG_E!R44+NRG_GTL_E!R44+NRG_CPP_E!R44+NRG_NSP_E!R44</f>
        <v>390.09599999999989</v>
      </c>
      <c r="S44" s="8">
        <f>NRG_CM_E!S44+NRG_OIL_NG_E!S44+NRG_PF_E!S44+NRG_CO_E!S44+NRG_BKBPB_E!S44+NRG_GW_E!S44+NRG_BF_E!S44+NRG_PR_E!S44+NRG_NI_E!S44+NRG_CL_E!S44+NRG_LNG_E!S44+NRG_BIOG_E!S44+NRG_GTL_E!S44+NRG_CPP_E!S44+NRG_NSP_E!S44</f>
        <v>374.61587616000014</v>
      </c>
      <c r="T44" s="8">
        <f>NRG_CM_E!T44+NRG_OIL_NG_E!T44+NRG_PF_E!T44+NRG_CO_E!T44+NRG_BKBPB_E!T44+NRG_GW_E!T44+NRG_BF_E!T44+NRG_PR_E!T44+NRG_NI_E!T44+NRG_CL_E!T44+NRG_LNG_E!T44+NRG_BIOG_E!T44+NRG_GTL_E!T44+NRG_CPP_E!T44+NRG_NSP_E!T44</f>
        <v>383.72740415999988</v>
      </c>
      <c r="U44" s="8">
        <f>NRG_CM_E!U44+NRG_OIL_NG_E!U44+NRG_PF_E!U44+NRG_CO_E!U44+NRG_BKBPB_E!U44+NRG_GW_E!U44+NRG_BF_E!U44+NRG_PR_E!U44+NRG_NI_E!U44+NRG_CL_E!U44+NRG_LNG_E!U44+NRG_BIOG_E!U44+NRG_GTL_E!U44+NRG_CPP_E!U44+NRG_NSP_E!U44</f>
        <v>383.72127408000017</v>
      </c>
      <c r="V44" s="8">
        <f>NRG_CM_E!V44+NRG_OIL_NG_E!V44+NRG_PF_E!V44+NRG_CO_E!V44+NRG_BKBPB_E!V44+NRG_GW_E!V44+NRG_BF_E!V44+NRG_PR_E!V44+NRG_NI_E!V44+NRG_CL_E!V44+NRG_LNG_E!V44+NRG_BIOG_E!V44+NRG_GTL_E!V44+NRG_CPP_E!V44+NRG_NSP_E!V44</f>
        <v>426.76808904000029</v>
      </c>
      <c r="W44" s="8">
        <f>NRG_CM_E!W44+NRG_OIL_NG_E!W44+NRG_PF_E!W44+NRG_CO_E!W44+NRG_BKBPB_E!W44+NRG_GW_E!W44+NRG_BF_E!W44+NRG_PR_E!W44+NRG_NI_E!W44+NRG_CL_E!W44+NRG_LNG_E!W44+NRG_BIOG_E!W44+NRG_GTL_E!W44+NRG_CPP_E!W44+NRG_NSP_E!W44</f>
        <v>367.80786504000002</v>
      </c>
      <c r="X44" s="8">
        <f>NRG_CM_E!X44+NRG_OIL_NG_E!X44+NRG_PF_E!X44+NRG_CO_E!X44+NRG_BKBPB_E!X44+NRG_GW_E!X44+NRG_BF_E!X44+NRG_PR_E!X44+NRG_NI_E!X44+NRG_CL_E!X44+NRG_LNG_E!X44+NRG_BIOG_E!X44+NRG_GTL_E!X44+NRG_CPP_E!X44+NRG_NSP_E!X44</f>
        <v>313.26882192000005</v>
      </c>
    </row>
    <row r="45" spans="1:24" ht="11.25" customHeight="1" x14ac:dyDescent="0.2">
      <c r="A45" s="28" t="s">
        <v>76</v>
      </c>
      <c r="B45" s="7" t="s">
        <v>77</v>
      </c>
      <c r="C45" s="8">
        <f>NRG_CM_E!C45+NRG_OIL_NG_E!C45+NRG_PF_E!C45+NRG_CO_E!C45+NRG_BKBPB_E!C45+NRG_GW_E!C45+NRG_BF_E!C45+NRG_PR_E!C45+NRG_NI_E!C45+NRG_CL_E!C45+NRG_LNG_E!C45+NRG_BIOG_E!C45+NRG_GTL_E!C45+NRG_CPP_E!C45+NRG_NSP_E!C45</f>
        <v>0</v>
      </c>
      <c r="D45" s="8">
        <f>NRG_CM_E!D45+NRG_OIL_NG_E!D45+NRG_PF_E!D45+NRG_CO_E!D45+NRG_BKBPB_E!D45+NRG_GW_E!D45+NRG_BF_E!D45+NRG_PR_E!D45+NRG_NI_E!D45+NRG_CL_E!D45+NRG_LNG_E!D45+NRG_BIOG_E!D45+NRG_GTL_E!D45+NRG_CPP_E!D45+NRG_NSP_E!D45</f>
        <v>0</v>
      </c>
      <c r="E45" s="8">
        <f>NRG_CM_E!E45+NRG_OIL_NG_E!E45+NRG_PF_E!E45+NRG_CO_E!E45+NRG_BKBPB_E!E45+NRG_GW_E!E45+NRG_BF_E!E45+NRG_PR_E!E45+NRG_NI_E!E45+NRG_CL_E!E45+NRG_LNG_E!E45+NRG_BIOG_E!E45+NRG_GTL_E!E45+NRG_CPP_E!E45+NRG_NSP_E!E45</f>
        <v>0</v>
      </c>
      <c r="F45" s="8">
        <f>NRG_CM_E!F45+NRG_OIL_NG_E!F45+NRG_PF_E!F45+NRG_CO_E!F45+NRG_BKBPB_E!F45+NRG_GW_E!F45+NRG_BF_E!F45+NRG_PR_E!F45+NRG_NI_E!F45+NRG_CL_E!F45+NRG_LNG_E!F45+NRG_BIOG_E!F45+NRG_GTL_E!F45+NRG_CPP_E!F45+NRG_NSP_E!F45</f>
        <v>0</v>
      </c>
      <c r="G45" s="8">
        <f>NRG_CM_E!G45+NRG_OIL_NG_E!G45+NRG_PF_E!G45+NRG_CO_E!G45+NRG_BKBPB_E!G45+NRG_GW_E!G45+NRG_BF_E!G45+NRG_PR_E!G45+NRG_NI_E!G45+NRG_CL_E!G45+NRG_LNG_E!G45+NRG_BIOG_E!G45+NRG_GTL_E!G45+NRG_CPP_E!G45+NRG_NSP_E!G45</f>
        <v>0</v>
      </c>
      <c r="H45" s="8">
        <f>NRG_CM_E!H45+NRG_OIL_NG_E!H45+NRG_PF_E!H45+NRG_CO_E!H45+NRG_BKBPB_E!H45+NRG_GW_E!H45+NRG_BF_E!H45+NRG_PR_E!H45+NRG_NI_E!H45+NRG_CL_E!H45+NRG_LNG_E!H45+NRG_BIOG_E!H45+NRG_GTL_E!H45+NRG_CPP_E!H45+NRG_NSP_E!H45</f>
        <v>0</v>
      </c>
      <c r="I45" s="8">
        <f>NRG_CM_E!I45+NRG_OIL_NG_E!I45+NRG_PF_E!I45+NRG_CO_E!I45+NRG_BKBPB_E!I45+NRG_GW_E!I45+NRG_BF_E!I45+NRG_PR_E!I45+NRG_NI_E!I45+NRG_CL_E!I45+NRG_LNG_E!I45+NRG_BIOG_E!I45+NRG_GTL_E!I45+NRG_CPP_E!I45+NRG_NSP_E!I45</f>
        <v>0</v>
      </c>
      <c r="J45" s="8">
        <f>NRG_CM_E!J45+NRG_OIL_NG_E!J45+NRG_PF_E!J45+NRG_CO_E!J45+NRG_BKBPB_E!J45+NRG_GW_E!J45+NRG_BF_E!J45+NRG_PR_E!J45+NRG_NI_E!J45+NRG_CL_E!J45+NRG_LNG_E!J45+NRG_BIOG_E!J45+NRG_GTL_E!J45+NRG_CPP_E!J45+NRG_NSP_E!J45</f>
        <v>0</v>
      </c>
      <c r="K45" s="8">
        <f>NRG_CM_E!K45+NRG_OIL_NG_E!K45+NRG_PF_E!K45+NRG_CO_E!K45+NRG_BKBPB_E!K45+NRG_GW_E!K45+NRG_BF_E!K45+NRG_PR_E!K45+NRG_NI_E!K45+NRG_CL_E!K45+NRG_LNG_E!K45+NRG_BIOG_E!K45+NRG_GTL_E!K45+NRG_CPP_E!K45+NRG_NSP_E!K45</f>
        <v>0</v>
      </c>
      <c r="L45" s="8">
        <f>NRG_CM_E!L45+NRG_OIL_NG_E!L45+NRG_PF_E!L45+NRG_CO_E!L45+NRG_BKBPB_E!L45+NRG_GW_E!L45+NRG_BF_E!L45+NRG_PR_E!L45+NRG_NI_E!L45+NRG_CL_E!L45+NRG_LNG_E!L45+NRG_BIOG_E!L45+NRG_GTL_E!L45+NRG_CPP_E!L45+NRG_NSP_E!L45</f>
        <v>0</v>
      </c>
      <c r="M45" s="8">
        <f>NRG_CM_E!M45+NRG_OIL_NG_E!M45+NRG_PF_E!M45+NRG_CO_E!M45+NRG_BKBPB_E!M45+NRG_GW_E!M45+NRG_BF_E!M45+NRG_PR_E!M45+NRG_NI_E!M45+NRG_CL_E!M45+NRG_LNG_E!M45+NRG_BIOG_E!M45+NRG_GTL_E!M45+NRG_CPP_E!M45+NRG_NSP_E!M45</f>
        <v>0</v>
      </c>
      <c r="N45" s="8">
        <f>NRG_CM_E!N45+NRG_OIL_NG_E!N45+NRG_PF_E!N45+NRG_CO_E!N45+NRG_BKBPB_E!N45+NRG_GW_E!N45+NRG_BF_E!N45+NRG_PR_E!N45+NRG_NI_E!N45+NRG_CL_E!N45+NRG_LNG_E!N45+NRG_BIOG_E!N45+NRG_GTL_E!N45+NRG_CPP_E!N45+NRG_NSP_E!N45</f>
        <v>0</v>
      </c>
      <c r="O45" s="8">
        <f>NRG_CM_E!O45+NRG_OIL_NG_E!O45+NRG_PF_E!O45+NRG_CO_E!O45+NRG_BKBPB_E!O45+NRG_GW_E!O45+NRG_BF_E!O45+NRG_PR_E!O45+NRG_NI_E!O45+NRG_CL_E!O45+NRG_LNG_E!O45+NRG_BIOG_E!O45+NRG_GTL_E!O45+NRG_CPP_E!O45+NRG_NSP_E!O45</f>
        <v>0</v>
      </c>
      <c r="P45" s="8">
        <f>NRG_CM_E!P45+NRG_OIL_NG_E!P45+NRG_PF_E!P45+NRG_CO_E!P45+NRG_BKBPB_E!P45+NRG_GW_E!P45+NRG_BF_E!P45+NRG_PR_E!P45+NRG_NI_E!P45+NRG_CL_E!P45+NRG_LNG_E!P45+NRG_BIOG_E!P45+NRG_GTL_E!P45+NRG_CPP_E!P45+NRG_NSP_E!P45</f>
        <v>0</v>
      </c>
      <c r="Q45" s="8">
        <f>NRG_CM_E!Q45+NRG_OIL_NG_E!Q45+NRG_PF_E!Q45+NRG_CO_E!Q45+NRG_BKBPB_E!Q45+NRG_GW_E!Q45+NRG_BF_E!Q45+NRG_PR_E!Q45+NRG_NI_E!Q45+NRG_CL_E!Q45+NRG_LNG_E!Q45+NRG_BIOG_E!Q45+NRG_GTL_E!Q45+NRG_CPP_E!Q45+NRG_NSP_E!Q45</f>
        <v>0</v>
      </c>
      <c r="R45" s="8">
        <f>NRG_CM_E!R45+NRG_OIL_NG_E!R45+NRG_PF_E!R45+NRG_CO_E!R45+NRG_BKBPB_E!R45+NRG_GW_E!R45+NRG_BF_E!R45+NRG_PR_E!R45+NRG_NI_E!R45+NRG_CL_E!R45+NRG_LNG_E!R45+NRG_BIOG_E!R45+NRG_GTL_E!R45+NRG_CPP_E!R45+NRG_NSP_E!R45</f>
        <v>0</v>
      </c>
      <c r="S45" s="8">
        <f>NRG_CM_E!S45+NRG_OIL_NG_E!S45+NRG_PF_E!S45+NRG_CO_E!S45+NRG_BKBPB_E!S45+NRG_GW_E!S45+NRG_BF_E!S45+NRG_PR_E!S45+NRG_NI_E!S45+NRG_CL_E!S45+NRG_LNG_E!S45+NRG_BIOG_E!S45+NRG_GTL_E!S45+NRG_CPP_E!S45+NRG_NSP_E!S45</f>
        <v>0</v>
      </c>
      <c r="T45" s="8">
        <f>NRG_CM_E!T45+NRG_OIL_NG_E!T45+NRG_PF_E!T45+NRG_CO_E!T45+NRG_BKBPB_E!T45+NRG_GW_E!T45+NRG_BF_E!T45+NRG_PR_E!T45+NRG_NI_E!T45+NRG_CL_E!T45+NRG_LNG_E!T45+NRG_BIOG_E!T45+NRG_GTL_E!T45+NRG_CPP_E!T45+NRG_NSP_E!T45</f>
        <v>0</v>
      </c>
      <c r="U45" s="8">
        <f>NRG_CM_E!U45+NRG_OIL_NG_E!U45+NRG_PF_E!U45+NRG_CO_E!U45+NRG_BKBPB_E!U45+NRG_GW_E!U45+NRG_BF_E!U45+NRG_PR_E!U45+NRG_NI_E!U45+NRG_CL_E!U45+NRG_LNG_E!U45+NRG_BIOG_E!U45+NRG_GTL_E!U45+NRG_CPP_E!U45+NRG_NSP_E!U45</f>
        <v>0</v>
      </c>
      <c r="V45" s="8">
        <f>NRG_CM_E!V45+NRG_OIL_NG_E!V45+NRG_PF_E!V45+NRG_CO_E!V45+NRG_BKBPB_E!V45+NRG_GW_E!V45+NRG_BF_E!V45+NRG_PR_E!V45+NRG_NI_E!V45+NRG_CL_E!V45+NRG_LNG_E!V45+NRG_BIOG_E!V45+NRG_GTL_E!V45+NRG_CPP_E!V45+NRG_NSP_E!V45</f>
        <v>0</v>
      </c>
      <c r="W45" s="8">
        <f>NRG_CM_E!W45+NRG_OIL_NG_E!W45+NRG_PF_E!W45+NRG_CO_E!W45+NRG_BKBPB_E!W45+NRG_GW_E!W45+NRG_BF_E!W45+NRG_PR_E!W45+NRG_NI_E!W45+NRG_CL_E!W45+NRG_LNG_E!W45+NRG_BIOG_E!W45+NRG_GTL_E!W45+NRG_CPP_E!W45+NRG_NSP_E!W45</f>
        <v>0</v>
      </c>
      <c r="X45" s="8">
        <f>NRG_CM_E!X45+NRG_OIL_NG_E!X45+NRG_PF_E!X45+NRG_CO_E!X45+NRG_BKBPB_E!X45+NRG_GW_E!X45+NRG_BF_E!X45+NRG_PR_E!X45+NRG_NI_E!X45+NRG_CL_E!X45+NRG_LNG_E!X45+NRG_BIOG_E!X45+NRG_GTL_E!X45+NRG_CPP_E!X45+NRG_NSP_E!X45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NRG_CM_E!C46+NRG_OIL_NG_E!C46+NRG_PF_E!C46+NRG_CO_E!C46+NRG_BKBPB_E!C46+NRG_GW_E!C46+NRG_BF_E!C46+NRG_PR_E!C46+NRG_NI_E!C46+NRG_CL_E!C46+NRG_LNG_E!C46+NRG_BIOG_E!C46+NRG_GTL_E!C46+NRG_CPP_E!C46+NRG_NSP_E!C46</f>
        <v>0</v>
      </c>
      <c r="D46" s="8">
        <f>NRG_CM_E!D46+NRG_OIL_NG_E!D46+NRG_PF_E!D46+NRG_CO_E!D46+NRG_BKBPB_E!D46+NRG_GW_E!D46+NRG_BF_E!D46+NRG_PR_E!D46+NRG_NI_E!D46+NRG_CL_E!D46+NRG_LNG_E!D46+NRG_BIOG_E!D46+NRG_GTL_E!D46+NRG_CPP_E!D46+NRG_NSP_E!D46</f>
        <v>0</v>
      </c>
      <c r="E46" s="8">
        <f>NRG_CM_E!E46+NRG_OIL_NG_E!E46+NRG_PF_E!E46+NRG_CO_E!E46+NRG_BKBPB_E!E46+NRG_GW_E!E46+NRG_BF_E!E46+NRG_PR_E!E46+NRG_NI_E!E46+NRG_CL_E!E46+NRG_LNG_E!E46+NRG_BIOG_E!E46+NRG_GTL_E!E46+NRG_CPP_E!E46+NRG_NSP_E!E46</f>
        <v>0</v>
      </c>
      <c r="F46" s="8">
        <f>NRG_CM_E!F46+NRG_OIL_NG_E!F46+NRG_PF_E!F46+NRG_CO_E!F46+NRG_BKBPB_E!F46+NRG_GW_E!F46+NRG_BF_E!F46+NRG_PR_E!F46+NRG_NI_E!F46+NRG_CL_E!F46+NRG_LNG_E!F46+NRG_BIOG_E!F46+NRG_GTL_E!F46+NRG_CPP_E!F46+NRG_NSP_E!F46</f>
        <v>0</v>
      </c>
      <c r="G46" s="8">
        <f>NRG_CM_E!G46+NRG_OIL_NG_E!G46+NRG_PF_E!G46+NRG_CO_E!G46+NRG_BKBPB_E!G46+NRG_GW_E!G46+NRG_BF_E!G46+NRG_PR_E!G46+NRG_NI_E!G46+NRG_CL_E!G46+NRG_LNG_E!G46+NRG_BIOG_E!G46+NRG_GTL_E!G46+NRG_CPP_E!G46+NRG_NSP_E!G46</f>
        <v>0</v>
      </c>
      <c r="H46" s="8">
        <f>NRG_CM_E!H46+NRG_OIL_NG_E!H46+NRG_PF_E!H46+NRG_CO_E!H46+NRG_BKBPB_E!H46+NRG_GW_E!H46+NRG_BF_E!H46+NRG_PR_E!H46+NRG_NI_E!H46+NRG_CL_E!H46+NRG_LNG_E!H46+NRG_BIOG_E!H46+NRG_GTL_E!H46+NRG_CPP_E!H46+NRG_NSP_E!H46</f>
        <v>0</v>
      </c>
      <c r="I46" s="8">
        <f>NRG_CM_E!I46+NRG_OIL_NG_E!I46+NRG_PF_E!I46+NRG_CO_E!I46+NRG_BKBPB_E!I46+NRG_GW_E!I46+NRG_BF_E!I46+NRG_PR_E!I46+NRG_NI_E!I46+NRG_CL_E!I46+NRG_LNG_E!I46+NRG_BIOG_E!I46+NRG_GTL_E!I46+NRG_CPP_E!I46+NRG_NSP_E!I46</f>
        <v>0</v>
      </c>
      <c r="J46" s="8">
        <f>NRG_CM_E!J46+NRG_OIL_NG_E!J46+NRG_PF_E!J46+NRG_CO_E!J46+NRG_BKBPB_E!J46+NRG_GW_E!J46+NRG_BF_E!J46+NRG_PR_E!J46+NRG_NI_E!J46+NRG_CL_E!J46+NRG_LNG_E!J46+NRG_BIOG_E!J46+NRG_GTL_E!J46+NRG_CPP_E!J46+NRG_NSP_E!J46</f>
        <v>0</v>
      </c>
      <c r="K46" s="8">
        <f>NRG_CM_E!K46+NRG_OIL_NG_E!K46+NRG_PF_E!K46+NRG_CO_E!K46+NRG_BKBPB_E!K46+NRG_GW_E!K46+NRG_BF_E!K46+NRG_PR_E!K46+NRG_NI_E!K46+NRG_CL_E!K46+NRG_LNG_E!K46+NRG_BIOG_E!K46+NRG_GTL_E!K46+NRG_CPP_E!K46+NRG_NSP_E!K46</f>
        <v>0</v>
      </c>
      <c r="L46" s="8">
        <f>NRG_CM_E!L46+NRG_OIL_NG_E!L46+NRG_PF_E!L46+NRG_CO_E!L46+NRG_BKBPB_E!L46+NRG_GW_E!L46+NRG_BF_E!L46+NRG_PR_E!L46+NRG_NI_E!L46+NRG_CL_E!L46+NRG_LNG_E!L46+NRG_BIOG_E!L46+NRG_GTL_E!L46+NRG_CPP_E!L46+NRG_NSP_E!L46</f>
        <v>0</v>
      </c>
      <c r="M46" s="8">
        <f>NRG_CM_E!M46+NRG_OIL_NG_E!M46+NRG_PF_E!M46+NRG_CO_E!M46+NRG_BKBPB_E!M46+NRG_GW_E!M46+NRG_BF_E!M46+NRG_PR_E!M46+NRG_NI_E!M46+NRG_CL_E!M46+NRG_LNG_E!M46+NRG_BIOG_E!M46+NRG_GTL_E!M46+NRG_CPP_E!M46+NRG_NSP_E!M46</f>
        <v>0</v>
      </c>
      <c r="N46" s="8">
        <f>NRG_CM_E!N46+NRG_OIL_NG_E!N46+NRG_PF_E!N46+NRG_CO_E!N46+NRG_BKBPB_E!N46+NRG_GW_E!N46+NRG_BF_E!N46+NRG_PR_E!N46+NRG_NI_E!N46+NRG_CL_E!N46+NRG_LNG_E!N46+NRG_BIOG_E!N46+NRG_GTL_E!N46+NRG_CPP_E!N46+NRG_NSP_E!N46</f>
        <v>0</v>
      </c>
      <c r="O46" s="8">
        <f>NRG_CM_E!O46+NRG_OIL_NG_E!O46+NRG_PF_E!O46+NRG_CO_E!O46+NRG_BKBPB_E!O46+NRG_GW_E!O46+NRG_BF_E!O46+NRG_PR_E!O46+NRG_NI_E!O46+NRG_CL_E!O46+NRG_LNG_E!O46+NRG_BIOG_E!O46+NRG_GTL_E!O46+NRG_CPP_E!O46+NRG_NSP_E!O46</f>
        <v>0</v>
      </c>
      <c r="P46" s="8">
        <f>NRG_CM_E!P46+NRG_OIL_NG_E!P46+NRG_PF_E!P46+NRG_CO_E!P46+NRG_BKBPB_E!P46+NRG_GW_E!P46+NRG_BF_E!P46+NRG_PR_E!P46+NRG_NI_E!P46+NRG_CL_E!P46+NRG_LNG_E!P46+NRG_BIOG_E!P46+NRG_GTL_E!P46+NRG_CPP_E!P46+NRG_NSP_E!P46</f>
        <v>0</v>
      </c>
      <c r="Q46" s="8">
        <f>NRG_CM_E!Q46+NRG_OIL_NG_E!Q46+NRG_PF_E!Q46+NRG_CO_E!Q46+NRG_BKBPB_E!Q46+NRG_GW_E!Q46+NRG_BF_E!Q46+NRG_PR_E!Q46+NRG_NI_E!Q46+NRG_CL_E!Q46+NRG_LNG_E!Q46+NRG_BIOG_E!Q46+NRG_GTL_E!Q46+NRG_CPP_E!Q46+NRG_NSP_E!Q46</f>
        <v>0</v>
      </c>
      <c r="R46" s="8">
        <f>NRG_CM_E!R46+NRG_OIL_NG_E!R46+NRG_PF_E!R46+NRG_CO_E!R46+NRG_BKBPB_E!R46+NRG_GW_E!R46+NRG_BF_E!R46+NRG_PR_E!R46+NRG_NI_E!R46+NRG_CL_E!R46+NRG_LNG_E!R46+NRG_BIOG_E!R46+NRG_GTL_E!R46+NRG_CPP_E!R46+NRG_NSP_E!R46</f>
        <v>0</v>
      </c>
      <c r="S46" s="8">
        <f>NRG_CM_E!S46+NRG_OIL_NG_E!S46+NRG_PF_E!S46+NRG_CO_E!S46+NRG_BKBPB_E!S46+NRG_GW_E!S46+NRG_BF_E!S46+NRG_PR_E!S46+NRG_NI_E!S46+NRG_CL_E!S46+NRG_LNG_E!S46+NRG_BIOG_E!S46+NRG_GTL_E!S46+NRG_CPP_E!S46+NRG_NSP_E!S46</f>
        <v>0</v>
      </c>
      <c r="T46" s="8">
        <f>NRG_CM_E!T46+NRG_OIL_NG_E!T46+NRG_PF_E!T46+NRG_CO_E!T46+NRG_BKBPB_E!T46+NRG_GW_E!T46+NRG_BF_E!T46+NRG_PR_E!T46+NRG_NI_E!T46+NRG_CL_E!T46+NRG_LNG_E!T46+NRG_BIOG_E!T46+NRG_GTL_E!T46+NRG_CPP_E!T46+NRG_NSP_E!T46</f>
        <v>0</v>
      </c>
      <c r="U46" s="8">
        <f>NRG_CM_E!U46+NRG_OIL_NG_E!U46+NRG_PF_E!U46+NRG_CO_E!U46+NRG_BKBPB_E!U46+NRG_GW_E!U46+NRG_BF_E!U46+NRG_PR_E!U46+NRG_NI_E!U46+NRG_CL_E!U46+NRG_LNG_E!U46+NRG_BIOG_E!U46+NRG_GTL_E!U46+NRG_CPP_E!U46+NRG_NSP_E!U46</f>
        <v>0</v>
      </c>
      <c r="V46" s="8">
        <f>NRG_CM_E!V46+NRG_OIL_NG_E!V46+NRG_PF_E!V46+NRG_CO_E!V46+NRG_BKBPB_E!V46+NRG_GW_E!V46+NRG_BF_E!V46+NRG_PR_E!V46+NRG_NI_E!V46+NRG_CL_E!V46+NRG_LNG_E!V46+NRG_BIOG_E!V46+NRG_GTL_E!V46+NRG_CPP_E!V46+NRG_NSP_E!V46</f>
        <v>0</v>
      </c>
      <c r="W46" s="8">
        <f>NRG_CM_E!W46+NRG_OIL_NG_E!W46+NRG_PF_E!W46+NRG_CO_E!W46+NRG_BKBPB_E!W46+NRG_GW_E!W46+NRG_BF_E!W46+NRG_PR_E!W46+NRG_NI_E!W46+NRG_CL_E!W46+NRG_LNG_E!W46+NRG_BIOG_E!W46+NRG_GTL_E!W46+NRG_CPP_E!W46+NRG_NSP_E!W46</f>
        <v>0</v>
      </c>
      <c r="X46" s="8">
        <f>NRG_CM_E!X46+NRG_OIL_NG_E!X46+NRG_PF_E!X46+NRG_CO_E!X46+NRG_BKBPB_E!X46+NRG_GW_E!X46+NRG_BF_E!X46+NRG_PR_E!X46+NRG_NI_E!X46+NRG_CL_E!X46+NRG_LNG_E!X46+NRG_BIOG_E!X46+NRG_GTL_E!X46+NRG_CPP_E!X46+NRG_NSP_E!X46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NRG_CM_E!C47+NRG_OIL_NG_E!C47+NRG_PF_E!C47+NRG_CO_E!C47+NRG_BKBPB_E!C47+NRG_GW_E!C47+NRG_BF_E!C47+NRG_PR_E!C47+NRG_NI_E!C47+NRG_CL_E!C47+NRG_LNG_E!C47+NRG_BIOG_E!C47+NRG_GTL_E!C47+NRG_CPP_E!C47+NRG_NSP_E!C47</f>
        <v>0</v>
      </c>
      <c r="D47" s="8">
        <f>NRG_CM_E!D47+NRG_OIL_NG_E!D47+NRG_PF_E!D47+NRG_CO_E!D47+NRG_BKBPB_E!D47+NRG_GW_E!D47+NRG_BF_E!D47+NRG_PR_E!D47+NRG_NI_E!D47+NRG_CL_E!D47+NRG_LNG_E!D47+NRG_BIOG_E!D47+NRG_GTL_E!D47+NRG_CPP_E!D47+NRG_NSP_E!D47</f>
        <v>0</v>
      </c>
      <c r="E47" s="8">
        <f>NRG_CM_E!E47+NRG_OIL_NG_E!E47+NRG_PF_E!E47+NRG_CO_E!E47+NRG_BKBPB_E!E47+NRG_GW_E!E47+NRG_BF_E!E47+NRG_PR_E!E47+NRG_NI_E!E47+NRG_CL_E!E47+NRG_LNG_E!E47+NRG_BIOG_E!E47+NRG_GTL_E!E47+NRG_CPP_E!E47+NRG_NSP_E!E47</f>
        <v>0</v>
      </c>
      <c r="F47" s="8">
        <f>NRG_CM_E!F47+NRG_OIL_NG_E!F47+NRG_PF_E!F47+NRG_CO_E!F47+NRG_BKBPB_E!F47+NRG_GW_E!F47+NRG_BF_E!F47+NRG_PR_E!F47+NRG_NI_E!F47+NRG_CL_E!F47+NRG_LNG_E!F47+NRG_BIOG_E!F47+NRG_GTL_E!F47+NRG_CPP_E!F47+NRG_NSP_E!F47</f>
        <v>0</v>
      </c>
      <c r="G47" s="8">
        <f>NRG_CM_E!G47+NRG_OIL_NG_E!G47+NRG_PF_E!G47+NRG_CO_E!G47+NRG_BKBPB_E!G47+NRG_GW_E!G47+NRG_BF_E!G47+NRG_PR_E!G47+NRG_NI_E!G47+NRG_CL_E!G47+NRG_LNG_E!G47+NRG_BIOG_E!G47+NRG_GTL_E!G47+NRG_CPP_E!G47+NRG_NSP_E!G47</f>
        <v>0</v>
      </c>
      <c r="H47" s="8">
        <f>NRG_CM_E!H47+NRG_OIL_NG_E!H47+NRG_PF_E!H47+NRG_CO_E!H47+NRG_BKBPB_E!H47+NRG_GW_E!H47+NRG_BF_E!H47+NRG_PR_E!H47+NRG_NI_E!H47+NRG_CL_E!H47+NRG_LNG_E!H47+NRG_BIOG_E!H47+NRG_GTL_E!H47+NRG_CPP_E!H47+NRG_NSP_E!H47</f>
        <v>0</v>
      </c>
      <c r="I47" s="8">
        <f>NRG_CM_E!I47+NRG_OIL_NG_E!I47+NRG_PF_E!I47+NRG_CO_E!I47+NRG_BKBPB_E!I47+NRG_GW_E!I47+NRG_BF_E!I47+NRG_PR_E!I47+NRG_NI_E!I47+NRG_CL_E!I47+NRG_LNG_E!I47+NRG_BIOG_E!I47+NRG_GTL_E!I47+NRG_CPP_E!I47+NRG_NSP_E!I47</f>
        <v>0</v>
      </c>
      <c r="J47" s="8">
        <f>NRG_CM_E!J47+NRG_OIL_NG_E!J47+NRG_PF_E!J47+NRG_CO_E!J47+NRG_BKBPB_E!J47+NRG_GW_E!J47+NRG_BF_E!J47+NRG_PR_E!J47+NRG_NI_E!J47+NRG_CL_E!J47+NRG_LNG_E!J47+NRG_BIOG_E!J47+NRG_GTL_E!J47+NRG_CPP_E!J47+NRG_NSP_E!J47</f>
        <v>0</v>
      </c>
      <c r="K47" s="8">
        <f>NRG_CM_E!K47+NRG_OIL_NG_E!K47+NRG_PF_E!K47+NRG_CO_E!K47+NRG_BKBPB_E!K47+NRG_GW_E!K47+NRG_BF_E!K47+NRG_PR_E!K47+NRG_NI_E!K47+NRG_CL_E!K47+NRG_LNG_E!K47+NRG_BIOG_E!K47+NRG_GTL_E!K47+NRG_CPP_E!K47+NRG_NSP_E!K47</f>
        <v>12.589103160000001</v>
      </c>
      <c r="L47" s="8">
        <f>NRG_CM_E!L47+NRG_OIL_NG_E!L47+NRG_PF_E!L47+NRG_CO_E!L47+NRG_BKBPB_E!L47+NRG_GW_E!L47+NRG_BF_E!L47+NRG_PR_E!L47+NRG_NI_E!L47+NRG_CL_E!L47+NRG_LNG_E!L47+NRG_BIOG_E!L47+NRG_GTL_E!L47+NRG_CPP_E!L47+NRG_NSP_E!L47</f>
        <v>0</v>
      </c>
      <c r="M47" s="8">
        <f>NRG_CM_E!M47+NRG_OIL_NG_E!M47+NRG_PF_E!M47+NRG_CO_E!M47+NRG_BKBPB_E!M47+NRG_GW_E!M47+NRG_BF_E!M47+NRG_PR_E!M47+NRG_NI_E!M47+NRG_CL_E!M47+NRG_LNG_E!M47+NRG_BIOG_E!M47+NRG_GTL_E!M47+NRG_CPP_E!M47+NRG_NSP_E!M47</f>
        <v>0</v>
      </c>
      <c r="N47" s="8">
        <f>NRG_CM_E!N47+NRG_OIL_NG_E!N47+NRG_PF_E!N47+NRG_CO_E!N47+NRG_BKBPB_E!N47+NRG_GW_E!N47+NRG_BF_E!N47+NRG_PR_E!N47+NRG_NI_E!N47+NRG_CL_E!N47+NRG_LNG_E!N47+NRG_BIOG_E!N47+NRG_GTL_E!N47+NRG_CPP_E!N47+NRG_NSP_E!N47</f>
        <v>0</v>
      </c>
      <c r="O47" s="8">
        <f>NRG_CM_E!O47+NRG_OIL_NG_E!O47+NRG_PF_E!O47+NRG_CO_E!O47+NRG_BKBPB_E!O47+NRG_GW_E!O47+NRG_BF_E!O47+NRG_PR_E!O47+NRG_NI_E!O47+NRG_CL_E!O47+NRG_LNG_E!O47+NRG_BIOG_E!O47+NRG_GTL_E!O47+NRG_CPP_E!O47+NRG_NSP_E!O47</f>
        <v>0</v>
      </c>
      <c r="P47" s="8">
        <f>NRG_CM_E!P47+NRG_OIL_NG_E!P47+NRG_PF_E!P47+NRG_CO_E!P47+NRG_BKBPB_E!P47+NRG_GW_E!P47+NRG_BF_E!P47+NRG_PR_E!P47+NRG_NI_E!P47+NRG_CL_E!P47+NRG_LNG_E!P47+NRG_BIOG_E!P47+NRG_GTL_E!P47+NRG_CPP_E!P47+NRG_NSP_E!P47</f>
        <v>0</v>
      </c>
      <c r="Q47" s="8">
        <f>NRG_CM_E!Q47+NRG_OIL_NG_E!Q47+NRG_PF_E!Q47+NRG_CO_E!Q47+NRG_BKBPB_E!Q47+NRG_GW_E!Q47+NRG_BF_E!Q47+NRG_PR_E!Q47+NRG_NI_E!Q47+NRG_CL_E!Q47+NRG_LNG_E!Q47+NRG_BIOG_E!Q47+NRG_GTL_E!Q47+NRG_CPP_E!Q47+NRG_NSP_E!Q47</f>
        <v>0</v>
      </c>
      <c r="R47" s="8">
        <f>NRG_CM_E!R47+NRG_OIL_NG_E!R47+NRG_PF_E!R47+NRG_CO_E!R47+NRG_BKBPB_E!R47+NRG_GW_E!R47+NRG_BF_E!R47+NRG_PR_E!R47+NRG_NI_E!R47+NRG_CL_E!R47+NRG_LNG_E!R47+NRG_BIOG_E!R47+NRG_GTL_E!R47+NRG_CPP_E!R47+NRG_NSP_E!R47</f>
        <v>0</v>
      </c>
      <c r="S47" s="8">
        <f>NRG_CM_E!S47+NRG_OIL_NG_E!S47+NRG_PF_E!S47+NRG_CO_E!S47+NRG_BKBPB_E!S47+NRG_GW_E!S47+NRG_BF_E!S47+NRG_PR_E!S47+NRG_NI_E!S47+NRG_CL_E!S47+NRG_LNG_E!S47+NRG_BIOG_E!S47+NRG_GTL_E!S47+NRG_CPP_E!S47+NRG_NSP_E!S47</f>
        <v>0</v>
      </c>
      <c r="T47" s="8">
        <f>NRG_CM_E!T47+NRG_OIL_NG_E!T47+NRG_PF_E!T47+NRG_CO_E!T47+NRG_BKBPB_E!T47+NRG_GW_E!T47+NRG_BF_E!T47+NRG_PR_E!T47+NRG_NI_E!T47+NRG_CL_E!T47+NRG_LNG_E!T47+NRG_BIOG_E!T47+NRG_GTL_E!T47+NRG_CPP_E!T47+NRG_NSP_E!T47</f>
        <v>0</v>
      </c>
      <c r="U47" s="8">
        <f>NRG_CM_E!U47+NRG_OIL_NG_E!U47+NRG_PF_E!U47+NRG_CO_E!U47+NRG_BKBPB_E!U47+NRG_GW_E!U47+NRG_BF_E!U47+NRG_PR_E!U47+NRG_NI_E!U47+NRG_CL_E!U47+NRG_LNG_E!U47+NRG_BIOG_E!U47+NRG_GTL_E!U47+NRG_CPP_E!U47+NRG_NSP_E!U47</f>
        <v>0</v>
      </c>
      <c r="V47" s="8">
        <f>NRG_CM_E!V47+NRG_OIL_NG_E!V47+NRG_PF_E!V47+NRG_CO_E!V47+NRG_BKBPB_E!V47+NRG_GW_E!V47+NRG_BF_E!V47+NRG_PR_E!V47+NRG_NI_E!V47+NRG_CL_E!V47+NRG_LNG_E!V47+NRG_BIOG_E!V47+NRG_GTL_E!V47+NRG_CPP_E!V47+NRG_NSP_E!V47</f>
        <v>0</v>
      </c>
      <c r="W47" s="8">
        <f>NRG_CM_E!W47+NRG_OIL_NG_E!W47+NRG_PF_E!W47+NRG_CO_E!W47+NRG_BKBPB_E!W47+NRG_GW_E!W47+NRG_BF_E!W47+NRG_PR_E!W47+NRG_NI_E!W47+NRG_CL_E!W47+NRG_LNG_E!W47+NRG_BIOG_E!W47+NRG_GTL_E!W47+NRG_CPP_E!W47+NRG_NSP_E!W47</f>
        <v>0</v>
      </c>
      <c r="X47" s="8">
        <f>NRG_CM_E!X47+NRG_OIL_NG_E!X47+NRG_PF_E!X47+NRG_CO_E!X47+NRG_BKBPB_E!X47+NRG_GW_E!X47+NRG_BF_E!X47+NRG_PR_E!X47+NRG_NI_E!X47+NRG_CL_E!X47+NRG_LNG_E!X47+NRG_BIOG_E!X47+NRG_GTL_E!X47+NRG_CPP_E!X47+NRG_NSP_E!X47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NRG_CM_E!C48+NRG_OIL_NG_E!C48+NRG_PF_E!C48+NRG_CO_E!C48+NRG_BKBPB_E!C48+NRG_GW_E!C48+NRG_BF_E!C48+NRG_PR_E!C48+NRG_NI_E!C48+NRG_CL_E!C48+NRG_LNG_E!C48+NRG_BIOG_E!C48+NRG_GTL_E!C48+NRG_CPP_E!C48+NRG_NSP_E!C48</f>
        <v>0</v>
      </c>
      <c r="D48" s="8">
        <f>NRG_CM_E!D48+NRG_OIL_NG_E!D48+NRG_PF_E!D48+NRG_CO_E!D48+NRG_BKBPB_E!D48+NRG_GW_E!D48+NRG_BF_E!D48+NRG_PR_E!D48+NRG_NI_E!D48+NRG_CL_E!D48+NRG_LNG_E!D48+NRG_BIOG_E!D48+NRG_GTL_E!D48+NRG_CPP_E!D48+NRG_NSP_E!D48</f>
        <v>0</v>
      </c>
      <c r="E48" s="8">
        <f>NRG_CM_E!E48+NRG_OIL_NG_E!E48+NRG_PF_E!E48+NRG_CO_E!E48+NRG_BKBPB_E!E48+NRG_GW_E!E48+NRG_BF_E!E48+NRG_PR_E!E48+NRG_NI_E!E48+NRG_CL_E!E48+NRG_LNG_E!E48+NRG_BIOG_E!E48+NRG_GTL_E!E48+NRG_CPP_E!E48+NRG_NSP_E!E48</f>
        <v>0</v>
      </c>
      <c r="F48" s="8">
        <f>NRG_CM_E!F48+NRG_OIL_NG_E!F48+NRG_PF_E!F48+NRG_CO_E!F48+NRG_BKBPB_E!F48+NRG_GW_E!F48+NRG_BF_E!F48+NRG_PR_E!F48+NRG_NI_E!F48+NRG_CL_E!F48+NRG_LNG_E!F48+NRG_BIOG_E!F48+NRG_GTL_E!F48+NRG_CPP_E!F48+NRG_NSP_E!F48</f>
        <v>0</v>
      </c>
      <c r="G48" s="8">
        <f>NRG_CM_E!G48+NRG_OIL_NG_E!G48+NRG_PF_E!G48+NRG_CO_E!G48+NRG_BKBPB_E!G48+NRG_GW_E!G48+NRG_BF_E!G48+NRG_PR_E!G48+NRG_NI_E!G48+NRG_CL_E!G48+NRG_LNG_E!G48+NRG_BIOG_E!G48+NRG_GTL_E!G48+NRG_CPP_E!G48+NRG_NSP_E!G48</f>
        <v>0</v>
      </c>
      <c r="H48" s="8">
        <f>NRG_CM_E!H48+NRG_OIL_NG_E!H48+NRG_PF_E!H48+NRG_CO_E!H48+NRG_BKBPB_E!H48+NRG_GW_E!H48+NRG_BF_E!H48+NRG_PR_E!H48+NRG_NI_E!H48+NRG_CL_E!H48+NRG_LNG_E!H48+NRG_BIOG_E!H48+NRG_GTL_E!H48+NRG_CPP_E!H48+NRG_NSP_E!H48</f>
        <v>0</v>
      </c>
      <c r="I48" s="8">
        <f>NRG_CM_E!I48+NRG_OIL_NG_E!I48+NRG_PF_E!I48+NRG_CO_E!I48+NRG_BKBPB_E!I48+NRG_GW_E!I48+NRG_BF_E!I48+NRG_PR_E!I48+NRG_NI_E!I48+NRG_CL_E!I48+NRG_LNG_E!I48+NRG_BIOG_E!I48+NRG_GTL_E!I48+NRG_CPP_E!I48+NRG_NSP_E!I48</f>
        <v>0</v>
      </c>
      <c r="J48" s="8">
        <f>NRG_CM_E!J48+NRG_OIL_NG_E!J48+NRG_PF_E!J48+NRG_CO_E!J48+NRG_BKBPB_E!J48+NRG_GW_E!J48+NRG_BF_E!J48+NRG_PR_E!J48+NRG_NI_E!J48+NRG_CL_E!J48+NRG_LNG_E!J48+NRG_BIOG_E!J48+NRG_GTL_E!J48+NRG_CPP_E!J48+NRG_NSP_E!J48</f>
        <v>0</v>
      </c>
      <c r="K48" s="8">
        <f>NRG_CM_E!K48+NRG_OIL_NG_E!K48+NRG_PF_E!K48+NRG_CO_E!K48+NRG_BKBPB_E!K48+NRG_GW_E!K48+NRG_BF_E!K48+NRG_PR_E!K48+NRG_NI_E!K48+NRG_CL_E!K48+NRG_LNG_E!K48+NRG_BIOG_E!K48+NRG_GTL_E!K48+NRG_CPP_E!K48+NRG_NSP_E!K48</f>
        <v>0</v>
      </c>
      <c r="L48" s="8">
        <f>NRG_CM_E!L48+NRG_OIL_NG_E!L48+NRG_PF_E!L48+NRG_CO_E!L48+NRG_BKBPB_E!L48+NRG_GW_E!L48+NRG_BF_E!L48+NRG_PR_E!L48+NRG_NI_E!L48+NRG_CL_E!L48+NRG_LNG_E!L48+NRG_BIOG_E!L48+NRG_GTL_E!L48+NRG_CPP_E!L48+NRG_NSP_E!L48</f>
        <v>0</v>
      </c>
      <c r="M48" s="8">
        <f>NRG_CM_E!M48+NRG_OIL_NG_E!M48+NRG_PF_E!M48+NRG_CO_E!M48+NRG_BKBPB_E!M48+NRG_GW_E!M48+NRG_BF_E!M48+NRG_PR_E!M48+NRG_NI_E!M48+NRG_CL_E!M48+NRG_LNG_E!M48+NRG_BIOG_E!M48+NRG_GTL_E!M48+NRG_CPP_E!M48+NRG_NSP_E!M48</f>
        <v>0</v>
      </c>
      <c r="N48" s="8">
        <f>NRG_CM_E!N48+NRG_OIL_NG_E!N48+NRG_PF_E!N48+NRG_CO_E!N48+NRG_BKBPB_E!N48+NRG_GW_E!N48+NRG_BF_E!N48+NRG_PR_E!N48+NRG_NI_E!N48+NRG_CL_E!N48+NRG_LNG_E!N48+NRG_BIOG_E!N48+NRG_GTL_E!N48+NRG_CPP_E!N48+NRG_NSP_E!N48</f>
        <v>0</v>
      </c>
      <c r="O48" s="8">
        <f>NRG_CM_E!O48+NRG_OIL_NG_E!O48+NRG_PF_E!O48+NRG_CO_E!O48+NRG_BKBPB_E!O48+NRG_GW_E!O48+NRG_BF_E!O48+NRG_PR_E!O48+NRG_NI_E!O48+NRG_CL_E!O48+NRG_LNG_E!O48+NRG_BIOG_E!O48+NRG_GTL_E!O48+NRG_CPP_E!O48+NRG_NSP_E!O48</f>
        <v>0</v>
      </c>
      <c r="P48" s="8">
        <f>NRG_CM_E!P48+NRG_OIL_NG_E!P48+NRG_PF_E!P48+NRG_CO_E!P48+NRG_BKBPB_E!P48+NRG_GW_E!P48+NRG_BF_E!P48+NRG_PR_E!P48+NRG_NI_E!P48+NRG_CL_E!P48+NRG_LNG_E!P48+NRG_BIOG_E!P48+NRG_GTL_E!P48+NRG_CPP_E!P48+NRG_NSP_E!P48</f>
        <v>0</v>
      </c>
      <c r="Q48" s="8">
        <f>NRG_CM_E!Q48+NRG_OIL_NG_E!Q48+NRG_PF_E!Q48+NRG_CO_E!Q48+NRG_BKBPB_E!Q48+NRG_GW_E!Q48+NRG_BF_E!Q48+NRG_PR_E!Q48+NRG_NI_E!Q48+NRG_CL_E!Q48+NRG_LNG_E!Q48+NRG_BIOG_E!Q48+NRG_GTL_E!Q48+NRG_CPP_E!Q48+NRG_NSP_E!Q48</f>
        <v>0</v>
      </c>
      <c r="R48" s="8">
        <f>NRG_CM_E!R48+NRG_OIL_NG_E!R48+NRG_PF_E!R48+NRG_CO_E!R48+NRG_BKBPB_E!R48+NRG_GW_E!R48+NRG_BF_E!R48+NRG_PR_E!R48+NRG_NI_E!R48+NRG_CL_E!R48+NRG_LNG_E!R48+NRG_BIOG_E!R48+NRG_GTL_E!R48+NRG_CPP_E!R48+NRG_NSP_E!R48</f>
        <v>0</v>
      </c>
      <c r="S48" s="8">
        <f>NRG_CM_E!S48+NRG_OIL_NG_E!S48+NRG_PF_E!S48+NRG_CO_E!S48+NRG_BKBPB_E!S48+NRG_GW_E!S48+NRG_BF_E!S48+NRG_PR_E!S48+NRG_NI_E!S48+NRG_CL_E!S48+NRG_LNG_E!S48+NRG_BIOG_E!S48+NRG_GTL_E!S48+NRG_CPP_E!S48+NRG_NSP_E!S48</f>
        <v>0</v>
      </c>
      <c r="T48" s="8">
        <f>NRG_CM_E!T48+NRG_OIL_NG_E!T48+NRG_PF_E!T48+NRG_CO_E!T48+NRG_BKBPB_E!T48+NRG_GW_E!T48+NRG_BF_E!T48+NRG_PR_E!T48+NRG_NI_E!T48+NRG_CL_E!T48+NRG_LNG_E!T48+NRG_BIOG_E!T48+NRG_GTL_E!T48+NRG_CPP_E!T48+NRG_NSP_E!T48</f>
        <v>0</v>
      </c>
      <c r="U48" s="8">
        <f>NRG_CM_E!U48+NRG_OIL_NG_E!U48+NRG_PF_E!U48+NRG_CO_E!U48+NRG_BKBPB_E!U48+NRG_GW_E!U48+NRG_BF_E!U48+NRG_PR_E!U48+NRG_NI_E!U48+NRG_CL_E!U48+NRG_LNG_E!U48+NRG_BIOG_E!U48+NRG_GTL_E!U48+NRG_CPP_E!U48+NRG_NSP_E!U48</f>
        <v>0</v>
      </c>
      <c r="V48" s="8">
        <f>NRG_CM_E!V48+NRG_OIL_NG_E!V48+NRG_PF_E!V48+NRG_CO_E!V48+NRG_BKBPB_E!V48+NRG_GW_E!V48+NRG_BF_E!V48+NRG_PR_E!V48+NRG_NI_E!V48+NRG_CL_E!V48+NRG_LNG_E!V48+NRG_BIOG_E!V48+NRG_GTL_E!V48+NRG_CPP_E!V48+NRG_NSP_E!V48</f>
        <v>0</v>
      </c>
      <c r="W48" s="8">
        <f>NRG_CM_E!W48+NRG_OIL_NG_E!W48+NRG_PF_E!W48+NRG_CO_E!W48+NRG_BKBPB_E!W48+NRG_GW_E!W48+NRG_BF_E!W48+NRG_PR_E!W48+NRG_NI_E!W48+NRG_CL_E!W48+NRG_LNG_E!W48+NRG_BIOG_E!W48+NRG_GTL_E!W48+NRG_CPP_E!W48+NRG_NSP_E!W48</f>
        <v>0</v>
      </c>
      <c r="X48" s="8">
        <f>NRG_CM_E!X48+NRG_OIL_NG_E!X48+NRG_PF_E!X48+NRG_CO_E!X48+NRG_BKBPB_E!X48+NRG_GW_E!X48+NRG_BF_E!X48+NRG_PR_E!X48+NRG_NI_E!X48+NRG_CL_E!X48+NRG_LNG_E!X48+NRG_BIOG_E!X48+NRG_GTL_E!X48+NRG_CPP_E!X48+NRG_NSP_E!X48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NRG_CM_E!C49+NRG_OIL_NG_E!C49+NRG_PF_E!C49+NRG_CO_E!C49+NRG_BKBPB_E!C49+NRG_GW_E!C49+NRG_BF_E!C49+NRG_PR_E!C49+NRG_NI_E!C49+NRG_CL_E!C49+NRG_LNG_E!C49+NRG_BIOG_E!C49+NRG_GTL_E!C49+NRG_CPP_E!C49+NRG_NSP_E!C49</f>
        <v>0</v>
      </c>
      <c r="D49" s="8">
        <f>NRG_CM_E!D49+NRG_OIL_NG_E!D49+NRG_PF_E!D49+NRG_CO_E!D49+NRG_BKBPB_E!D49+NRG_GW_E!D49+NRG_BF_E!D49+NRG_PR_E!D49+NRG_NI_E!D49+NRG_CL_E!D49+NRG_LNG_E!D49+NRG_BIOG_E!D49+NRG_GTL_E!D49+NRG_CPP_E!D49+NRG_NSP_E!D49</f>
        <v>0</v>
      </c>
      <c r="E49" s="8">
        <f>NRG_CM_E!E49+NRG_OIL_NG_E!E49+NRG_PF_E!E49+NRG_CO_E!E49+NRG_BKBPB_E!E49+NRG_GW_E!E49+NRG_BF_E!E49+NRG_PR_E!E49+NRG_NI_E!E49+NRG_CL_E!E49+NRG_LNG_E!E49+NRG_BIOG_E!E49+NRG_GTL_E!E49+NRG_CPP_E!E49+NRG_NSP_E!E49</f>
        <v>0</v>
      </c>
      <c r="F49" s="8">
        <f>NRG_CM_E!F49+NRG_OIL_NG_E!F49+NRG_PF_E!F49+NRG_CO_E!F49+NRG_BKBPB_E!F49+NRG_GW_E!F49+NRG_BF_E!F49+NRG_PR_E!F49+NRG_NI_E!F49+NRG_CL_E!F49+NRG_LNG_E!F49+NRG_BIOG_E!F49+NRG_GTL_E!F49+NRG_CPP_E!F49+NRG_NSP_E!F49</f>
        <v>0</v>
      </c>
      <c r="G49" s="8">
        <f>NRG_CM_E!G49+NRG_OIL_NG_E!G49+NRG_PF_E!G49+NRG_CO_E!G49+NRG_BKBPB_E!G49+NRG_GW_E!G49+NRG_BF_E!G49+NRG_PR_E!G49+NRG_NI_E!G49+NRG_CL_E!G49+NRG_LNG_E!G49+NRG_BIOG_E!G49+NRG_GTL_E!G49+NRG_CPP_E!G49+NRG_NSP_E!G49</f>
        <v>0</v>
      </c>
      <c r="H49" s="8">
        <f>NRG_CM_E!H49+NRG_OIL_NG_E!H49+NRG_PF_E!H49+NRG_CO_E!H49+NRG_BKBPB_E!H49+NRG_GW_E!H49+NRG_BF_E!H49+NRG_PR_E!H49+NRG_NI_E!H49+NRG_CL_E!H49+NRG_LNG_E!H49+NRG_BIOG_E!H49+NRG_GTL_E!H49+NRG_CPP_E!H49+NRG_NSP_E!H49</f>
        <v>0</v>
      </c>
      <c r="I49" s="8">
        <f>NRG_CM_E!I49+NRG_OIL_NG_E!I49+NRG_PF_E!I49+NRG_CO_E!I49+NRG_BKBPB_E!I49+NRG_GW_E!I49+NRG_BF_E!I49+NRG_PR_E!I49+NRG_NI_E!I49+NRG_CL_E!I49+NRG_LNG_E!I49+NRG_BIOG_E!I49+NRG_GTL_E!I49+NRG_CPP_E!I49+NRG_NSP_E!I49</f>
        <v>0</v>
      </c>
      <c r="J49" s="8">
        <f>NRG_CM_E!J49+NRG_OIL_NG_E!J49+NRG_PF_E!J49+NRG_CO_E!J49+NRG_BKBPB_E!J49+NRG_GW_E!J49+NRG_BF_E!J49+NRG_PR_E!J49+NRG_NI_E!J49+NRG_CL_E!J49+NRG_LNG_E!J49+NRG_BIOG_E!J49+NRG_GTL_E!J49+NRG_CPP_E!J49+NRG_NSP_E!J49</f>
        <v>0</v>
      </c>
      <c r="K49" s="8">
        <f>NRG_CM_E!K49+NRG_OIL_NG_E!K49+NRG_PF_E!K49+NRG_CO_E!K49+NRG_BKBPB_E!K49+NRG_GW_E!K49+NRG_BF_E!K49+NRG_PR_E!K49+NRG_NI_E!K49+NRG_CL_E!K49+NRG_LNG_E!K49+NRG_BIOG_E!K49+NRG_GTL_E!K49+NRG_CPP_E!K49+NRG_NSP_E!K49</f>
        <v>0</v>
      </c>
      <c r="L49" s="8">
        <f>NRG_CM_E!L49+NRG_OIL_NG_E!L49+NRG_PF_E!L49+NRG_CO_E!L49+NRG_BKBPB_E!L49+NRG_GW_E!L49+NRG_BF_E!L49+NRG_PR_E!L49+NRG_NI_E!L49+NRG_CL_E!L49+NRG_LNG_E!L49+NRG_BIOG_E!L49+NRG_GTL_E!L49+NRG_CPP_E!L49+NRG_NSP_E!L49</f>
        <v>0</v>
      </c>
      <c r="M49" s="8">
        <f>NRG_CM_E!M49+NRG_OIL_NG_E!M49+NRG_PF_E!M49+NRG_CO_E!M49+NRG_BKBPB_E!M49+NRG_GW_E!M49+NRG_BF_E!M49+NRG_PR_E!M49+NRG_NI_E!M49+NRG_CL_E!M49+NRG_LNG_E!M49+NRG_BIOG_E!M49+NRG_GTL_E!M49+NRG_CPP_E!M49+NRG_NSP_E!M49</f>
        <v>0</v>
      </c>
      <c r="N49" s="8">
        <f>NRG_CM_E!N49+NRG_OIL_NG_E!N49+NRG_PF_E!N49+NRG_CO_E!N49+NRG_BKBPB_E!N49+NRG_GW_E!N49+NRG_BF_E!N49+NRG_PR_E!N49+NRG_NI_E!N49+NRG_CL_E!N49+NRG_LNG_E!N49+NRG_BIOG_E!N49+NRG_GTL_E!N49+NRG_CPP_E!N49+NRG_NSP_E!N49</f>
        <v>0</v>
      </c>
      <c r="O49" s="8">
        <f>NRG_CM_E!O49+NRG_OIL_NG_E!O49+NRG_PF_E!O49+NRG_CO_E!O49+NRG_BKBPB_E!O49+NRG_GW_E!O49+NRG_BF_E!O49+NRG_PR_E!O49+NRG_NI_E!O49+NRG_CL_E!O49+NRG_LNG_E!O49+NRG_BIOG_E!O49+NRG_GTL_E!O49+NRG_CPP_E!O49+NRG_NSP_E!O49</f>
        <v>0</v>
      </c>
      <c r="P49" s="8">
        <f>NRG_CM_E!P49+NRG_OIL_NG_E!P49+NRG_PF_E!P49+NRG_CO_E!P49+NRG_BKBPB_E!P49+NRG_GW_E!P49+NRG_BF_E!P49+NRG_PR_E!P49+NRG_NI_E!P49+NRG_CL_E!P49+NRG_LNG_E!P49+NRG_BIOG_E!P49+NRG_GTL_E!P49+NRG_CPP_E!P49+NRG_NSP_E!P49</f>
        <v>0</v>
      </c>
      <c r="Q49" s="8">
        <f>NRG_CM_E!Q49+NRG_OIL_NG_E!Q49+NRG_PF_E!Q49+NRG_CO_E!Q49+NRG_BKBPB_E!Q49+NRG_GW_E!Q49+NRG_BF_E!Q49+NRG_PR_E!Q49+NRG_NI_E!Q49+NRG_CL_E!Q49+NRG_LNG_E!Q49+NRG_BIOG_E!Q49+NRG_GTL_E!Q49+NRG_CPP_E!Q49+NRG_NSP_E!Q49</f>
        <v>0</v>
      </c>
      <c r="R49" s="8">
        <f>NRG_CM_E!R49+NRG_OIL_NG_E!R49+NRG_PF_E!R49+NRG_CO_E!R49+NRG_BKBPB_E!R49+NRG_GW_E!R49+NRG_BF_E!R49+NRG_PR_E!R49+NRG_NI_E!R49+NRG_CL_E!R49+NRG_LNG_E!R49+NRG_BIOG_E!R49+NRG_GTL_E!R49+NRG_CPP_E!R49+NRG_NSP_E!R49</f>
        <v>0</v>
      </c>
      <c r="S49" s="8">
        <f>NRG_CM_E!S49+NRG_OIL_NG_E!S49+NRG_PF_E!S49+NRG_CO_E!S49+NRG_BKBPB_E!S49+NRG_GW_E!S49+NRG_BF_E!S49+NRG_PR_E!S49+NRG_NI_E!S49+NRG_CL_E!S49+NRG_LNG_E!S49+NRG_BIOG_E!S49+NRG_GTL_E!S49+NRG_CPP_E!S49+NRG_NSP_E!S49</f>
        <v>0</v>
      </c>
      <c r="T49" s="8">
        <f>NRG_CM_E!T49+NRG_OIL_NG_E!T49+NRG_PF_E!T49+NRG_CO_E!T49+NRG_BKBPB_E!T49+NRG_GW_E!T49+NRG_BF_E!T49+NRG_PR_E!T49+NRG_NI_E!T49+NRG_CL_E!T49+NRG_LNG_E!T49+NRG_BIOG_E!T49+NRG_GTL_E!T49+NRG_CPP_E!T49+NRG_NSP_E!T49</f>
        <v>0</v>
      </c>
      <c r="U49" s="8">
        <f>NRG_CM_E!U49+NRG_OIL_NG_E!U49+NRG_PF_E!U49+NRG_CO_E!U49+NRG_BKBPB_E!U49+NRG_GW_E!U49+NRG_BF_E!U49+NRG_PR_E!U49+NRG_NI_E!U49+NRG_CL_E!U49+NRG_LNG_E!U49+NRG_BIOG_E!U49+NRG_GTL_E!U49+NRG_CPP_E!U49+NRG_NSP_E!U49</f>
        <v>0</v>
      </c>
      <c r="V49" s="8">
        <f>NRG_CM_E!V49+NRG_OIL_NG_E!V49+NRG_PF_E!V49+NRG_CO_E!V49+NRG_BKBPB_E!V49+NRG_GW_E!V49+NRG_BF_E!V49+NRG_PR_E!V49+NRG_NI_E!V49+NRG_CL_E!V49+NRG_LNG_E!V49+NRG_BIOG_E!V49+NRG_GTL_E!V49+NRG_CPP_E!V49+NRG_NSP_E!V49</f>
        <v>0</v>
      </c>
      <c r="W49" s="8">
        <f>NRG_CM_E!W49+NRG_OIL_NG_E!W49+NRG_PF_E!W49+NRG_CO_E!W49+NRG_BKBPB_E!W49+NRG_GW_E!W49+NRG_BF_E!W49+NRG_PR_E!W49+NRG_NI_E!W49+NRG_CL_E!W49+NRG_LNG_E!W49+NRG_BIOG_E!W49+NRG_GTL_E!W49+NRG_CPP_E!W49+NRG_NSP_E!W49</f>
        <v>0</v>
      </c>
      <c r="X49" s="8">
        <f>NRG_CM_E!X49+NRG_OIL_NG_E!X49+NRG_PF_E!X49+NRG_CO_E!X49+NRG_BKBPB_E!X49+NRG_GW_E!X49+NRG_BF_E!X49+NRG_PR_E!X49+NRG_NI_E!X49+NRG_CL_E!X49+NRG_LNG_E!X49+NRG_BIOG_E!X49+NRG_GTL_E!X49+NRG_CPP_E!X49+NRG_NSP_E!X49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NRG_CM_E!C50+NRG_OIL_NG_E!C50+NRG_PF_E!C50+NRG_CO_E!C50+NRG_BKBPB_E!C50+NRG_GW_E!C50+NRG_BF_E!C50+NRG_PR_E!C50+NRG_NI_E!C50+NRG_CL_E!C50+NRG_LNG_E!C50+NRG_BIOG_E!C50+NRG_GTL_E!C50+NRG_CPP_E!C50+NRG_NSP_E!C50</f>
        <v>1735.5828279600003</v>
      </c>
      <c r="D50" s="8">
        <f>NRG_CM_E!D50+NRG_OIL_NG_E!D50+NRG_PF_E!D50+NRG_CO_E!D50+NRG_BKBPB_E!D50+NRG_GW_E!D50+NRG_BF_E!D50+NRG_PR_E!D50+NRG_NI_E!D50+NRG_CL_E!D50+NRG_LNG_E!D50+NRG_BIOG_E!D50+NRG_GTL_E!D50+NRG_CPP_E!D50+NRG_NSP_E!D50</f>
        <v>2027.3021679599999</v>
      </c>
      <c r="E50" s="8">
        <f>NRG_CM_E!E50+NRG_OIL_NG_E!E50+NRG_PF_E!E50+NRG_CO_E!E50+NRG_BKBPB_E!E50+NRG_GW_E!E50+NRG_BF_E!E50+NRG_PR_E!E50+NRG_NI_E!E50+NRG_CL_E!E50+NRG_LNG_E!E50+NRG_BIOG_E!E50+NRG_GTL_E!E50+NRG_CPP_E!E50+NRG_NSP_E!E50</f>
        <v>1741.47606</v>
      </c>
      <c r="F50" s="8">
        <f>NRG_CM_E!F50+NRG_OIL_NG_E!F50+NRG_PF_E!F50+NRG_CO_E!F50+NRG_BKBPB_E!F50+NRG_GW_E!F50+NRG_BF_E!F50+NRG_PR_E!F50+NRG_NI_E!F50+NRG_CL_E!F50+NRG_LNG_E!F50+NRG_BIOG_E!F50+NRG_GTL_E!F50+NRG_CPP_E!F50+NRG_NSP_E!F50</f>
        <v>2242.40817204</v>
      </c>
      <c r="G50" s="8">
        <f>NRG_CM_E!G50+NRG_OIL_NG_E!G50+NRG_PF_E!G50+NRG_CO_E!G50+NRG_BKBPB_E!G50+NRG_GW_E!G50+NRG_BF_E!G50+NRG_PR_E!G50+NRG_NI_E!G50+NRG_CL_E!G50+NRG_LNG_E!G50+NRG_BIOG_E!G50+NRG_GTL_E!G50+NRG_CPP_E!G50+NRG_NSP_E!G50</f>
        <v>1071.09630864</v>
      </c>
      <c r="H50" s="8">
        <f>NRG_CM_E!H50+NRG_OIL_NG_E!H50+NRG_PF_E!H50+NRG_CO_E!H50+NRG_BKBPB_E!H50+NRG_GW_E!H50+NRG_BF_E!H50+NRG_PR_E!H50+NRG_NI_E!H50+NRG_CL_E!H50+NRG_LNG_E!H50+NRG_BIOG_E!H50+NRG_GTL_E!H50+NRG_CPP_E!H50+NRG_NSP_E!H50</f>
        <v>1318.0257129600004</v>
      </c>
      <c r="I50" s="8">
        <f>NRG_CM_E!I50+NRG_OIL_NG_E!I50+NRG_PF_E!I50+NRG_CO_E!I50+NRG_BKBPB_E!I50+NRG_GW_E!I50+NRG_BF_E!I50+NRG_PR_E!I50+NRG_NI_E!I50+NRG_CL_E!I50+NRG_LNG_E!I50+NRG_BIOG_E!I50+NRG_GTL_E!I50+NRG_CPP_E!I50+NRG_NSP_E!I50</f>
        <v>2103.7099413599999</v>
      </c>
      <c r="J50" s="8">
        <f>NRG_CM_E!J50+NRG_OIL_NG_E!J50+NRG_PF_E!J50+NRG_CO_E!J50+NRG_BKBPB_E!J50+NRG_GW_E!J50+NRG_BF_E!J50+NRG_PR_E!J50+NRG_NI_E!J50+NRG_CL_E!J50+NRG_LNG_E!J50+NRG_BIOG_E!J50+NRG_GTL_E!J50+NRG_CPP_E!J50+NRG_NSP_E!J50</f>
        <v>1940.15949228</v>
      </c>
      <c r="K50" s="8">
        <f>NRG_CM_E!K50+NRG_OIL_NG_E!K50+NRG_PF_E!K50+NRG_CO_E!K50+NRG_BKBPB_E!K50+NRG_GW_E!K50+NRG_BF_E!K50+NRG_PR_E!K50+NRG_NI_E!K50+NRG_CL_E!K50+NRG_LNG_E!K50+NRG_BIOG_E!K50+NRG_GTL_E!K50+NRG_CPP_E!K50+NRG_NSP_E!K50</f>
        <v>1924.1250879600002</v>
      </c>
      <c r="L50" s="8">
        <f>NRG_CM_E!L50+NRG_OIL_NG_E!L50+NRG_PF_E!L50+NRG_CO_E!L50+NRG_BKBPB_E!L50+NRG_GW_E!L50+NRG_BF_E!L50+NRG_PR_E!L50+NRG_NI_E!L50+NRG_CL_E!L50+NRG_LNG_E!L50+NRG_BIOG_E!L50+NRG_GTL_E!L50+NRG_CPP_E!L50+NRG_NSP_E!L50</f>
        <v>1879.2288086400001</v>
      </c>
      <c r="M50" s="8">
        <f>NRG_CM_E!M50+NRG_OIL_NG_E!M50+NRG_PF_E!M50+NRG_CO_E!M50+NRG_BKBPB_E!M50+NRG_GW_E!M50+NRG_BF_E!M50+NRG_PR_E!M50+NRG_NI_E!M50+NRG_CL_E!M50+NRG_LNG_E!M50+NRG_BIOG_E!M50+NRG_GTL_E!M50+NRG_CPP_E!M50+NRG_NSP_E!M50</f>
        <v>1657.95434568</v>
      </c>
      <c r="N50" s="8">
        <f>NRG_CM_E!N50+NRG_OIL_NG_E!N50+NRG_PF_E!N50+NRG_CO_E!N50+NRG_BKBPB_E!N50+NRG_GW_E!N50+NRG_BF_E!N50+NRG_PR_E!N50+NRG_NI_E!N50+NRG_CL_E!N50+NRG_LNG_E!N50+NRG_BIOG_E!N50+NRG_GTL_E!N50+NRG_CPP_E!N50+NRG_NSP_E!N50</f>
        <v>756.82261727999992</v>
      </c>
      <c r="O50" s="8">
        <f>NRG_CM_E!O50+NRG_OIL_NG_E!O50+NRG_PF_E!O50+NRG_CO_E!O50+NRG_BKBPB_E!O50+NRG_GW_E!O50+NRG_BF_E!O50+NRG_PR_E!O50+NRG_NI_E!O50+NRG_CL_E!O50+NRG_LNG_E!O50+NRG_BIOG_E!O50+NRG_GTL_E!O50+NRG_CPP_E!O50+NRG_NSP_E!O50</f>
        <v>1071.09630864</v>
      </c>
      <c r="P50" s="8">
        <f>NRG_CM_E!P50+NRG_OIL_NG_E!P50+NRG_PF_E!P50+NRG_CO_E!P50+NRG_BKBPB_E!P50+NRG_GW_E!P50+NRG_BF_E!P50+NRG_PR_E!P50+NRG_NI_E!P50+NRG_CL_E!P50+NRG_LNG_E!P50+NRG_BIOG_E!P50+NRG_GTL_E!P50+NRG_CPP_E!P50+NRG_NSP_E!P50</f>
        <v>2171.05449228</v>
      </c>
      <c r="Q50" s="8">
        <f>NRG_CM_E!Q50+NRG_OIL_NG_E!Q50+NRG_PF_E!Q50+NRG_CO_E!Q50+NRG_BKBPB_E!Q50+NRG_GW_E!Q50+NRG_BF_E!Q50+NRG_PR_E!Q50+NRG_NI_E!Q50+NRG_CL_E!Q50+NRG_LNG_E!Q50+NRG_BIOG_E!Q50+NRG_GTL_E!Q50+NRG_CPP_E!Q50+NRG_NSP_E!Q50</f>
        <v>1693.2300879600002</v>
      </c>
      <c r="R50" s="8">
        <f>NRG_CM_E!R50+NRG_OIL_NG_E!R50+NRG_PF_E!R50+NRG_CO_E!R50+NRG_BKBPB_E!R50+NRG_GW_E!R50+NRG_BF_E!R50+NRG_PR_E!R50+NRG_NI_E!R50+NRG_CL_E!R50+NRG_LNG_E!R50+NRG_BIOG_E!R50+NRG_GTL_E!R50+NRG_CPP_E!R50+NRG_NSP_E!R50</f>
        <v>2097.2963379600001</v>
      </c>
      <c r="S50" s="8">
        <f>NRG_CM_E!S50+NRG_OIL_NG_E!S50+NRG_PF_E!S50+NRG_CO_E!S50+NRG_BKBPB_E!S50+NRG_GW_E!S50+NRG_BF_E!S50+NRG_PR_E!S50+NRG_NI_E!S50+NRG_CL_E!S50+NRG_LNG_E!S50+NRG_BIOG_E!S50+NRG_GTL_E!S50+NRG_CPP_E!S50+NRG_NSP_E!S50</f>
        <v>2366.6737499999999</v>
      </c>
      <c r="T50" s="8">
        <f>NRG_CM_E!T50+NRG_OIL_NG_E!T50+NRG_PF_E!T50+NRG_CO_E!T50+NRG_BKBPB_E!T50+NRG_GW_E!T50+NRG_BF_E!T50+NRG_PR_E!T50+NRG_NI_E!T50+NRG_CL_E!T50+NRG_LNG_E!T50+NRG_BIOG_E!T50+NRG_GTL_E!T50+NRG_CPP_E!T50+NRG_NSP_E!T50</f>
        <v>2150.0813098799999</v>
      </c>
      <c r="U50" s="8">
        <f>NRG_CM_E!U50+NRG_OIL_NG_E!U50+NRG_PF_E!U50+NRG_CO_E!U50+NRG_BKBPB_E!U50+NRG_GW_E!U50+NRG_BF_E!U50+NRG_PR_E!U50+NRG_NI_E!U50+NRG_CL_E!U50+NRG_LNG_E!U50+NRG_BIOG_E!U50+NRG_GTL_E!U50+NRG_CPP_E!U50+NRG_NSP_E!U50</f>
        <v>1889.0066181600002</v>
      </c>
      <c r="V50" s="8">
        <f>NRG_CM_E!V50+NRG_OIL_NG_E!V50+NRG_PF_E!V50+NRG_CO_E!V50+NRG_BKBPB_E!V50+NRG_GW_E!V50+NRG_BF_E!V50+NRG_PR_E!V50+NRG_NI_E!V50+NRG_CL_E!V50+NRG_LNG_E!V50+NRG_BIOG_E!V50+NRG_GTL_E!V50+NRG_CPP_E!V50+NRG_NSP_E!V50</f>
        <v>1688.1374678400002</v>
      </c>
      <c r="W50" s="8">
        <f>NRG_CM_E!W50+NRG_OIL_NG_E!W50+NRG_PF_E!W50+NRG_CO_E!W50+NRG_BKBPB_E!W50+NRG_GW_E!W50+NRG_BF_E!W50+NRG_PR_E!W50+NRG_NI_E!W50+NRG_CL_E!W50+NRG_LNG_E!W50+NRG_BIOG_E!W50+NRG_GTL_E!W50+NRG_CPP_E!W50+NRG_NSP_E!W50</f>
        <v>1626.0491426399999</v>
      </c>
      <c r="X50" s="8">
        <f>NRG_CM_E!X50+NRG_OIL_NG_E!X50+NRG_PF_E!X50+NRG_CO_E!X50+NRG_BKBPB_E!X50+NRG_GW_E!X50+NRG_BF_E!X50+NRG_PR_E!X50+NRG_NI_E!X50+NRG_CL_E!X50+NRG_LNG_E!X50+NRG_BIOG_E!X50+NRG_GTL_E!X50+NRG_CPP_E!X50+NRG_NSP_E!X50</f>
        <v>1224.47787804</v>
      </c>
    </row>
    <row r="51" spans="1:24" ht="11.25" customHeight="1" x14ac:dyDescent="0.2">
      <c r="A51" s="25" t="s">
        <v>88</v>
      </c>
      <c r="B51" s="26" t="s">
        <v>89</v>
      </c>
      <c r="C51" s="27">
        <f>NRG_CM_E!C51+NRG_OIL_NG_E!C51+NRG_PF_E!C51+NRG_CO_E!C51+NRG_BKBPB_E!C51+NRG_GW_E!C51+NRG_BF_E!C51+NRG_PR_E!C51+NRG_NI_E!C51+NRG_CL_E!C51+NRG_LNG_E!C51+NRG_BIOG_E!C51+NRG_GTL_E!C51+NRG_CPP_E!C51+NRG_NSP_E!C51</f>
        <v>0</v>
      </c>
      <c r="D51" s="27">
        <f>NRG_CM_E!D51+NRG_OIL_NG_E!D51+NRG_PF_E!D51+NRG_CO_E!D51+NRG_BKBPB_E!D51+NRG_GW_E!D51+NRG_BF_E!D51+NRG_PR_E!D51+NRG_NI_E!D51+NRG_CL_E!D51+NRG_LNG_E!D51+NRG_BIOG_E!D51+NRG_GTL_E!D51+NRG_CPP_E!D51+NRG_NSP_E!D51</f>
        <v>0</v>
      </c>
      <c r="E51" s="27">
        <f>NRG_CM_E!E51+NRG_OIL_NG_E!E51+NRG_PF_E!E51+NRG_CO_E!E51+NRG_BKBPB_E!E51+NRG_GW_E!E51+NRG_BF_E!E51+NRG_PR_E!E51+NRG_NI_E!E51+NRG_CL_E!E51+NRG_LNG_E!E51+NRG_BIOG_E!E51+NRG_GTL_E!E51+NRG_CPP_E!E51+NRG_NSP_E!E51</f>
        <v>0</v>
      </c>
      <c r="F51" s="27">
        <f>NRG_CM_E!F51+NRG_OIL_NG_E!F51+NRG_PF_E!F51+NRG_CO_E!F51+NRG_BKBPB_E!F51+NRG_GW_E!F51+NRG_BF_E!F51+NRG_PR_E!F51+NRG_NI_E!F51+NRG_CL_E!F51+NRG_LNG_E!F51+NRG_BIOG_E!F51+NRG_GTL_E!F51+NRG_CPP_E!F51+NRG_NSP_E!F51</f>
        <v>0</v>
      </c>
      <c r="G51" s="27">
        <f>NRG_CM_E!G51+NRG_OIL_NG_E!G51+NRG_PF_E!G51+NRG_CO_E!G51+NRG_BKBPB_E!G51+NRG_GW_E!G51+NRG_BF_E!G51+NRG_PR_E!G51+NRG_NI_E!G51+NRG_CL_E!G51+NRG_LNG_E!G51+NRG_BIOG_E!G51+NRG_GTL_E!G51+NRG_CPP_E!G51+NRG_NSP_E!G51</f>
        <v>39.129749999999994</v>
      </c>
      <c r="H51" s="27">
        <f>NRG_CM_E!H51+NRG_OIL_NG_E!H51+NRG_PF_E!H51+NRG_CO_E!H51+NRG_BKBPB_E!H51+NRG_GW_E!H51+NRG_BF_E!H51+NRG_PR_E!H51+NRG_NI_E!H51+NRG_CL_E!H51+NRG_LNG_E!H51+NRG_BIOG_E!H51+NRG_GTL_E!H51+NRG_CPP_E!H51+NRG_NSP_E!H51</f>
        <v>186.61104</v>
      </c>
      <c r="I51" s="27">
        <f>NRG_CM_E!I51+NRG_OIL_NG_E!I51+NRG_PF_E!I51+NRG_CO_E!I51+NRG_BKBPB_E!I51+NRG_GW_E!I51+NRG_BF_E!I51+NRG_PR_E!I51+NRG_NI_E!I51+NRG_CL_E!I51+NRG_LNG_E!I51+NRG_BIOG_E!I51+NRG_GTL_E!I51+NRG_CPP_E!I51+NRG_NSP_E!I51</f>
        <v>208.27125000000004</v>
      </c>
      <c r="J51" s="27">
        <f>NRG_CM_E!J51+NRG_OIL_NG_E!J51+NRG_PF_E!J51+NRG_CO_E!J51+NRG_BKBPB_E!J51+NRG_GW_E!J51+NRG_BF_E!J51+NRG_PR_E!J51+NRG_NI_E!J51+NRG_CL_E!J51+NRG_LNG_E!J51+NRG_BIOG_E!J51+NRG_GTL_E!J51+NRG_CPP_E!J51+NRG_NSP_E!J51</f>
        <v>215.18838000000002</v>
      </c>
      <c r="K51" s="27">
        <f>NRG_CM_E!K51+NRG_OIL_NG_E!K51+NRG_PF_E!K51+NRG_CO_E!K51+NRG_BKBPB_E!K51+NRG_GW_E!K51+NRG_BF_E!K51+NRG_PR_E!K51+NRG_NI_E!K51+NRG_CL_E!K51+NRG_LNG_E!K51+NRG_BIOG_E!K51+NRG_GTL_E!K51+NRG_CPP_E!K51+NRG_NSP_E!K51</f>
        <v>203.32323000000002</v>
      </c>
      <c r="L51" s="27">
        <f>NRG_CM_E!L51+NRG_OIL_NG_E!L51+NRG_PF_E!L51+NRG_CO_E!L51+NRG_BKBPB_E!L51+NRG_GW_E!L51+NRG_BF_E!L51+NRG_PR_E!L51+NRG_NI_E!L51+NRG_CL_E!L51+NRG_LNG_E!L51+NRG_BIOG_E!L51+NRG_GTL_E!L51+NRG_CPP_E!L51+NRG_NSP_E!L51</f>
        <v>221.09571</v>
      </c>
      <c r="M51" s="27">
        <f>NRG_CM_E!M51+NRG_OIL_NG_E!M51+NRG_PF_E!M51+NRG_CO_E!M51+NRG_BKBPB_E!M51+NRG_GW_E!M51+NRG_BF_E!M51+NRG_PR_E!M51+NRG_NI_E!M51+NRG_CL_E!M51+NRG_LNG_E!M51+NRG_BIOG_E!M51+NRG_GTL_E!M51+NRG_CPP_E!M51+NRG_NSP_E!M51</f>
        <v>283.60232999999999</v>
      </c>
      <c r="N51" s="27">
        <f>NRG_CM_E!N51+NRG_OIL_NG_E!N51+NRG_PF_E!N51+NRG_CO_E!N51+NRG_BKBPB_E!N51+NRG_GW_E!N51+NRG_BF_E!N51+NRG_PR_E!N51+NRG_NI_E!N51+NRG_CL_E!N51+NRG_LNG_E!N51+NRG_BIOG_E!N51+NRG_GTL_E!N51+NRG_CPP_E!N51+NRG_NSP_E!N51</f>
        <v>300.71843999999999</v>
      </c>
      <c r="O51" s="27">
        <f>NRG_CM_E!O51+NRG_OIL_NG_E!O51+NRG_PF_E!O51+NRG_CO_E!O51+NRG_BKBPB_E!O51+NRG_GW_E!O51+NRG_BF_E!O51+NRG_PR_E!O51+NRG_NI_E!O51+NRG_CL_E!O51+NRG_LNG_E!O51+NRG_BIOG_E!O51+NRG_GTL_E!O51+NRG_CPP_E!O51+NRG_NSP_E!O51</f>
        <v>232.70841000000001</v>
      </c>
      <c r="P51" s="27">
        <f>NRG_CM_E!P51+NRG_OIL_NG_E!P51+NRG_PF_E!P51+NRG_CO_E!P51+NRG_BKBPB_E!P51+NRG_GW_E!P51+NRG_BF_E!P51+NRG_PR_E!P51+NRG_NI_E!P51+NRG_CL_E!P51+NRG_LNG_E!P51+NRG_BIOG_E!P51+NRG_GTL_E!P51+NRG_CPP_E!P51+NRG_NSP_E!P51</f>
        <v>371.35395</v>
      </c>
      <c r="Q51" s="27">
        <f>NRG_CM_E!Q51+NRG_OIL_NG_E!Q51+NRG_PF_E!Q51+NRG_CO_E!Q51+NRG_BKBPB_E!Q51+NRG_GW_E!Q51+NRG_BF_E!Q51+NRG_PR_E!Q51+NRG_NI_E!Q51+NRG_CL_E!Q51+NRG_LNG_E!Q51+NRG_BIOG_E!Q51+NRG_GTL_E!Q51+NRG_CPP_E!Q51+NRG_NSP_E!Q51</f>
        <v>327.57911999999999</v>
      </c>
      <c r="R51" s="27">
        <f>NRG_CM_E!R51+NRG_OIL_NG_E!R51+NRG_PF_E!R51+NRG_CO_E!R51+NRG_BKBPB_E!R51+NRG_GW_E!R51+NRG_BF_E!R51+NRG_PR_E!R51+NRG_NI_E!R51+NRG_CL_E!R51+NRG_LNG_E!R51+NRG_BIOG_E!R51+NRG_GTL_E!R51+NRG_CPP_E!R51+NRG_NSP_E!R51</f>
        <v>295.61895000000004</v>
      </c>
      <c r="S51" s="27">
        <f>NRG_CM_E!S51+NRG_OIL_NG_E!S51+NRG_PF_E!S51+NRG_CO_E!S51+NRG_BKBPB_E!S51+NRG_GW_E!S51+NRG_BF_E!S51+NRG_PR_E!S51+NRG_NI_E!S51+NRG_CL_E!S51+NRG_LNG_E!S51+NRG_BIOG_E!S51+NRG_GTL_E!S51+NRG_CPP_E!S51+NRG_NSP_E!S51</f>
        <v>204.98940000000002</v>
      </c>
      <c r="T51" s="27">
        <f>NRG_CM_E!T51+NRG_OIL_NG_E!T51+NRG_PF_E!T51+NRG_CO_E!T51+NRG_BKBPB_E!T51+NRG_GW_E!T51+NRG_BF_E!T51+NRG_PR_E!T51+NRG_NI_E!T51+NRG_CL_E!T51+NRG_LNG_E!T51+NRG_BIOG_E!T51+NRG_GTL_E!T51+NRG_CPP_E!T51+NRG_NSP_E!T51</f>
        <v>247.51833875999998</v>
      </c>
      <c r="U51" s="27">
        <f>NRG_CM_E!U51+NRG_OIL_NG_E!U51+NRG_PF_E!U51+NRG_CO_E!U51+NRG_BKBPB_E!U51+NRG_GW_E!U51+NRG_BF_E!U51+NRG_PR_E!U51+NRG_NI_E!U51+NRG_CL_E!U51+NRG_LNG_E!U51+NRG_BIOG_E!U51+NRG_GTL_E!U51+NRG_CPP_E!U51+NRG_NSP_E!U51</f>
        <v>223.17448428</v>
      </c>
      <c r="V51" s="27">
        <f>NRG_CM_E!V51+NRG_OIL_NG_E!V51+NRG_PF_E!V51+NRG_CO_E!V51+NRG_BKBPB_E!V51+NRG_GW_E!V51+NRG_BF_E!V51+NRG_PR_E!V51+NRG_NI_E!V51+NRG_CL_E!V51+NRG_LNG_E!V51+NRG_BIOG_E!V51+NRG_GTL_E!V51+NRG_CPP_E!V51+NRG_NSP_E!V51</f>
        <v>222.39209124000001</v>
      </c>
      <c r="W51" s="27">
        <f>NRG_CM_E!W51+NRG_OIL_NG_E!W51+NRG_PF_E!W51+NRG_CO_E!W51+NRG_BKBPB_E!W51+NRG_GW_E!W51+NRG_BF_E!W51+NRG_PR_E!W51+NRG_NI_E!W51+NRG_CL_E!W51+NRG_LNG_E!W51+NRG_BIOG_E!W51+NRG_GTL_E!W51+NRG_CPP_E!W51+NRG_NSP_E!W51</f>
        <v>204.66161892</v>
      </c>
      <c r="X51" s="27">
        <f>NRG_CM_E!X51+NRG_OIL_NG_E!X51+NRG_PF_E!X51+NRG_CO_E!X51+NRG_BKBPB_E!X51+NRG_GW_E!X51+NRG_BF_E!X51+NRG_PR_E!X51+NRG_NI_E!X51+NRG_CL_E!X51+NRG_LNG_E!X51+NRG_BIOG_E!X51+NRG_GTL_E!X51+NRG_CPP_E!X51+NRG_NSP_E!X51</f>
        <v>213.24956400000005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NRG_CM_E!C53+NRG_OIL_NG_E!C53+NRG_PF_E!C53+NRG_CO_E!C53+NRG_BKBPB_E!C53+NRG_GW_E!C53+NRG_BF_E!C53+NRG_PR_E!C53+NRG_NI_E!C53+NRG_CL_E!C53+NRG_LNG_E!C53+NRG_BIOG_E!C53+NRG_GTL_E!C53+NRG_CPP_E!C53+NRG_NSP_E!C53</f>
        <v>0</v>
      </c>
      <c r="D53" s="8">
        <f>NRG_CM_E!D53+NRG_OIL_NG_E!D53+NRG_PF_E!D53+NRG_CO_E!D53+NRG_BKBPB_E!D53+NRG_GW_E!D53+NRG_BF_E!D53+NRG_PR_E!D53+NRG_NI_E!D53+NRG_CL_E!D53+NRG_LNG_E!D53+NRG_BIOG_E!D53+NRG_GTL_E!D53+NRG_CPP_E!D53+NRG_NSP_E!D53</f>
        <v>0</v>
      </c>
      <c r="E53" s="8">
        <f>NRG_CM_E!E53+NRG_OIL_NG_E!E53+NRG_PF_E!E53+NRG_CO_E!E53+NRG_BKBPB_E!E53+NRG_GW_E!E53+NRG_BF_E!E53+NRG_PR_E!E53+NRG_NI_E!E53+NRG_CL_E!E53+NRG_LNG_E!E53+NRG_BIOG_E!E53+NRG_GTL_E!E53+NRG_CPP_E!E53+NRG_NSP_E!E53</f>
        <v>0</v>
      </c>
      <c r="F53" s="8">
        <f>NRG_CM_E!F53+NRG_OIL_NG_E!F53+NRG_PF_E!F53+NRG_CO_E!F53+NRG_BKBPB_E!F53+NRG_GW_E!F53+NRG_BF_E!F53+NRG_PR_E!F53+NRG_NI_E!F53+NRG_CL_E!F53+NRG_LNG_E!F53+NRG_BIOG_E!F53+NRG_GTL_E!F53+NRG_CPP_E!F53+NRG_NSP_E!F53</f>
        <v>0</v>
      </c>
      <c r="G53" s="8">
        <f>NRG_CM_E!G53+NRG_OIL_NG_E!G53+NRG_PF_E!G53+NRG_CO_E!G53+NRG_BKBPB_E!G53+NRG_GW_E!G53+NRG_BF_E!G53+NRG_PR_E!G53+NRG_NI_E!G53+NRG_CL_E!G53+NRG_LNG_E!G53+NRG_BIOG_E!G53+NRG_GTL_E!G53+NRG_CPP_E!G53+NRG_NSP_E!G53</f>
        <v>0</v>
      </c>
      <c r="H53" s="8">
        <f>NRG_CM_E!H53+NRG_OIL_NG_E!H53+NRG_PF_E!H53+NRG_CO_E!H53+NRG_BKBPB_E!H53+NRG_GW_E!H53+NRG_BF_E!H53+NRG_PR_E!H53+NRG_NI_E!H53+NRG_CL_E!H53+NRG_LNG_E!H53+NRG_BIOG_E!H53+NRG_GTL_E!H53+NRG_CPP_E!H53+NRG_NSP_E!H53</f>
        <v>0</v>
      </c>
      <c r="I53" s="8">
        <f>NRG_CM_E!I53+NRG_OIL_NG_E!I53+NRG_PF_E!I53+NRG_CO_E!I53+NRG_BKBPB_E!I53+NRG_GW_E!I53+NRG_BF_E!I53+NRG_PR_E!I53+NRG_NI_E!I53+NRG_CL_E!I53+NRG_LNG_E!I53+NRG_BIOG_E!I53+NRG_GTL_E!I53+NRG_CPP_E!I53+NRG_NSP_E!I53</f>
        <v>0</v>
      </c>
      <c r="J53" s="8">
        <f>NRG_CM_E!J53+NRG_OIL_NG_E!J53+NRG_PF_E!J53+NRG_CO_E!J53+NRG_BKBPB_E!J53+NRG_GW_E!J53+NRG_BF_E!J53+NRG_PR_E!J53+NRG_NI_E!J53+NRG_CL_E!J53+NRG_LNG_E!J53+NRG_BIOG_E!J53+NRG_GTL_E!J53+NRG_CPP_E!J53+NRG_NSP_E!J53</f>
        <v>0</v>
      </c>
      <c r="K53" s="8">
        <f>NRG_CM_E!K53+NRG_OIL_NG_E!K53+NRG_PF_E!K53+NRG_CO_E!K53+NRG_BKBPB_E!K53+NRG_GW_E!K53+NRG_BF_E!K53+NRG_PR_E!K53+NRG_NI_E!K53+NRG_CL_E!K53+NRG_LNG_E!K53+NRG_BIOG_E!K53+NRG_GTL_E!K53+NRG_CPP_E!K53+NRG_NSP_E!K53</f>
        <v>0</v>
      </c>
      <c r="L53" s="8">
        <f>NRG_CM_E!L53+NRG_OIL_NG_E!L53+NRG_PF_E!L53+NRG_CO_E!L53+NRG_BKBPB_E!L53+NRG_GW_E!L53+NRG_BF_E!L53+NRG_PR_E!L53+NRG_NI_E!L53+NRG_CL_E!L53+NRG_LNG_E!L53+NRG_BIOG_E!L53+NRG_GTL_E!L53+NRG_CPP_E!L53+NRG_NSP_E!L53</f>
        <v>0</v>
      </c>
      <c r="M53" s="8">
        <f>NRG_CM_E!M53+NRG_OIL_NG_E!M53+NRG_PF_E!M53+NRG_CO_E!M53+NRG_BKBPB_E!M53+NRG_GW_E!M53+NRG_BF_E!M53+NRG_PR_E!M53+NRG_NI_E!M53+NRG_CL_E!M53+NRG_LNG_E!M53+NRG_BIOG_E!M53+NRG_GTL_E!M53+NRG_CPP_E!M53+NRG_NSP_E!M53</f>
        <v>0</v>
      </c>
      <c r="N53" s="8">
        <f>NRG_CM_E!N53+NRG_OIL_NG_E!N53+NRG_PF_E!N53+NRG_CO_E!N53+NRG_BKBPB_E!N53+NRG_GW_E!N53+NRG_BF_E!N53+NRG_PR_E!N53+NRG_NI_E!N53+NRG_CL_E!N53+NRG_LNG_E!N53+NRG_BIOG_E!N53+NRG_GTL_E!N53+NRG_CPP_E!N53+NRG_NSP_E!N53</f>
        <v>0</v>
      </c>
      <c r="O53" s="8">
        <f>NRG_CM_E!O53+NRG_OIL_NG_E!O53+NRG_PF_E!O53+NRG_CO_E!O53+NRG_BKBPB_E!O53+NRG_GW_E!O53+NRG_BF_E!O53+NRG_PR_E!O53+NRG_NI_E!O53+NRG_CL_E!O53+NRG_LNG_E!O53+NRG_BIOG_E!O53+NRG_GTL_E!O53+NRG_CPP_E!O53+NRG_NSP_E!O53</f>
        <v>0</v>
      </c>
      <c r="P53" s="8">
        <f>NRG_CM_E!P53+NRG_OIL_NG_E!P53+NRG_PF_E!P53+NRG_CO_E!P53+NRG_BKBPB_E!P53+NRG_GW_E!P53+NRG_BF_E!P53+NRG_PR_E!P53+NRG_NI_E!P53+NRG_CL_E!P53+NRG_LNG_E!P53+NRG_BIOG_E!P53+NRG_GTL_E!P53+NRG_CPP_E!P53+NRG_NSP_E!P53</f>
        <v>0</v>
      </c>
      <c r="Q53" s="8">
        <f>NRG_CM_E!Q53+NRG_OIL_NG_E!Q53+NRG_PF_E!Q53+NRG_CO_E!Q53+NRG_BKBPB_E!Q53+NRG_GW_E!Q53+NRG_BF_E!Q53+NRG_PR_E!Q53+NRG_NI_E!Q53+NRG_CL_E!Q53+NRG_LNG_E!Q53+NRG_BIOG_E!Q53+NRG_GTL_E!Q53+NRG_CPP_E!Q53+NRG_NSP_E!Q53</f>
        <v>0</v>
      </c>
      <c r="R53" s="8">
        <f>NRG_CM_E!R53+NRG_OIL_NG_E!R53+NRG_PF_E!R53+NRG_CO_E!R53+NRG_BKBPB_E!R53+NRG_GW_E!R53+NRG_BF_E!R53+NRG_PR_E!R53+NRG_NI_E!R53+NRG_CL_E!R53+NRG_LNG_E!R53+NRG_BIOG_E!R53+NRG_GTL_E!R53+NRG_CPP_E!R53+NRG_NSP_E!R53</f>
        <v>0</v>
      </c>
      <c r="S53" s="8">
        <f>NRG_CM_E!S53+NRG_OIL_NG_E!S53+NRG_PF_E!S53+NRG_CO_E!S53+NRG_BKBPB_E!S53+NRG_GW_E!S53+NRG_BF_E!S53+NRG_PR_E!S53+NRG_NI_E!S53+NRG_CL_E!S53+NRG_LNG_E!S53+NRG_BIOG_E!S53+NRG_GTL_E!S53+NRG_CPP_E!S53+NRG_NSP_E!S53</f>
        <v>0</v>
      </c>
      <c r="T53" s="8">
        <f>NRG_CM_E!T53+NRG_OIL_NG_E!T53+NRG_PF_E!T53+NRG_CO_E!T53+NRG_BKBPB_E!T53+NRG_GW_E!T53+NRG_BF_E!T53+NRG_PR_E!T53+NRG_NI_E!T53+NRG_CL_E!T53+NRG_LNG_E!T53+NRG_BIOG_E!T53+NRG_GTL_E!T53+NRG_CPP_E!T53+NRG_NSP_E!T53</f>
        <v>0</v>
      </c>
      <c r="U53" s="8">
        <f>NRG_CM_E!U53+NRG_OIL_NG_E!U53+NRG_PF_E!U53+NRG_CO_E!U53+NRG_BKBPB_E!U53+NRG_GW_E!U53+NRG_BF_E!U53+NRG_PR_E!U53+NRG_NI_E!U53+NRG_CL_E!U53+NRG_LNG_E!U53+NRG_BIOG_E!U53+NRG_GTL_E!U53+NRG_CPP_E!U53+NRG_NSP_E!U53</f>
        <v>0</v>
      </c>
      <c r="V53" s="8">
        <f>NRG_CM_E!V53+NRG_OIL_NG_E!V53+NRG_PF_E!V53+NRG_CO_E!V53+NRG_BKBPB_E!V53+NRG_GW_E!V53+NRG_BF_E!V53+NRG_PR_E!V53+NRG_NI_E!V53+NRG_CL_E!V53+NRG_LNG_E!V53+NRG_BIOG_E!V53+NRG_GTL_E!V53+NRG_CPP_E!V53+NRG_NSP_E!V53</f>
        <v>0</v>
      </c>
      <c r="W53" s="8">
        <f>NRG_CM_E!W53+NRG_OIL_NG_E!W53+NRG_PF_E!W53+NRG_CO_E!W53+NRG_BKBPB_E!W53+NRG_GW_E!W53+NRG_BF_E!W53+NRG_PR_E!W53+NRG_NI_E!W53+NRG_CL_E!W53+NRG_LNG_E!W53+NRG_BIOG_E!W53+NRG_GTL_E!W53+NRG_CPP_E!W53+NRG_NSP_E!W53</f>
        <v>0</v>
      </c>
      <c r="X53" s="8">
        <f>NRG_CM_E!X53+NRG_OIL_NG_E!X53+NRG_PF_E!X53+NRG_CO_E!X53+NRG_BKBPB_E!X53+NRG_GW_E!X53+NRG_BF_E!X53+NRG_PR_E!X53+NRG_NI_E!X53+NRG_CL_E!X53+NRG_LNG_E!X53+NRG_BIOG_E!X53+NRG_GTL_E!X53+NRG_CPP_E!X53+NRG_NSP_E!X53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NRG_CM_E!C54+NRG_OIL_NG_E!C54+NRG_PF_E!C54+NRG_CO_E!C54+NRG_BKBPB_E!C54+NRG_GW_E!C54+NRG_BF_E!C54+NRG_PR_E!C54+NRG_NI_E!C54+NRG_CL_E!C54+NRG_LNG_E!C54+NRG_BIOG_E!C54+NRG_GTL_E!C54+NRG_CPP_E!C54+NRG_NSP_E!C54</f>
        <v>0</v>
      </c>
      <c r="D54" s="45">
        <f>NRG_CM_E!D54+NRG_OIL_NG_E!D54+NRG_PF_E!D54+NRG_CO_E!D54+NRG_BKBPB_E!D54+NRG_GW_E!D54+NRG_BF_E!D54+NRG_PR_E!D54+NRG_NI_E!D54+NRG_CL_E!D54+NRG_LNG_E!D54+NRG_BIOG_E!D54+NRG_GTL_E!D54+NRG_CPP_E!D54+NRG_NSP_E!D54</f>
        <v>0</v>
      </c>
      <c r="E54" s="45">
        <f>NRG_CM_E!E54+NRG_OIL_NG_E!E54+NRG_PF_E!E54+NRG_CO_E!E54+NRG_BKBPB_E!E54+NRG_GW_E!E54+NRG_BF_E!E54+NRG_PR_E!E54+NRG_NI_E!E54+NRG_CL_E!E54+NRG_LNG_E!E54+NRG_BIOG_E!E54+NRG_GTL_E!E54+NRG_CPP_E!E54+NRG_NSP_E!E54</f>
        <v>0</v>
      </c>
      <c r="F54" s="45">
        <f>NRG_CM_E!F54+NRG_OIL_NG_E!F54+NRG_PF_E!F54+NRG_CO_E!F54+NRG_BKBPB_E!F54+NRG_GW_E!F54+NRG_BF_E!F54+NRG_PR_E!F54+NRG_NI_E!F54+NRG_CL_E!F54+NRG_LNG_E!F54+NRG_BIOG_E!F54+NRG_GTL_E!F54+NRG_CPP_E!F54+NRG_NSP_E!F54</f>
        <v>0</v>
      </c>
      <c r="G54" s="45">
        <f>NRG_CM_E!G54+NRG_OIL_NG_E!G54+NRG_PF_E!G54+NRG_CO_E!G54+NRG_BKBPB_E!G54+NRG_GW_E!G54+NRG_BF_E!G54+NRG_PR_E!G54+NRG_NI_E!G54+NRG_CL_E!G54+NRG_LNG_E!G54+NRG_BIOG_E!G54+NRG_GTL_E!G54+NRG_CPP_E!G54+NRG_NSP_E!G54</f>
        <v>0</v>
      </c>
      <c r="H54" s="45">
        <f>NRG_CM_E!H54+NRG_OIL_NG_E!H54+NRG_PF_E!H54+NRG_CO_E!H54+NRG_BKBPB_E!H54+NRG_GW_E!H54+NRG_BF_E!H54+NRG_PR_E!H54+NRG_NI_E!H54+NRG_CL_E!H54+NRG_LNG_E!H54+NRG_BIOG_E!H54+NRG_GTL_E!H54+NRG_CPP_E!H54+NRG_NSP_E!H54</f>
        <v>0</v>
      </c>
      <c r="I54" s="45">
        <f>NRG_CM_E!I54+NRG_OIL_NG_E!I54+NRG_PF_E!I54+NRG_CO_E!I54+NRG_BKBPB_E!I54+NRG_GW_E!I54+NRG_BF_E!I54+NRG_PR_E!I54+NRG_NI_E!I54+NRG_CL_E!I54+NRG_LNG_E!I54+NRG_BIOG_E!I54+NRG_GTL_E!I54+NRG_CPP_E!I54+NRG_NSP_E!I54</f>
        <v>0</v>
      </c>
      <c r="J54" s="45">
        <f>NRG_CM_E!J54+NRG_OIL_NG_E!J54+NRG_PF_E!J54+NRG_CO_E!J54+NRG_BKBPB_E!J54+NRG_GW_E!J54+NRG_BF_E!J54+NRG_PR_E!J54+NRG_NI_E!J54+NRG_CL_E!J54+NRG_LNG_E!J54+NRG_BIOG_E!J54+NRG_GTL_E!J54+NRG_CPP_E!J54+NRG_NSP_E!J54</f>
        <v>0</v>
      </c>
      <c r="K54" s="45">
        <f>NRG_CM_E!K54+NRG_OIL_NG_E!K54+NRG_PF_E!K54+NRG_CO_E!K54+NRG_BKBPB_E!K54+NRG_GW_E!K54+NRG_BF_E!K54+NRG_PR_E!K54+NRG_NI_E!K54+NRG_CL_E!K54+NRG_LNG_E!K54+NRG_BIOG_E!K54+NRG_GTL_E!K54+NRG_CPP_E!K54+NRG_NSP_E!K54</f>
        <v>0</v>
      </c>
      <c r="L54" s="45">
        <f>NRG_CM_E!L54+NRG_OIL_NG_E!L54+NRG_PF_E!L54+NRG_CO_E!L54+NRG_BKBPB_E!L54+NRG_GW_E!L54+NRG_BF_E!L54+NRG_PR_E!L54+NRG_NI_E!L54+NRG_CL_E!L54+NRG_LNG_E!L54+NRG_BIOG_E!L54+NRG_GTL_E!L54+NRG_CPP_E!L54+NRG_NSP_E!L54</f>
        <v>0</v>
      </c>
      <c r="M54" s="45">
        <f>NRG_CM_E!M54+NRG_OIL_NG_E!M54+NRG_PF_E!M54+NRG_CO_E!M54+NRG_BKBPB_E!M54+NRG_GW_E!M54+NRG_BF_E!M54+NRG_PR_E!M54+NRG_NI_E!M54+NRG_CL_E!M54+NRG_LNG_E!M54+NRG_BIOG_E!M54+NRG_GTL_E!M54+NRG_CPP_E!M54+NRG_NSP_E!M54</f>
        <v>0</v>
      </c>
      <c r="N54" s="45">
        <f>NRG_CM_E!N54+NRG_OIL_NG_E!N54+NRG_PF_E!N54+NRG_CO_E!N54+NRG_BKBPB_E!N54+NRG_GW_E!N54+NRG_BF_E!N54+NRG_PR_E!N54+NRG_NI_E!N54+NRG_CL_E!N54+NRG_LNG_E!N54+NRG_BIOG_E!N54+NRG_GTL_E!N54+NRG_CPP_E!N54+NRG_NSP_E!N54</f>
        <v>0</v>
      </c>
      <c r="O54" s="45">
        <f>NRG_CM_E!O54+NRG_OIL_NG_E!O54+NRG_PF_E!O54+NRG_CO_E!O54+NRG_BKBPB_E!O54+NRG_GW_E!O54+NRG_BF_E!O54+NRG_PR_E!O54+NRG_NI_E!O54+NRG_CL_E!O54+NRG_LNG_E!O54+NRG_BIOG_E!O54+NRG_GTL_E!O54+NRG_CPP_E!O54+NRG_NSP_E!O54</f>
        <v>0</v>
      </c>
      <c r="P54" s="45">
        <f>NRG_CM_E!P54+NRG_OIL_NG_E!P54+NRG_PF_E!P54+NRG_CO_E!P54+NRG_BKBPB_E!P54+NRG_GW_E!P54+NRG_BF_E!P54+NRG_PR_E!P54+NRG_NI_E!P54+NRG_CL_E!P54+NRG_LNG_E!P54+NRG_BIOG_E!P54+NRG_GTL_E!P54+NRG_CPP_E!P54+NRG_NSP_E!P54</f>
        <v>0</v>
      </c>
      <c r="Q54" s="45">
        <f>NRG_CM_E!Q54+NRG_OIL_NG_E!Q54+NRG_PF_E!Q54+NRG_CO_E!Q54+NRG_BKBPB_E!Q54+NRG_GW_E!Q54+NRG_BF_E!Q54+NRG_PR_E!Q54+NRG_NI_E!Q54+NRG_CL_E!Q54+NRG_LNG_E!Q54+NRG_BIOG_E!Q54+NRG_GTL_E!Q54+NRG_CPP_E!Q54+NRG_NSP_E!Q54</f>
        <v>0</v>
      </c>
      <c r="R54" s="45">
        <f>NRG_CM_E!R54+NRG_OIL_NG_E!R54+NRG_PF_E!R54+NRG_CO_E!R54+NRG_BKBPB_E!R54+NRG_GW_E!R54+NRG_BF_E!R54+NRG_PR_E!R54+NRG_NI_E!R54+NRG_CL_E!R54+NRG_LNG_E!R54+NRG_BIOG_E!R54+NRG_GTL_E!R54+NRG_CPP_E!R54+NRG_NSP_E!R54</f>
        <v>0</v>
      </c>
      <c r="S54" s="45">
        <f>NRG_CM_E!S54+NRG_OIL_NG_E!S54+NRG_PF_E!S54+NRG_CO_E!S54+NRG_BKBPB_E!S54+NRG_GW_E!S54+NRG_BF_E!S54+NRG_PR_E!S54+NRG_NI_E!S54+NRG_CL_E!S54+NRG_LNG_E!S54+NRG_BIOG_E!S54+NRG_GTL_E!S54+NRG_CPP_E!S54+NRG_NSP_E!S54</f>
        <v>0</v>
      </c>
      <c r="T54" s="45">
        <f>NRG_CM_E!T54+NRG_OIL_NG_E!T54+NRG_PF_E!T54+NRG_CO_E!T54+NRG_BKBPB_E!T54+NRG_GW_E!T54+NRG_BF_E!T54+NRG_PR_E!T54+NRG_NI_E!T54+NRG_CL_E!T54+NRG_LNG_E!T54+NRG_BIOG_E!T54+NRG_GTL_E!T54+NRG_CPP_E!T54+NRG_NSP_E!T54</f>
        <v>0</v>
      </c>
      <c r="U54" s="45">
        <f>NRG_CM_E!U54+NRG_OIL_NG_E!U54+NRG_PF_E!U54+NRG_CO_E!U54+NRG_BKBPB_E!U54+NRG_GW_E!U54+NRG_BF_E!U54+NRG_PR_E!U54+NRG_NI_E!U54+NRG_CL_E!U54+NRG_LNG_E!U54+NRG_BIOG_E!U54+NRG_GTL_E!U54+NRG_CPP_E!U54+NRG_NSP_E!U54</f>
        <v>0</v>
      </c>
      <c r="V54" s="45">
        <f>NRG_CM_E!V54+NRG_OIL_NG_E!V54+NRG_PF_E!V54+NRG_CO_E!V54+NRG_BKBPB_E!V54+NRG_GW_E!V54+NRG_BF_E!V54+NRG_PR_E!V54+NRG_NI_E!V54+NRG_CL_E!V54+NRG_LNG_E!V54+NRG_BIOG_E!V54+NRG_GTL_E!V54+NRG_CPP_E!V54+NRG_NSP_E!V54</f>
        <v>0</v>
      </c>
      <c r="W54" s="45">
        <f>NRG_CM_E!W54+NRG_OIL_NG_E!W54+NRG_PF_E!W54+NRG_CO_E!W54+NRG_BKBPB_E!W54+NRG_GW_E!W54+NRG_BF_E!W54+NRG_PR_E!W54+NRG_NI_E!W54+NRG_CL_E!W54+NRG_LNG_E!W54+NRG_BIOG_E!W54+NRG_GTL_E!W54+NRG_CPP_E!W54+NRG_NSP_E!W54</f>
        <v>0</v>
      </c>
      <c r="X54" s="45">
        <f>NRG_CM_E!X54+NRG_OIL_NG_E!X54+NRG_PF_E!X54+NRG_CO_E!X54+NRG_BKBPB_E!X54+NRG_GW_E!X54+NRG_BF_E!X54+NRG_PR_E!X54+NRG_NI_E!X54+NRG_CL_E!X54+NRG_LNG_E!X54+NRG_BIOG_E!X54+NRG_GTL_E!X54+NRG_CPP_E!X54+NRG_NSP_E!X54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NRG_CM_E!C62+NRG_OIL_NG_E!C62+NRG_PF_E!C62+NRG_CO_E!C62+NRG_BKBPB_E!C62+NRG_GW_E!C62+NRG_BF_E!C62+NRG_PR_E!C62+NRG_NI_E!C62+NRG_CL_E!C62+NRG_LNG_E!C62+NRG_BIOG_E!C62+NRG_GTL_E!C62+NRG_CPP_E!C62+NRG_NSP_E!C62</f>
        <v>0</v>
      </c>
      <c r="D62" s="52">
        <f>NRG_CM_E!D62+NRG_OIL_NG_E!D62+NRG_PF_E!D62+NRG_CO_E!D62+NRG_BKBPB_E!D62+NRG_GW_E!D62+NRG_BF_E!D62+NRG_PR_E!D62+NRG_NI_E!D62+NRG_CL_E!D62+NRG_LNG_E!D62+NRG_BIOG_E!D62+NRG_GTL_E!D62+NRG_CPP_E!D62+NRG_NSP_E!D62</f>
        <v>0</v>
      </c>
      <c r="E62" s="52">
        <f>NRG_CM_E!E62+NRG_OIL_NG_E!E62+NRG_PF_E!E62+NRG_CO_E!E62+NRG_BKBPB_E!E62+NRG_GW_E!E62+NRG_BF_E!E62+NRG_PR_E!E62+NRG_NI_E!E62+NRG_CL_E!E62+NRG_LNG_E!E62+NRG_BIOG_E!E62+NRG_GTL_E!E62+NRG_CPP_E!E62+NRG_NSP_E!E62</f>
        <v>0</v>
      </c>
      <c r="F62" s="52">
        <f>NRG_CM_E!F62+NRG_OIL_NG_E!F62+NRG_PF_E!F62+NRG_CO_E!F62+NRG_BKBPB_E!F62+NRG_GW_E!F62+NRG_BF_E!F62+NRG_PR_E!F62+NRG_NI_E!F62+NRG_CL_E!F62+NRG_LNG_E!F62+NRG_BIOG_E!F62+NRG_GTL_E!F62+NRG_CPP_E!F62+NRG_NSP_E!F62</f>
        <v>0</v>
      </c>
      <c r="G62" s="52">
        <f>NRG_CM_E!G62+NRG_OIL_NG_E!G62+NRG_PF_E!G62+NRG_CO_E!G62+NRG_BKBPB_E!G62+NRG_GW_E!G62+NRG_BF_E!G62+NRG_PR_E!G62+NRG_NI_E!G62+NRG_CL_E!G62+NRG_LNG_E!G62+NRG_BIOG_E!G62+NRG_GTL_E!G62+NRG_CPP_E!G62+NRG_NSP_E!G62</f>
        <v>0</v>
      </c>
      <c r="H62" s="52">
        <f>NRG_CM_E!H62+NRG_OIL_NG_E!H62+NRG_PF_E!H62+NRG_CO_E!H62+NRG_BKBPB_E!H62+NRG_GW_E!H62+NRG_BF_E!H62+NRG_PR_E!H62+NRG_NI_E!H62+NRG_CL_E!H62+NRG_LNG_E!H62+NRG_BIOG_E!H62+NRG_GTL_E!H62+NRG_CPP_E!H62+NRG_NSP_E!H62</f>
        <v>0</v>
      </c>
      <c r="I62" s="52">
        <f>NRG_CM_E!I62+NRG_OIL_NG_E!I62+NRG_PF_E!I62+NRG_CO_E!I62+NRG_BKBPB_E!I62+NRG_GW_E!I62+NRG_BF_E!I62+NRG_PR_E!I62+NRG_NI_E!I62+NRG_CL_E!I62+NRG_LNG_E!I62+NRG_BIOG_E!I62+NRG_GTL_E!I62+NRG_CPP_E!I62+NRG_NSP_E!I62</f>
        <v>0</v>
      </c>
      <c r="J62" s="52">
        <f>NRG_CM_E!J62+NRG_OIL_NG_E!J62+NRG_PF_E!J62+NRG_CO_E!J62+NRG_BKBPB_E!J62+NRG_GW_E!J62+NRG_BF_E!J62+NRG_PR_E!J62+NRG_NI_E!J62+NRG_CL_E!J62+NRG_LNG_E!J62+NRG_BIOG_E!J62+NRG_GTL_E!J62+NRG_CPP_E!J62+NRG_NSP_E!J62</f>
        <v>0</v>
      </c>
      <c r="K62" s="52">
        <f>NRG_CM_E!K62+NRG_OIL_NG_E!K62+NRG_PF_E!K62+NRG_CO_E!K62+NRG_BKBPB_E!K62+NRG_GW_E!K62+NRG_BF_E!K62+NRG_PR_E!K62+NRG_NI_E!K62+NRG_CL_E!K62+NRG_LNG_E!K62+NRG_BIOG_E!K62+NRG_GTL_E!K62+NRG_CPP_E!K62+NRG_NSP_E!K62</f>
        <v>0</v>
      </c>
      <c r="L62" s="52">
        <f>NRG_CM_E!L62+NRG_OIL_NG_E!L62+NRG_PF_E!L62+NRG_CO_E!L62+NRG_BKBPB_E!L62+NRG_GW_E!L62+NRG_BF_E!L62+NRG_PR_E!L62+NRG_NI_E!L62+NRG_CL_E!L62+NRG_LNG_E!L62+NRG_BIOG_E!L62+NRG_GTL_E!L62+NRG_CPP_E!L62+NRG_NSP_E!L62</f>
        <v>0</v>
      </c>
      <c r="M62" s="52">
        <f>NRG_CM_E!M62+NRG_OIL_NG_E!M62+NRG_PF_E!M62+NRG_CO_E!M62+NRG_BKBPB_E!M62+NRG_GW_E!M62+NRG_BF_E!M62+NRG_PR_E!M62+NRG_NI_E!M62+NRG_CL_E!M62+NRG_LNG_E!M62+NRG_BIOG_E!M62+NRG_GTL_E!M62+NRG_CPP_E!M62+NRG_NSP_E!M62</f>
        <v>0</v>
      </c>
      <c r="N62" s="52">
        <f>NRG_CM_E!N62+NRG_OIL_NG_E!N62+NRG_PF_E!N62+NRG_CO_E!N62+NRG_BKBPB_E!N62+NRG_GW_E!N62+NRG_BF_E!N62+NRG_PR_E!N62+NRG_NI_E!N62+NRG_CL_E!N62+NRG_LNG_E!N62+NRG_BIOG_E!N62+NRG_GTL_E!N62+NRG_CPP_E!N62+NRG_NSP_E!N62</f>
        <v>0</v>
      </c>
      <c r="O62" s="52">
        <f>NRG_CM_E!O62+NRG_OIL_NG_E!O62+NRG_PF_E!O62+NRG_CO_E!O62+NRG_BKBPB_E!O62+NRG_GW_E!O62+NRG_BF_E!O62+NRG_PR_E!O62+NRG_NI_E!O62+NRG_CL_E!O62+NRG_LNG_E!O62+NRG_BIOG_E!O62+NRG_GTL_E!O62+NRG_CPP_E!O62+NRG_NSP_E!O62</f>
        <v>0</v>
      </c>
      <c r="P62" s="52">
        <f>NRG_CM_E!P62+NRG_OIL_NG_E!P62+NRG_PF_E!P62+NRG_CO_E!P62+NRG_BKBPB_E!P62+NRG_GW_E!P62+NRG_BF_E!P62+NRG_PR_E!P62+NRG_NI_E!P62+NRG_CL_E!P62+NRG_LNG_E!P62+NRG_BIOG_E!P62+NRG_GTL_E!P62+NRG_CPP_E!P62+NRG_NSP_E!P62</f>
        <v>0</v>
      </c>
      <c r="Q62" s="52">
        <f>NRG_CM_E!Q62+NRG_OIL_NG_E!Q62+NRG_PF_E!Q62+NRG_CO_E!Q62+NRG_BKBPB_E!Q62+NRG_GW_E!Q62+NRG_BF_E!Q62+NRG_PR_E!Q62+NRG_NI_E!Q62+NRG_CL_E!Q62+NRG_LNG_E!Q62+NRG_BIOG_E!Q62+NRG_GTL_E!Q62+NRG_CPP_E!Q62+NRG_NSP_E!Q62</f>
        <v>0</v>
      </c>
      <c r="R62" s="52">
        <f>NRG_CM_E!R62+NRG_OIL_NG_E!R62+NRG_PF_E!R62+NRG_CO_E!R62+NRG_BKBPB_E!R62+NRG_GW_E!R62+NRG_BF_E!R62+NRG_PR_E!R62+NRG_NI_E!R62+NRG_CL_E!R62+NRG_LNG_E!R62+NRG_BIOG_E!R62+NRG_GTL_E!R62+NRG_CPP_E!R62+NRG_NSP_E!R62</f>
        <v>0</v>
      </c>
      <c r="S62" s="52">
        <f>NRG_CM_E!S62+NRG_OIL_NG_E!S62+NRG_PF_E!S62+NRG_CO_E!S62+NRG_BKBPB_E!S62+NRG_GW_E!S62+NRG_BF_E!S62+NRG_PR_E!S62+NRG_NI_E!S62+NRG_CL_E!S62+NRG_LNG_E!S62+NRG_BIOG_E!S62+NRG_GTL_E!S62+NRG_CPP_E!S62+NRG_NSP_E!S62</f>
        <v>0</v>
      </c>
      <c r="T62" s="52">
        <f>NRG_CM_E!T62+NRG_OIL_NG_E!T62+NRG_PF_E!T62+NRG_CO_E!T62+NRG_BKBPB_E!T62+NRG_GW_E!T62+NRG_BF_E!T62+NRG_PR_E!T62+NRG_NI_E!T62+NRG_CL_E!T62+NRG_LNG_E!T62+NRG_BIOG_E!T62+NRG_GTL_E!T62+NRG_CPP_E!T62+NRG_NSP_E!T62</f>
        <v>0</v>
      </c>
      <c r="U62" s="52">
        <f>NRG_CM_E!U62+NRG_OIL_NG_E!U62+NRG_PF_E!U62+NRG_CO_E!U62+NRG_BKBPB_E!U62+NRG_GW_E!U62+NRG_BF_E!U62+NRG_PR_E!U62+NRG_NI_E!U62+NRG_CL_E!U62+NRG_LNG_E!U62+NRG_BIOG_E!U62+NRG_GTL_E!U62+NRG_CPP_E!U62+NRG_NSP_E!U62</f>
        <v>0</v>
      </c>
      <c r="V62" s="52">
        <f>NRG_CM_E!V62+NRG_OIL_NG_E!V62+NRG_PF_E!V62+NRG_CO_E!V62+NRG_BKBPB_E!V62+NRG_GW_E!V62+NRG_BF_E!V62+NRG_PR_E!V62+NRG_NI_E!V62+NRG_CL_E!V62+NRG_LNG_E!V62+NRG_BIOG_E!V62+NRG_GTL_E!V62+NRG_CPP_E!V62+NRG_NSP_E!V62</f>
        <v>0</v>
      </c>
      <c r="W62" s="52">
        <f>NRG_CM_E!W62+NRG_OIL_NG_E!W62+NRG_PF_E!W62+NRG_CO_E!W62+NRG_BKBPB_E!W62+NRG_GW_E!W62+NRG_BF_E!W62+NRG_PR_E!W62+NRG_NI_E!W62+NRG_CL_E!W62+NRG_LNG_E!W62+NRG_BIOG_E!W62+NRG_GTL_E!W62+NRG_CPP_E!W62+NRG_NSP_E!W62</f>
        <v>0</v>
      </c>
      <c r="X62" s="52">
        <f>NRG_CM_E!X62+NRG_OIL_NG_E!X62+NRG_PF_E!X62+NRG_CO_E!X62+NRG_BKBPB_E!X62+NRG_GW_E!X62+NRG_BF_E!X62+NRG_PR_E!X62+NRG_NI_E!X62+NRG_CL_E!X62+NRG_LNG_E!X62+NRG_BIOG_E!X62+NRG_GTL_E!X62+NRG_CPP_E!X62+NRG_NSP_E!X62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NRG_CM_E!C63+NRG_OIL_NG_E!C63+NRG_PF_E!C63+NRG_CO_E!C63+NRG_BKBPB_E!C63+NRG_GW_E!C63+NRG_BF_E!C63+NRG_PR_E!C63+NRG_NI_E!C63+NRG_CL_E!C63+NRG_LNG_E!C63+NRG_BIOG_E!C63+NRG_GTL_E!C63+NRG_CPP_E!C63+NRG_NSP_E!C63</f>
        <v>0</v>
      </c>
      <c r="D63" s="52">
        <f>NRG_CM_E!D63+NRG_OIL_NG_E!D63+NRG_PF_E!D63+NRG_CO_E!D63+NRG_BKBPB_E!D63+NRG_GW_E!D63+NRG_BF_E!D63+NRG_PR_E!D63+NRG_NI_E!D63+NRG_CL_E!D63+NRG_LNG_E!D63+NRG_BIOG_E!D63+NRG_GTL_E!D63+NRG_CPP_E!D63+NRG_NSP_E!D63</f>
        <v>0</v>
      </c>
      <c r="E63" s="52">
        <f>NRG_CM_E!E63+NRG_OIL_NG_E!E63+NRG_PF_E!E63+NRG_CO_E!E63+NRG_BKBPB_E!E63+NRG_GW_E!E63+NRG_BF_E!E63+NRG_PR_E!E63+NRG_NI_E!E63+NRG_CL_E!E63+NRG_LNG_E!E63+NRG_BIOG_E!E63+NRG_GTL_E!E63+NRG_CPP_E!E63+NRG_NSP_E!E63</f>
        <v>0</v>
      </c>
      <c r="F63" s="52">
        <f>NRG_CM_E!F63+NRG_OIL_NG_E!F63+NRG_PF_E!F63+NRG_CO_E!F63+NRG_BKBPB_E!F63+NRG_GW_E!F63+NRG_BF_E!F63+NRG_PR_E!F63+NRG_NI_E!F63+NRG_CL_E!F63+NRG_LNG_E!F63+NRG_BIOG_E!F63+NRG_GTL_E!F63+NRG_CPP_E!F63+NRG_NSP_E!F63</f>
        <v>0</v>
      </c>
      <c r="G63" s="52">
        <f>NRG_CM_E!G63+NRG_OIL_NG_E!G63+NRG_PF_E!G63+NRG_CO_E!G63+NRG_BKBPB_E!G63+NRG_GW_E!G63+NRG_BF_E!G63+NRG_PR_E!G63+NRG_NI_E!G63+NRG_CL_E!G63+NRG_LNG_E!G63+NRG_BIOG_E!G63+NRG_GTL_E!G63+NRG_CPP_E!G63+NRG_NSP_E!G63</f>
        <v>0</v>
      </c>
      <c r="H63" s="52">
        <f>NRG_CM_E!H63+NRG_OIL_NG_E!H63+NRG_PF_E!H63+NRG_CO_E!H63+NRG_BKBPB_E!H63+NRG_GW_E!H63+NRG_BF_E!H63+NRG_PR_E!H63+NRG_NI_E!H63+NRG_CL_E!H63+NRG_LNG_E!H63+NRG_BIOG_E!H63+NRG_GTL_E!H63+NRG_CPP_E!H63+NRG_NSP_E!H63</f>
        <v>0</v>
      </c>
      <c r="I63" s="52">
        <f>NRG_CM_E!I63+NRG_OIL_NG_E!I63+NRG_PF_E!I63+NRG_CO_E!I63+NRG_BKBPB_E!I63+NRG_GW_E!I63+NRG_BF_E!I63+NRG_PR_E!I63+NRG_NI_E!I63+NRG_CL_E!I63+NRG_LNG_E!I63+NRG_BIOG_E!I63+NRG_GTL_E!I63+NRG_CPP_E!I63+NRG_NSP_E!I63</f>
        <v>0</v>
      </c>
      <c r="J63" s="52">
        <f>NRG_CM_E!J63+NRG_OIL_NG_E!J63+NRG_PF_E!J63+NRG_CO_E!J63+NRG_BKBPB_E!J63+NRG_GW_E!J63+NRG_BF_E!J63+NRG_PR_E!J63+NRG_NI_E!J63+NRG_CL_E!J63+NRG_LNG_E!J63+NRG_BIOG_E!J63+NRG_GTL_E!J63+NRG_CPP_E!J63+NRG_NSP_E!J63</f>
        <v>0</v>
      </c>
      <c r="K63" s="52">
        <f>NRG_CM_E!K63+NRG_OIL_NG_E!K63+NRG_PF_E!K63+NRG_CO_E!K63+NRG_BKBPB_E!K63+NRG_GW_E!K63+NRG_BF_E!K63+NRG_PR_E!K63+NRG_NI_E!K63+NRG_CL_E!K63+NRG_LNG_E!K63+NRG_BIOG_E!K63+NRG_GTL_E!K63+NRG_CPP_E!K63+NRG_NSP_E!K63</f>
        <v>0</v>
      </c>
      <c r="L63" s="52">
        <f>NRG_CM_E!L63+NRG_OIL_NG_E!L63+NRG_PF_E!L63+NRG_CO_E!L63+NRG_BKBPB_E!L63+NRG_GW_E!L63+NRG_BF_E!L63+NRG_PR_E!L63+NRG_NI_E!L63+NRG_CL_E!L63+NRG_LNG_E!L63+NRG_BIOG_E!L63+NRG_GTL_E!L63+NRG_CPP_E!L63+NRG_NSP_E!L63</f>
        <v>0</v>
      </c>
      <c r="M63" s="52">
        <f>NRG_CM_E!M63+NRG_OIL_NG_E!M63+NRG_PF_E!M63+NRG_CO_E!M63+NRG_BKBPB_E!M63+NRG_GW_E!M63+NRG_BF_E!M63+NRG_PR_E!M63+NRG_NI_E!M63+NRG_CL_E!M63+NRG_LNG_E!M63+NRG_BIOG_E!M63+NRG_GTL_E!M63+NRG_CPP_E!M63+NRG_NSP_E!M63</f>
        <v>0</v>
      </c>
      <c r="N63" s="52">
        <f>NRG_CM_E!N63+NRG_OIL_NG_E!N63+NRG_PF_E!N63+NRG_CO_E!N63+NRG_BKBPB_E!N63+NRG_GW_E!N63+NRG_BF_E!N63+NRG_PR_E!N63+NRG_NI_E!N63+NRG_CL_E!N63+NRG_LNG_E!N63+NRG_BIOG_E!N63+NRG_GTL_E!N63+NRG_CPP_E!N63+NRG_NSP_E!N63</f>
        <v>0</v>
      </c>
      <c r="O63" s="52">
        <f>NRG_CM_E!O63+NRG_OIL_NG_E!O63+NRG_PF_E!O63+NRG_CO_E!O63+NRG_BKBPB_E!O63+NRG_GW_E!O63+NRG_BF_E!O63+NRG_PR_E!O63+NRG_NI_E!O63+NRG_CL_E!O63+NRG_LNG_E!O63+NRG_BIOG_E!O63+NRG_GTL_E!O63+NRG_CPP_E!O63+NRG_NSP_E!O63</f>
        <v>0</v>
      </c>
      <c r="P63" s="52">
        <f>NRG_CM_E!P63+NRG_OIL_NG_E!P63+NRG_PF_E!P63+NRG_CO_E!P63+NRG_BKBPB_E!P63+NRG_GW_E!P63+NRG_BF_E!P63+NRG_PR_E!P63+NRG_NI_E!P63+NRG_CL_E!P63+NRG_LNG_E!P63+NRG_BIOG_E!P63+NRG_GTL_E!P63+NRG_CPP_E!P63+NRG_NSP_E!P63</f>
        <v>0</v>
      </c>
      <c r="Q63" s="52">
        <f>NRG_CM_E!Q63+NRG_OIL_NG_E!Q63+NRG_PF_E!Q63+NRG_CO_E!Q63+NRG_BKBPB_E!Q63+NRG_GW_E!Q63+NRG_BF_E!Q63+NRG_PR_E!Q63+NRG_NI_E!Q63+NRG_CL_E!Q63+NRG_LNG_E!Q63+NRG_BIOG_E!Q63+NRG_GTL_E!Q63+NRG_CPP_E!Q63+NRG_NSP_E!Q63</f>
        <v>0</v>
      </c>
      <c r="R63" s="52">
        <f>NRG_CM_E!R63+NRG_OIL_NG_E!R63+NRG_PF_E!R63+NRG_CO_E!R63+NRG_BKBPB_E!R63+NRG_GW_E!R63+NRG_BF_E!R63+NRG_PR_E!R63+NRG_NI_E!R63+NRG_CL_E!R63+NRG_LNG_E!R63+NRG_BIOG_E!R63+NRG_GTL_E!R63+NRG_CPP_E!R63+NRG_NSP_E!R63</f>
        <v>0</v>
      </c>
      <c r="S63" s="52">
        <f>NRG_CM_E!S63+NRG_OIL_NG_E!S63+NRG_PF_E!S63+NRG_CO_E!S63+NRG_BKBPB_E!S63+NRG_GW_E!S63+NRG_BF_E!S63+NRG_PR_E!S63+NRG_NI_E!S63+NRG_CL_E!S63+NRG_LNG_E!S63+NRG_BIOG_E!S63+NRG_GTL_E!S63+NRG_CPP_E!S63+NRG_NSP_E!S63</f>
        <v>0</v>
      </c>
      <c r="T63" s="52">
        <f>NRG_CM_E!T63+NRG_OIL_NG_E!T63+NRG_PF_E!T63+NRG_CO_E!T63+NRG_BKBPB_E!T63+NRG_GW_E!T63+NRG_BF_E!T63+NRG_PR_E!T63+NRG_NI_E!T63+NRG_CL_E!T63+NRG_LNG_E!T63+NRG_BIOG_E!T63+NRG_GTL_E!T63+NRG_CPP_E!T63+NRG_NSP_E!T63</f>
        <v>0</v>
      </c>
      <c r="U63" s="52">
        <f>NRG_CM_E!U63+NRG_OIL_NG_E!U63+NRG_PF_E!U63+NRG_CO_E!U63+NRG_BKBPB_E!U63+NRG_GW_E!U63+NRG_BF_E!U63+NRG_PR_E!U63+NRG_NI_E!U63+NRG_CL_E!U63+NRG_LNG_E!U63+NRG_BIOG_E!U63+NRG_GTL_E!U63+NRG_CPP_E!U63+NRG_NSP_E!U63</f>
        <v>0</v>
      </c>
      <c r="V63" s="52">
        <f>NRG_CM_E!V63+NRG_OIL_NG_E!V63+NRG_PF_E!V63+NRG_CO_E!V63+NRG_BKBPB_E!V63+NRG_GW_E!V63+NRG_BF_E!V63+NRG_PR_E!V63+NRG_NI_E!V63+NRG_CL_E!V63+NRG_LNG_E!V63+NRG_BIOG_E!V63+NRG_GTL_E!V63+NRG_CPP_E!V63+NRG_NSP_E!V63</f>
        <v>0</v>
      </c>
      <c r="W63" s="52">
        <f>NRG_CM_E!W63+NRG_OIL_NG_E!W63+NRG_PF_E!W63+NRG_CO_E!W63+NRG_BKBPB_E!W63+NRG_GW_E!W63+NRG_BF_E!W63+NRG_PR_E!W63+NRG_NI_E!W63+NRG_CL_E!W63+NRG_LNG_E!W63+NRG_BIOG_E!W63+NRG_GTL_E!W63+NRG_CPP_E!W63+NRG_NSP_E!W63</f>
        <v>0</v>
      </c>
      <c r="X63" s="52">
        <f>NRG_CM_E!X63+NRG_OIL_NG_E!X63+NRG_PF_E!X63+NRG_CO_E!X63+NRG_BKBPB_E!X63+NRG_GW_E!X63+NRG_BF_E!X63+NRG_PR_E!X63+NRG_NI_E!X63+NRG_CL_E!X63+NRG_LNG_E!X63+NRG_BIOG_E!X63+NRG_GTL_E!X63+NRG_CPP_E!X63+NRG_NSP_E!X63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NRG_CM_E!C64+NRG_OIL_NG_E!C64+NRG_PF_E!C64+NRG_CO_E!C64+NRG_BKBPB_E!C64+NRG_GW_E!C64+NRG_BF_E!C64+NRG_PR_E!C64+NRG_NI_E!C64+NRG_CL_E!C64+NRG_LNG_E!C64+NRG_BIOG_E!C64+NRG_GTL_E!C64+NRG_CPP_E!C64+NRG_NSP_E!C64</f>
        <v>0</v>
      </c>
      <c r="D64" s="52">
        <f>NRG_CM_E!D64+NRG_OIL_NG_E!D64+NRG_PF_E!D64+NRG_CO_E!D64+NRG_BKBPB_E!D64+NRG_GW_E!D64+NRG_BF_E!D64+NRG_PR_E!D64+NRG_NI_E!D64+NRG_CL_E!D64+NRG_LNG_E!D64+NRG_BIOG_E!D64+NRG_GTL_E!D64+NRG_CPP_E!D64+NRG_NSP_E!D64</f>
        <v>0</v>
      </c>
      <c r="E64" s="52">
        <f>NRG_CM_E!E64+NRG_OIL_NG_E!E64+NRG_PF_E!E64+NRG_CO_E!E64+NRG_BKBPB_E!E64+NRG_GW_E!E64+NRG_BF_E!E64+NRG_PR_E!E64+NRG_NI_E!E64+NRG_CL_E!E64+NRG_LNG_E!E64+NRG_BIOG_E!E64+NRG_GTL_E!E64+NRG_CPP_E!E64+NRG_NSP_E!E64</f>
        <v>0</v>
      </c>
      <c r="F64" s="52">
        <f>NRG_CM_E!F64+NRG_OIL_NG_E!F64+NRG_PF_E!F64+NRG_CO_E!F64+NRG_BKBPB_E!F64+NRG_GW_E!F64+NRG_BF_E!F64+NRG_PR_E!F64+NRG_NI_E!F64+NRG_CL_E!F64+NRG_LNG_E!F64+NRG_BIOG_E!F64+NRG_GTL_E!F64+NRG_CPP_E!F64+NRG_NSP_E!F64</f>
        <v>0</v>
      </c>
      <c r="G64" s="52">
        <f>NRG_CM_E!G64+NRG_OIL_NG_E!G64+NRG_PF_E!G64+NRG_CO_E!G64+NRG_BKBPB_E!G64+NRG_GW_E!G64+NRG_BF_E!G64+NRG_PR_E!G64+NRG_NI_E!G64+NRG_CL_E!G64+NRG_LNG_E!G64+NRG_BIOG_E!G64+NRG_GTL_E!G64+NRG_CPP_E!G64+NRG_NSP_E!G64</f>
        <v>0</v>
      </c>
      <c r="H64" s="52">
        <f>NRG_CM_E!H64+NRG_OIL_NG_E!H64+NRG_PF_E!H64+NRG_CO_E!H64+NRG_BKBPB_E!H64+NRG_GW_E!H64+NRG_BF_E!H64+NRG_PR_E!H64+NRG_NI_E!H64+NRG_CL_E!H64+NRG_LNG_E!H64+NRG_BIOG_E!H64+NRG_GTL_E!H64+NRG_CPP_E!H64+NRG_NSP_E!H64</f>
        <v>0</v>
      </c>
      <c r="I64" s="52">
        <f>NRG_CM_E!I64+NRG_OIL_NG_E!I64+NRG_PF_E!I64+NRG_CO_E!I64+NRG_BKBPB_E!I64+NRG_GW_E!I64+NRG_BF_E!I64+NRG_PR_E!I64+NRG_NI_E!I64+NRG_CL_E!I64+NRG_LNG_E!I64+NRG_BIOG_E!I64+NRG_GTL_E!I64+NRG_CPP_E!I64+NRG_NSP_E!I64</f>
        <v>0</v>
      </c>
      <c r="J64" s="52">
        <f>NRG_CM_E!J64+NRG_OIL_NG_E!J64+NRG_PF_E!J64+NRG_CO_E!J64+NRG_BKBPB_E!J64+NRG_GW_E!J64+NRG_BF_E!J64+NRG_PR_E!J64+NRG_NI_E!J64+NRG_CL_E!J64+NRG_LNG_E!J64+NRG_BIOG_E!J64+NRG_GTL_E!J64+NRG_CPP_E!J64+NRG_NSP_E!J64</f>
        <v>0</v>
      </c>
      <c r="K64" s="52">
        <f>NRG_CM_E!K64+NRG_OIL_NG_E!K64+NRG_PF_E!K64+NRG_CO_E!K64+NRG_BKBPB_E!K64+NRG_GW_E!K64+NRG_BF_E!K64+NRG_PR_E!K64+NRG_NI_E!K64+NRG_CL_E!K64+NRG_LNG_E!K64+NRG_BIOG_E!K64+NRG_GTL_E!K64+NRG_CPP_E!K64+NRG_NSP_E!K64</f>
        <v>0</v>
      </c>
      <c r="L64" s="52">
        <f>NRG_CM_E!L64+NRG_OIL_NG_E!L64+NRG_PF_E!L64+NRG_CO_E!L64+NRG_BKBPB_E!L64+NRG_GW_E!L64+NRG_BF_E!L64+NRG_PR_E!L64+NRG_NI_E!L64+NRG_CL_E!L64+NRG_LNG_E!L64+NRG_BIOG_E!L64+NRG_GTL_E!L64+NRG_CPP_E!L64+NRG_NSP_E!L64</f>
        <v>0</v>
      </c>
      <c r="M64" s="52">
        <f>NRG_CM_E!M64+NRG_OIL_NG_E!M64+NRG_PF_E!M64+NRG_CO_E!M64+NRG_BKBPB_E!M64+NRG_GW_E!M64+NRG_BF_E!M64+NRG_PR_E!M64+NRG_NI_E!M64+NRG_CL_E!M64+NRG_LNG_E!M64+NRG_BIOG_E!M64+NRG_GTL_E!M64+NRG_CPP_E!M64+NRG_NSP_E!M64</f>
        <v>0</v>
      </c>
      <c r="N64" s="52">
        <f>NRG_CM_E!N64+NRG_OIL_NG_E!N64+NRG_PF_E!N64+NRG_CO_E!N64+NRG_BKBPB_E!N64+NRG_GW_E!N64+NRG_BF_E!N64+NRG_PR_E!N64+NRG_NI_E!N64+NRG_CL_E!N64+NRG_LNG_E!N64+NRG_BIOG_E!N64+NRG_GTL_E!N64+NRG_CPP_E!N64+NRG_NSP_E!N64</f>
        <v>0</v>
      </c>
      <c r="O64" s="52">
        <f>NRG_CM_E!O64+NRG_OIL_NG_E!O64+NRG_PF_E!O64+NRG_CO_E!O64+NRG_BKBPB_E!O64+NRG_GW_E!O64+NRG_BF_E!O64+NRG_PR_E!O64+NRG_NI_E!O64+NRG_CL_E!O64+NRG_LNG_E!O64+NRG_BIOG_E!O64+NRG_GTL_E!O64+NRG_CPP_E!O64+NRG_NSP_E!O64</f>
        <v>0</v>
      </c>
      <c r="P64" s="52">
        <f>NRG_CM_E!P64+NRG_OIL_NG_E!P64+NRG_PF_E!P64+NRG_CO_E!P64+NRG_BKBPB_E!P64+NRG_GW_E!P64+NRG_BF_E!P64+NRG_PR_E!P64+NRG_NI_E!P64+NRG_CL_E!P64+NRG_LNG_E!P64+NRG_BIOG_E!P64+NRG_GTL_E!P64+NRG_CPP_E!P64+NRG_NSP_E!P64</f>
        <v>0</v>
      </c>
      <c r="Q64" s="52">
        <f>NRG_CM_E!Q64+NRG_OIL_NG_E!Q64+NRG_PF_E!Q64+NRG_CO_E!Q64+NRG_BKBPB_E!Q64+NRG_GW_E!Q64+NRG_BF_E!Q64+NRG_PR_E!Q64+NRG_NI_E!Q64+NRG_CL_E!Q64+NRG_LNG_E!Q64+NRG_BIOG_E!Q64+NRG_GTL_E!Q64+NRG_CPP_E!Q64+NRG_NSP_E!Q64</f>
        <v>0</v>
      </c>
      <c r="R64" s="52">
        <f>NRG_CM_E!R64+NRG_OIL_NG_E!R64+NRG_PF_E!R64+NRG_CO_E!R64+NRG_BKBPB_E!R64+NRG_GW_E!R64+NRG_BF_E!R64+NRG_PR_E!R64+NRG_NI_E!R64+NRG_CL_E!R64+NRG_LNG_E!R64+NRG_BIOG_E!R64+NRG_GTL_E!R64+NRG_CPP_E!R64+NRG_NSP_E!R64</f>
        <v>0</v>
      </c>
      <c r="S64" s="52">
        <f>NRG_CM_E!S64+NRG_OIL_NG_E!S64+NRG_PF_E!S64+NRG_CO_E!S64+NRG_BKBPB_E!S64+NRG_GW_E!S64+NRG_BF_E!S64+NRG_PR_E!S64+NRG_NI_E!S64+NRG_CL_E!S64+NRG_LNG_E!S64+NRG_BIOG_E!S64+NRG_GTL_E!S64+NRG_CPP_E!S64+NRG_NSP_E!S64</f>
        <v>0</v>
      </c>
      <c r="T64" s="52">
        <f>NRG_CM_E!T64+NRG_OIL_NG_E!T64+NRG_PF_E!T64+NRG_CO_E!T64+NRG_BKBPB_E!T64+NRG_GW_E!T64+NRG_BF_E!T64+NRG_PR_E!T64+NRG_NI_E!T64+NRG_CL_E!T64+NRG_LNG_E!T64+NRG_BIOG_E!T64+NRG_GTL_E!T64+NRG_CPP_E!T64+NRG_NSP_E!T64</f>
        <v>0</v>
      </c>
      <c r="U64" s="52">
        <f>NRG_CM_E!U64+NRG_OIL_NG_E!U64+NRG_PF_E!U64+NRG_CO_E!U64+NRG_BKBPB_E!U64+NRG_GW_E!U64+NRG_BF_E!U64+NRG_PR_E!U64+NRG_NI_E!U64+NRG_CL_E!U64+NRG_LNG_E!U64+NRG_BIOG_E!U64+NRG_GTL_E!U64+NRG_CPP_E!U64+NRG_NSP_E!U64</f>
        <v>0</v>
      </c>
      <c r="V64" s="52">
        <f>NRG_CM_E!V64+NRG_OIL_NG_E!V64+NRG_PF_E!V64+NRG_CO_E!V64+NRG_BKBPB_E!V64+NRG_GW_E!V64+NRG_BF_E!V64+NRG_PR_E!V64+NRG_NI_E!V64+NRG_CL_E!V64+NRG_LNG_E!V64+NRG_BIOG_E!V64+NRG_GTL_E!V64+NRG_CPP_E!V64+NRG_NSP_E!V64</f>
        <v>0</v>
      </c>
      <c r="W64" s="52">
        <f>NRG_CM_E!W64+NRG_OIL_NG_E!W64+NRG_PF_E!W64+NRG_CO_E!W64+NRG_BKBPB_E!W64+NRG_GW_E!W64+NRG_BF_E!W64+NRG_PR_E!W64+NRG_NI_E!W64+NRG_CL_E!W64+NRG_LNG_E!W64+NRG_BIOG_E!W64+NRG_GTL_E!W64+NRG_CPP_E!W64+NRG_NSP_E!W64</f>
        <v>0</v>
      </c>
      <c r="X64" s="52">
        <f>NRG_CM_E!X64+NRG_OIL_NG_E!X64+NRG_PF_E!X64+NRG_CO_E!X64+NRG_BKBPB_E!X64+NRG_GW_E!X64+NRG_BF_E!X64+NRG_PR_E!X64+NRG_NI_E!X64+NRG_CL_E!X64+NRG_LNG_E!X64+NRG_BIOG_E!X64+NRG_GTL_E!X64+NRG_CPP_E!X64+NRG_NSP_E!X64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NRG_CM_E!C65+NRG_OIL_NG_E!C65+NRG_PF_E!C65+NRG_CO_E!C65+NRG_BKBPB_E!C65+NRG_GW_E!C65+NRG_BF_E!C65+NRG_PR_E!C65+NRG_NI_E!C65+NRG_CL_E!C65+NRG_LNG_E!C65+NRG_BIOG_E!C65+NRG_GTL_E!C65+NRG_CPP_E!C65+NRG_NSP_E!C65</f>
        <v>0</v>
      </c>
      <c r="D65" s="52">
        <f>NRG_CM_E!D65+NRG_OIL_NG_E!D65+NRG_PF_E!D65+NRG_CO_E!D65+NRG_BKBPB_E!D65+NRG_GW_E!D65+NRG_BF_E!D65+NRG_PR_E!D65+NRG_NI_E!D65+NRG_CL_E!D65+NRG_LNG_E!D65+NRG_BIOG_E!D65+NRG_GTL_E!D65+NRG_CPP_E!D65+NRG_NSP_E!D65</f>
        <v>0</v>
      </c>
      <c r="E65" s="52">
        <f>NRG_CM_E!E65+NRG_OIL_NG_E!E65+NRG_PF_E!E65+NRG_CO_E!E65+NRG_BKBPB_E!E65+NRG_GW_E!E65+NRG_BF_E!E65+NRG_PR_E!E65+NRG_NI_E!E65+NRG_CL_E!E65+NRG_LNG_E!E65+NRG_BIOG_E!E65+NRG_GTL_E!E65+NRG_CPP_E!E65+NRG_NSP_E!E65</f>
        <v>0</v>
      </c>
      <c r="F65" s="52">
        <f>NRG_CM_E!F65+NRG_OIL_NG_E!F65+NRG_PF_E!F65+NRG_CO_E!F65+NRG_BKBPB_E!F65+NRG_GW_E!F65+NRG_BF_E!F65+NRG_PR_E!F65+NRG_NI_E!F65+NRG_CL_E!F65+NRG_LNG_E!F65+NRG_BIOG_E!F65+NRG_GTL_E!F65+NRG_CPP_E!F65+NRG_NSP_E!F65</f>
        <v>0</v>
      </c>
      <c r="G65" s="52">
        <f>NRG_CM_E!G65+NRG_OIL_NG_E!G65+NRG_PF_E!G65+NRG_CO_E!G65+NRG_BKBPB_E!G65+NRG_GW_E!G65+NRG_BF_E!G65+NRG_PR_E!G65+NRG_NI_E!G65+NRG_CL_E!G65+NRG_LNG_E!G65+NRG_BIOG_E!G65+NRG_GTL_E!G65+NRG_CPP_E!G65+NRG_NSP_E!G65</f>
        <v>0</v>
      </c>
      <c r="H65" s="52">
        <f>NRG_CM_E!H65+NRG_OIL_NG_E!H65+NRG_PF_E!H65+NRG_CO_E!H65+NRG_BKBPB_E!H65+NRG_GW_E!H65+NRG_BF_E!H65+NRG_PR_E!H65+NRG_NI_E!H65+NRG_CL_E!H65+NRG_LNG_E!H65+NRG_BIOG_E!H65+NRG_GTL_E!H65+NRG_CPP_E!H65+NRG_NSP_E!H65</f>
        <v>0</v>
      </c>
      <c r="I65" s="52">
        <f>NRG_CM_E!I65+NRG_OIL_NG_E!I65+NRG_PF_E!I65+NRG_CO_E!I65+NRG_BKBPB_E!I65+NRG_GW_E!I65+NRG_BF_E!I65+NRG_PR_E!I65+NRG_NI_E!I65+NRG_CL_E!I65+NRG_LNG_E!I65+NRG_BIOG_E!I65+NRG_GTL_E!I65+NRG_CPP_E!I65+NRG_NSP_E!I65</f>
        <v>0</v>
      </c>
      <c r="J65" s="52">
        <f>NRG_CM_E!J65+NRG_OIL_NG_E!J65+NRG_PF_E!J65+NRG_CO_E!J65+NRG_BKBPB_E!J65+NRG_GW_E!J65+NRG_BF_E!J65+NRG_PR_E!J65+NRG_NI_E!J65+NRG_CL_E!J65+NRG_LNG_E!J65+NRG_BIOG_E!J65+NRG_GTL_E!J65+NRG_CPP_E!J65+NRG_NSP_E!J65</f>
        <v>0</v>
      </c>
      <c r="K65" s="52">
        <f>NRG_CM_E!K65+NRG_OIL_NG_E!K65+NRG_PF_E!K65+NRG_CO_E!K65+NRG_BKBPB_E!K65+NRG_GW_E!K65+NRG_BF_E!K65+NRG_PR_E!K65+NRG_NI_E!K65+NRG_CL_E!K65+NRG_LNG_E!K65+NRG_BIOG_E!K65+NRG_GTL_E!K65+NRG_CPP_E!K65+NRG_NSP_E!K65</f>
        <v>0</v>
      </c>
      <c r="L65" s="52">
        <f>NRG_CM_E!L65+NRG_OIL_NG_E!L65+NRG_PF_E!L65+NRG_CO_E!L65+NRG_BKBPB_E!L65+NRG_GW_E!L65+NRG_BF_E!L65+NRG_PR_E!L65+NRG_NI_E!L65+NRG_CL_E!L65+NRG_LNG_E!L65+NRG_BIOG_E!L65+NRG_GTL_E!L65+NRG_CPP_E!L65+NRG_NSP_E!L65</f>
        <v>0</v>
      </c>
      <c r="M65" s="52">
        <f>NRG_CM_E!M65+NRG_OIL_NG_E!M65+NRG_PF_E!M65+NRG_CO_E!M65+NRG_BKBPB_E!M65+NRG_GW_E!M65+NRG_BF_E!M65+NRG_PR_E!M65+NRG_NI_E!M65+NRG_CL_E!M65+NRG_LNG_E!M65+NRG_BIOG_E!M65+NRG_GTL_E!M65+NRG_CPP_E!M65+NRG_NSP_E!M65</f>
        <v>0</v>
      </c>
      <c r="N65" s="52">
        <f>NRG_CM_E!N65+NRG_OIL_NG_E!N65+NRG_PF_E!N65+NRG_CO_E!N65+NRG_BKBPB_E!N65+NRG_GW_E!N65+NRG_BF_E!N65+NRG_PR_E!N65+NRG_NI_E!N65+NRG_CL_E!N65+NRG_LNG_E!N65+NRG_BIOG_E!N65+NRG_GTL_E!N65+NRG_CPP_E!N65+NRG_NSP_E!N65</f>
        <v>0</v>
      </c>
      <c r="O65" s="52">
        <f>NRG_CM_E!O65+NRG_OIL_NG_E!O65+NRG_PF_E!O65+NRG_CO_E!O65+NRG_BKBPB_E!O65+NRG_GW_E!O65+NRG_BF_E!O65+NRG_PR_E!O65+NRG_NI_E!O65+NRG_CL_E!O65+NRG_LNG_E!O65+NRG_BIOG_E!O65+NRG_GTL_E!O65+NRG_CPP_E!O65+NRG_NSP_E!O65</f>
        <v>0</v>
      </c>
      <c r="P65" s="52">
        <f>NRG_CM_E!P65+NRG_OIL_NG_E!P65+NRG_PF_E!P65+NRG_CO_E!P65+NRG_BKBPB_E!P65+NRG_GW_E!P65+NRG_BF_E!P65+NRG_PR_E!P65+NRG_NI_E!P65+NRG_CL_E!P65+NRG_LNG_E!P65+NRG_BIOG_E!P65+NRG_GTL_E!P65+NRG_CPP_E!P65+NRG_NSP_E!P65</f>
        <v>0</v>
      </c>
      <c r="Q65" s="52">
        <f>NRG_CM_E!Q65+NRG_OIL_NG_E!Q65+NRG_PF_E!Q65+NRG_CO_E!Q65+NRG_BKBPB_E!Q65+NRG_GW_E!Q65+NRG_BF_E!Q65+NRG_PR_E!Q65+NRG_NI_E!Q65+NRG_CL_E!Q65+NRG_LNG_E!Q65+NRG_BIOG_E!Q65+NRG_GTL_E!Q65+NRG_CPP_E!Q65+NRG_NSP_E!Q65</f>
        <v>0</v>
      </c>
      <c r="R65" s="52">
        <f>NRG_CM_E!R65+NRG_OIL_NG_E!R65+NRG_PF_E!R65+NRG_CO_E!R65+NRG_BKBPB_E!R65+NRG_GW_E!R65+NRG_BF_E!R65+NRG_PR_E!R65+NRG_NI_E!R65+NRG_CL_E!R65+NRG_LNG_E!R65+NRG_BIOG_E!R65+NRG_GTL_E!R65+NRG_CPP_E!R65+NRG_NSP_E!R65</f>
        <v>0</v>
      </c>
      <c r="S65" s="52">
        <f>NRG_CM_E!S65+NRG_OIL_NG_E!S65+NRG_PF_E!S65+NRG_CO_E!S65+NRG_BKBPB_E!S65+NRG_GW_E!S65+NRG_BF_E!S65+NRG_PR_E!S65+NRG_NI_E!S65+NRG_CL_E!S65+NRG_LNG_E!S65+NRG_BIOG_E!S65+NRG_GTL_E!S65+NRG_CPP_E!S65+NRG_NSP_E!S65</f>
        <v>0</v>
      </c>
      <c r="T65" s="52">
        <f>NRG_CM_E!T65+NRG_OIL_NG_E!T65+NRG_PF_E!T65+NRG_CO_E!T65+NRG_BKBPB_E!T65+NRG_GW_E!T65+NRG_BF_E!T65+NRG_PR_E!T65+NRG_NI_E!T65+NRG_CL_E!T65+NRG_LNG_E!T65+NRG_BIOG_E!T65+NRG_GTL_E!T65+NRG_CPP_E!T65+NRG_NSP_E!T65</f>
        <v>0</v>
      </c>
      <c r="U65" s="52">
        <f>NRG_CM_E!U65+NRG_OIL_NG_E!U65+NRG_PF_E!U65+NRG_CO_E!U65+NRG_BKBPB_E!U65+NRG_GW_E!U65+NRG_BF_E!U65+NRG_PR_E!U65+NRG_NI_E!U65+NRG_CL_E!U65+NRG_LNG_E!U65+NRG_BIOG_E!U65+NRG_GTL_E!U65+NRG_CPP_E!U65+NRG_NSP_E!U65</f>
        <v>0</v>
      </c>
      <c r="V65" s="52">
        <f>NRG_CM_E!V65+NRG_OIL_NG_E!V65+NRG_PF_E!V65+NRG_CO_E!V65+NRG_BKBPB_E!V65+NRG_GW_E!V65+NRG_BF_E!V65+NRG_PR_E!V65+NRG_NI_E!V65+NRG_CL_E!V65+NRG_LNG_E!V65+NRG_BIOG_E!V65+NRG_GTL_E!V65+NRG_CPP_E!V65+NRG_NSP_E!V65</f>
        <v>0</v>
      </c>
      <c r="W65" s="52">
        <f>NRG_CM_E!W65+NRG_OIL_NG_E!W65+NRG_PF_E!W65+NRG_CO_E!W65+NRG_BKBPB_E!W65+NRG_GW_E!W65+NRG_BF_E!W65+NRG_PR_E!W65+NRG_NI_E!W65+NRG_CL_E!W65+NRG_LNG_E!W65+NRG_BIOG_E!W65+NRG_GTL_E!W65+NRG_CPP_E!W65+NRG_NSP_E!W65</f>
        <v>0</v>
      </c>
      <c r="X65" s="52">
        <f>NRG_CM_E!X65+NRG_OIL_NG_E!X65+NRG_PF_E!X65+NRG_CO_E!X65+NRG_BKBPB_E!X65+NRG_GW_E!X65+NRG_BF_E!X65+NRG_PR_E!X65+NRG_NI_E!X65+NRG_CL_E!X65+NRG_LNG_E!X65+NRG_BIOG_E!X65+NRG_GTL_E!X65+NRG_CPP_E!X65+NRG_NSP_E!X65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NRG_CM_E!C66+NRG_OIL_NG_E!C66+NRG_PF_E!C66+NRG_CO_E!C66+NRG_BKBPB_E!C66+NRG_GW_E!C66+NRG_BF_E!C66+NRG_PR_E!C66+NRG_NI_E!C66+NRG_CL_E!C66+NRG_LNG_E!C66+NRG_BIOG_E!C66+NRG_GTL_E!C66+NRG_CPP_E!C66+NRG_NSP_E!C66</f>
        <v>0</v>
      </c>
      <c r="D66" s="52">
        <f>NRG_CM_E!D66+NRG_OIL_NG_E!D66+NRG_PF_E!D66+NRG_CO_E!D66+NRG_BKBPB_E!D66+NRG_GW_E!D66+NRG_BF_E!D66+NRG_PR_E!D66+NRG_NI_E!D66+NRG_CL_E!D66+NRG_LNG_E!D66+NRG_BIOG_E!D66+NRG_GTL_E!D66+NRG_CPP_E!D66+NRG_NSP_E!D66</f>
        <v>0</v>
      </c>
      <c r="E66" s="52">
        <f>NRG_CM_E!E66+NRG_OIL_NG_E!E66+NRG_PF_E!E66+NRG_CO_E!E66+NRG_BKBPB_E!E66+NRG_GW_E!E66+NRG_BF_E!E66+NRG_PR_E!E66+NRG_NI_E!E66+NRG_CL_E!E66+NRG_LNG_E!E66+NRG_BIOG_E!E66+NRG_GTL_E!E66+NRG_CPP_E!E66+NRG_NSP_E!E66</f>
        <v>0</v>
      </c>
      <c r="F66" s="52">
        <f>NRG_CM_E!F66+NRG_OIL_NG_E!F66+NRG_PF_E!F66+NRG_CO_E!F66+NRG_BKBPB_E!F66+NRG_GW_E!F66+NRG_BF_E!F66+NRG_PR_E!F66+NRG_NI_E!F66+NRG_CL_E!F66+NRG_LNG_E!F66+NRG_BIOG_E!F66+NRG_GTL_E!F66+NRG_CPP_E!F66+NRG_NSP_E!F66</f>
        <v>0</v>
      </c>
      <c r="G66" s="52">
        <f>NRG_CM_E!G66+NRG_OIL_NG_E!G66+NRG_PF_E!G66+NRG_CO_E!G66+NRG_BKBPB_E!G66+NRG_GW_E!G66+NRG_BF_E!G66+NRG_PR_E!G66+NRG_NI_E!G66+NRG_CL_E!G66+NRG_LNG_E!G66+NRG_BIOG_E!G66+NRG_GTL_E!G66+NRG_CPP_E!G66+NRG_NSP_E!G66</f>
        <v>0</v>
      </c>
      <c r="H66" s="52">
        <f>NRG_CM_E!H66+NRG_OIL_NG_E!H66+NRG_PF_E!H66+NRG_CO_E!H66+NRG_BKBPB_E!H66+NRG_GW_E!H66+NRG_BF_E!H66+NRG_PR_E!H66+NRG_NI_E!H66+NRG_CL_E!H66+NRG_LNG_E!H66+NRG_BIOG_E!H66+NRG_GTL_E!H66+NRG_CPP_E!H66+NRG_NSP_E!H66</f>
        <v>0</v>
      </c>
      <c r="I66" s="52">
        <f>NRG_CM_E!I66+NRG_OIL_NG_E!I66+NRG_PF_E!I66+NRG_CO_E!I66+NRG_BKBPB_E!I66+NRG_GW_E!I66+NRG_BF_E!I66+NRG_PR_E!I66+NRG_NI_E!I66+NRG_CL_E!I66+NRG_LNG_E!I66+NRG_BIOG_E!I66+NRG_GTL_E!I66+NRG_CPP_E!I66+NRG_NSP_E!I66</f>
        <v>0</v>
      </c>
      <c r="J66" s="52">
        <f>NRG_CM_E!J66+NRG_OIL_NG_E!J66+NRG_PF_E!J66+NRG_CO_E!J66+NRG_BKBPB_E!J66+NRG_GW_E!J66+NRG_BF_E!J66+NRG_PR_E!J66+NRG_NI_E!J66+NRG_CL_E!J66+NRG_LNG_E!J66+NRG_BIOG_E!J66+NRG_GTL_E!J66+NRG_CPP_E!J66+NRG_NSP_E!J66</f>
        <v>0</v>
      </c>
      <c r="K66" s="52">
        <f>NRG_CM_E!K66+NRG_OIL_NG_E!K66+NRG_PF_E!K66+NRG_CO_E!K66+NRG_BKBPB_E!K66+NRG_GW_E!K66+NRG_BF_E!K66+NRG_PR_E!K66+NRG_NI_E!K66+NRG_CL_E!K66+NRG_LNG_E!K66+NRG_BIOG_E!K66+NRG_GTL_E!K66+NRG_CPP_E!K66+NRG_NSP_E!K66</f>
        <v>0</v>
      </c>
      <c r="L66" s="52">
        <f>NRG_CM_E!L66+NRG_OIL_NG_E!L66+NRG_PF_E!L66+NRG_CO_E!L66+NRG_BKBPB_E!L66+NRG_GW_E!L66+NRG_BF_E!L66+NRG_PR_E!L66+NRG_NI_E!L66+NRG_CL_E!L66+NRG_LNG_E!L66+NRG_BIOG_E!L66+NRG_GTL_E!L66+NRG_CPP_E!L66+NRG_NSP_E!L66</f>
        <v>0</v>
      </c>
      <c r="M66" s="52">
        <f>NRG_CM_E!M66+NRG_OIL_NG_E!M66+NRG_PF_E!M66+NRG_CO_E!M66+NRG_BKBPB_E!M66+NRG_GW_E!M66+NRG_BF_E!M66+NRG_PR_E!M66+NRG_NI_E!M66+NRG_CL_E!M66+NRG_LNG_E!M66+NRG_BIOG_E!M66+NRG_GTL_E!M66+NRG_CPP_E!M66+NRG_NSP_E!M66</f>
        <v>0</v>
      </c>
      <c r="N66" s="52">
        <f>NRG_CM_E!N66+NRG_OIL_NG_E!N66+NRG_PF_E!N66+NRG_CO_E!N66+NRG_BKBPB_E!N66+NRG_GW_E!N66+NRG_BF_E!N66+NRG_PR_E!N66+NRG_NI_E!N66+NRG_CL_E!N66+NRG_LNG_E!N66+NRG_BIOG_E!N66+NRG_GTL_E!N66+NRG_CPP_E!N66+NRG_NSP_E!N66</f>
        <v>0</v>
      </c>
      <c r="O66" s="52">
        <f>NRG_CM_E!O66+NRG_OIL_NG_E!O66+NRG_PF_E!O66+NRG_CO_E!O66+NRG_BKBPB_E!O66+NRG_GW_E!O66+NRG_BF_E!O66+NRG_PR_E!O66+NRG_NI_E!O66+NRG_CL_E!O66+NRG_LNG_E!O66+NRG_BIOG_E!O66+NRG_GTL_E!O66+NRG_CPP_E!O66+NRG_NSP_E!O66</f>
        <v>0</v>
      </c>
      <c r="P66" s="52">
        <f>NRG_CM_E!P66+NRG_OIL_NG_E!P66+NRG_PF_E!P66+NRG_CO_E!P66+NRG_BKBPB_E!P66+NRG_GW_E!P66+NRG_BF_E!P66+NRG_PR_E!P66+NRG_NI_E!P66+NRG_CL_E!P66+NRG_LNG_E!P66+NRG_BIOG_E!P66+NRG_GTL_E!P66+NRG_CPP_E!P66+NRG_NSP_E!P66</f>
        <v>0</v>
      </c>
      <c r="Q66" s="52">
        <f>NRG_CM_E!Q66+NRG_OIL_NG_E!Q66+NRG_PF_E!Q66+NRG_CO_E!Q66+NRG_BKBPB_E!Q66+NRG_GW_E!Q66+NRG_BF_E!Q66+NRG_PR_E!Q66+NRG_NI_E!Q66+NRG_CL_E!Q66+NRG_LNG_E!Q66+NRG_BIOG_E!Q66+NRG_GTL_E!Q66+NRG_CPP_E!Q66+NRG_NSP_E!Q66</f>
        <v>0</v>
      </c>
      <c r="R66" s="52">
        <f>NRG_CM_E!R66+NRG_OIL_NG_E!R66+NRG_PF_E!R66+NRG_CO_E!R66+NRG_BKBPB_E!R66+NRG_GW_E!R66+NRG_BF_E!R66+NRG_PR_E!R66+NRG_NI_E!R66+NRG_CL_E!R66+NRG_LNG_E!R66+NRG_BIOG_E!R66+NRG_GTL_E!R66+NRG_CPP_E!R66+NRG_NSP_E!R66</f>
        <v>0</v>
      </c>
      <c r="S66" s="52">
        <f>NRG_CM_E!S66+NRG_OIL_NG_E!S66+NRG_PF_E!S66+NRG_CO_E!S66+NRG_BKBPB_E!S66+NRG_GW_E!S66+NRG_BF_E!S66+NRG_PR_E!S66+NRG_NI_E!S66+NRG_CL_E!S66+NRG_LNG_E!S66+NRG_BIOG_E!S66+NRG_GTL_E!S66+NRG_CPP_E!S66+NRG_NSP_E!S66</f>
        <v>0</v>
      </c>
      <c r="T66" s="52">
        <f>NRG_CM_E!T66+NRG_OIL_NG_E!T66+NRG_PF_E!T66+NRG_CO_E!T66+NRG_BKBPB_E!T66+NRG_GW_E!T66+NRG_BF_E!T66+NRG_PR_E!T66+NRG_NI_E!T66+NRG_CL_E!T66+NRG_LNG_E!T66+NRG_BIOG_E!T66+NRG_GTL_E!T66+NRG_CPP_E!T66+NRG_NSP_E!T66</f>
        <v>0</v>
      </c>
      <c r="U66" s="52">
        <f>NRG_CM_E!U66+NRG_OIL_NG_E!U66+NRG_PF_E!U66+NRG_CO_E!U66+NRG_BKBPB_E!U66+NRG_GW_E!U66+NRG_BF_E!U66+NRG_PR_E!U66+NRG_NI_E!U66+NRG_CL_E!U66+NRG_LNG_E!U66+NRG_BIOG_E!U66+NRG_GTL_E!U66+NRG_CPP_E!U66+NRG_NSP_E!U66</f>
        <v>0</v>
      </c>
      <c r="V66" s="52">
        <f>NRG_CM_E!V66+NRG_OIL_NG_E!V66+NRG_PF_E!V66+NRG_CO_E!V66+NRG_BKBPB_E!V66+NRG_GW_E!V66+NRG_BF_E!V66+NRG_PR_E!V66+NRG_NI_E!V66+NRG_CL_E!V66+NRG_LNG_E!V66+NRG_BIOG_E!V66+NRG_GTL_E!V66+NRG_CPP_E!V66+NRG_NSP_E!V66</f>
        <v>0</v>
      </c>
      <c r="W66" s="52">
        <f>NRG_CM_E!W66+NRG_OIL_NG_E!W66+NRG_PF_E!W66+NRG_CO_E!W66+NRG_BKBPB_E!W66+NRG_GW_E!W66+NRG_BF_E!W66+NRG_PR_E!W66+NRG_NI_E!W66+NRG_CL_E!W66+NRG_LNG_E!W66+NRG_BIOG_E!W66+NRG_GTL_E!W66+NRG_CPP_E!W66+NRG_NSP_E!W66</f>
        <v>0</v>
      </c>
      <c r="X66" s="52">
        <f>NRG_CM_E!X66+NRG_OIL_NG_E!X66+NRG_PF_E!X66+NRG_CO_E!X66+NRG_BKBPB_E!X66+NRG_GW_E!X66+NRG_BF_E!X66+NRG_PR_E!X66+NRG_NI_E!X66+NRG_CL_E!X66+NRG_LNG_E!X66+NRG_BIOG_E!X66+NRG_GTL_E!X66+NRG_CPP_E!X66+NRG_NSP_E!X66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NRG_CM_E!C67+NRG_OIL_NG_E!C67+NRG_PF_E!C67+NRG_CO_E!C67+NRG_BKBPB_E!C67+NRG_GW_E!C67+NRG_BF_E!C67+NRG_PR_E!C67+NRG_NI_E!C67+NRG_CL_E!C67+NRG_LNG_E!C67+NRG_BIOG_E!C67+NRG_GTL_E!C67+NRG_CPP_E!C67+NRG_NSP_E!C67</f>
        <v>0</v>
      </c>
      <c r="D67" s="52">
        <f>NRG_CM_E!D67+NRG_OIL_NG_E!D67+NRG_PF_E!D67+NRG_CO_E!D67+NRG_BKBPB_E!D67+NRG_GW_E!D67+NRG_BF_E!D67+NRG_PR_E!D67+NRG_NI_E!D67+NRG_CL_E!D67+NRG_LNG_E!D67+NRG_BIOG_E!D67+NRG_GTL_E!D67+NRG_CPP_E!D67+NRG_NSP_E!D67</f>
        <v>0</v>
      </c>
      <c r="E67" s="52">
        <f>NRG_CM_E!E67+NRG_OIL_NG_E!E67+NRG_PF_E!E67+NRG_CO_E!E67+NRG_BKBPB_E!E67+NRG_GW_E!E67+NRG_BF_E!E67+NRG_PR_E!E67+NRG_NI_E!E67+NRG_CL_E!E67+NRG_LNG_E!E67+NRG_BIOG_E!E67+NRG_GTL_E!E67+NRG_CPP_E!E67+NRG_NSP_E!E67</f>
        <v>0</v>
      </c>
      <c r="F67" s="52">
        <f>NRG_CM_E!F67+NRG_OIL_NG_E!F67+NRG_PF_E!F67+NRG_CO_E!F67+NRG_BKBPB_E!F67+NRG_GW_E!F67+NRG_BF_E!F67+NRG_PR_E!F67+NRG_NI_E!F67+NRG_CL_E!F67+NRG_LNG_E!F67+NRG_BIOG_E!F67+NRG_GTL_E!F67+NRG_CPP_E!F67+NRG_NSP_E!F67</f>
        <v>0</v>
      </c>
      <c r="G67" s="52">
        <f>NRG_CM_E!G67+NRG_OIL_NG_E!G67+NRG_PF_E!G67+NRG_CO_E!G67+NRG_BKBPB_E!G67+NRG_GW_E!G67+NRG_BF_E!G67+NRG_PR_E!G67+NRG_NI_E!G67+NRG_CL_E!G67+NRG_LNG_E!G67+NRG_BIOG_E!G67+NRG_GTL_E!G67+NRG_CPP_E!G67+NRG_NSP_E!G67</f>
        <v>0</v>
      </c>
      <c r="H67" s="52">
        <f>NRG_CM_E!H67+NRG_OIL_NG_E!H67+NRG_PF_E!H67+NRG_CO_E!H67+NRG_BKBPB_E!H67+NRG_GW_E!H67+NRG_BF_E!H67+NRG_PR_E!H67+NRG_NI_E!H67+NRG_CL_E!H67+NRG_LNG_E!H67+NRG_BIOG_E!H67+NRG_GTL_E!H67+NRG_CPP_E!H67+NRG_NSP_E!H67</f>
        <v>0</v>
      </c>
      <c r="I67" s="52">
        <f>NRG_CM_E!I67+NRG_OIL_NG_E!I67+NRG_PF_E!I67+NRG_CO_E!I67+NRG_BKBPB_E!I67+NRG_GW_E!I67+NRG_BF_E!I67+NRG_PR_E!I67+NRG_NI_E!I67+NRG_CL_E!I67+NRG_LNG_E!I67+NRG_BIOG_E!I67+NRG_GTL_E!I67+NRG_CPP_E!I67+NRG_NSP_E!I67</f>
        <v>0</v>
      </c>
      <c r="J67" s="52">
        <f>NRG_CM_E!J67+NRG_OIL_NG_E!J67+NRG_PF_E!J67+NRG_CO_E!J67+NRG_BKBPB_E!J67+NRG_GW_E!J67+NRG_BF_E!J67+NRG_PR_E!J67+NRG_NI_E!J67+NRG_CL_E!J67+NRG_LNG_E!J67+NRG_BIOG_E!J67+NRG_GTL_E!J67+NRG_CPP_E!J67+NRG_NSP_E!J67</f>
        <v>0</v>
      </c>
      <c r="K67" s="52">
        <f>NRG_CM_E!K67+NRG_OIL_NG_E!K67+NRG_PF_E!K67+NRG_CO_E!K67+NRG_BKBPB_E!K67+NRG_GW_E!K67+NRG_BF_E!K67+NRG_PR_E!K67+NRG_NI_E!K67+NRG_CL_E!K67+NRG_LNG_E!K67+NRG_BIOG_E!K67+NRG_GTL_E!K67+NRG_CPP_E!K67+NRG_NSP_E!K67</f>
        <v>0</v>
      </c>
      <c r="L67" s="52">
        <f>NRG_CM_E!L67+NRG_OIL_NG_E!L67+NRG_PF_E!L67+NRG_CO_E!L67+NRG_BKBPB_E!L67+NRG_GW_E!L67+NRG_BF_E!L67+NRG_PR_E!L67+NRG_NI_E!L67+NRG_CL_E!L67+NRG_LNG_E!L67+NRG_BIOG_E!L67+NRG_GTL_E!L67+NRG_CPP_E!L67+NRG_NSP_E!L67</f>
        <v>0</v>
      </c>
      <c r="M67" s="52">
        <f>NRG_CM_E!M67+NRG_OIL_NG_E!M67+NRG_PF_E!M67+NRG_CO_E!M67+NRG_BKBPB_E!M67+NRG_GW_E!M67+NRG_BF_E!M67+NRG_PR_E!M67+NRG_NI_E!M67+NRG_CL_E!M67+NRG_LNG_E!M67+NRG_BIOG_E!M67+NRG_GTL_E!M67+NRG_CPP_E!M67+NRG_NSP_E!M67</f>
        <v>0</v>
      </c>
      <c r="N67" s="52">
        <f>NRG_CM_E!N67+NRG_OIL_NG_E!N67+NRG_PF_E!N67+NRG_CO_E!N67+NRG_BKBPB_E!N67+NRG_GW_E!N67+NRG_BF_E!N67+NRG_PR_E!N67+NRG_NI_E!N67+NRG_CL_E!N67+NRG_LNG_E!N67+NRG_BIOG_E!N67+NRG_GTL_E!N67+NRG_CPP_E!N67+NRG_NSP_E!N67</f>
        <v>0</v>
      </c>
      <c r="O67" s="52">
        <f>NRG_CM_E!O67+NRG_OIL_NG_E!O67+NRG_PF_E!O67+NRG_CO_E!O67+NRG_BKBPB_E!O67+NRG_GW_E!O67+NRG_BF_E!O67+NRG_PR_E!O67+NRG_NI_E!O67+NRG_CL_E!O67+NRG_LNG_E!O67+NRG_BIOG_E!O67+NRG_GTL_E!O67+NRG_CPP_E!O67+NRG_NSP_E!O67</f>
        <v>0</v>
      </c>
      <c r="P67" s="52">
        <f>NRG_CM_E!P67+NRG_OIL_NG_E!P67+NRG_PF_E!P67+NRG_CO_E!P67+NRG_BKBPB_E!P67+NRG_GW_E!P67+NRG_BF_E!P67+NRG_PR_E!P67+NRG_NI_E!P67+NRG_CL_E!P67+NRG_LNG_E!P67+NRG_BIOG_E!P67+NRG_GTL_E!P67+NRG_CPP_E!P67+NRG_NSP_E!P67</f>
        <v>0</v>
      </c>
      <c r="Q67" s="52">
        <f>NRG_CM_E!Q67+NRG_OIL_NG_E!Q67+NRG_PF_E!Q67+NRG_CO_E!Q67+NRG_BKBPB_E!Q67+NRG_GW_E!Q67+NRG_BF_E!Q67+NRG_PR_E!Q67+NRG_NI_E!Q67+NRG_CL_E!Q67+NRG_LNG_E!Q67+NRG_BIOG_E!Q67+NRG_GTL_E!Q67+NRG_CPP_E!Q67+NRG_NSP_E!Q67</f>
        <v>0</v>
      </c>
      <c r="R67" s="52">
        <f>NRG_CM_E!R67+NRG_OIL_NG_E!R67+NRG_PF_E!R67+NRG_CO_E!R67+NRG_BKBPB_E!R67+NRG_GW_E!R67+NRG_BF_E!R67+NRG_PR_E!R67+NRG_NI_E!R67+NRG_CL_E!R67+NRG_LNG_E!R67+NRG_BIOG_E!R67+NRG_GTL_E!R67+NRG_CPP_E!R67+NRG_NSP_E!R67</f>
        <v>0</v>
      </c>
      <c r="S67" s="52">
        <f>NRG_CM_E!S67+NRG_OIL_NG_E!S67+NRG_PF_E!S67+NRG_CO_E!S67+NRG_BKBPB_E!S67+NRG_GW_E!S67+NRG_BF_E!S67+NRG_PR_E!S67+NRG_NI_E!S67+NRG_CL_E!S67+NRG_LNG_E!S67+NRG_BIOG_E!S67+NRG_GTL_E!S67+NRG_CPP_E!S67+NRG_NSP_E!S67</f>
        <v>0</v>
      </c>
      <c r="T67" s="52">
        <f>NRG_CM_E!T67+NRG_OIL_NG_E!T67+NRG_PF_E!T67+NRG_CO_E!T67+NRG_BKBPB_E!T67+NRG_GW_E!T67+NRG_BF_E!T67+NRG_PR_E!T67+NRG_NI_E!T67+NRG_CL_E!T67+NRG_LNG_E!T67+NRG_BIOG_E!T67+NRG_GTL_E!T67+NRG_CPP_E!T67+NRG_NSP_E!T67</f>
        <v>0</v>
      </c>
      <c r="U67" s="52">
        <f>NRG_CM_E!U67+NRG_OIL_NG_E!U67+NRG_PF_E!U67+NRG_CO_E!U67+NRG_BKBPB_E!U67+NRG_GW_E!U67+NRG_BF_E!U67+NRG_PR_E!U67+NRG_NI_E!U67+NRG_CL_E!U67+NRG_LNG_E!U67+NRG_BIOG_E!U67+NRG_GTL_E!U67+NRG_CPP_E!U67+NRG_NSP_E!U67</f>
        <v>0</v>
      </c>
      <c r="V67" s="52">
        <f>NRG_CM_E!V67+NRG_OIL_NG_E!V67+NRG_PF_E!V67+NRG_CO_E!V67+NRG_BKBPB_E!V67+NRG_GW_E!V67+NRG_BF_E!V67+NRG_PR_E!V67+NRG_NI_E!V67+NRG_CL_E!V67+NRG_LNG_E!V67+NRG_BIOG_E!V67+NRG_GTL_E!V67+NRG_CPP_E!V67+NRG_NSP_E!V67</f>
        <v>0</v>
      </c>
      <c r="W67" s="52">
        <f>NRG_CM_E!W67+NRG_OIL_NG_E!W67+NRG_PF_E!W67+NRG_CO_E!W67+NRG_BKBPB_E!W67+NRG_GW_E!W67+NRG_BF_E!W67+NRG_PR_E!W67+NRG_NI_E!W67+NRG_CL_E!W67+NRG_LNG_E!W67+NRG_BIOG_E!W67+NRG_GTL_E!W67+NRG_CPP_E!W67+NRG_NSP_E!W67</f>
        <v>0</v>
      </c>
      <c r="X67" s="52">
        <f>NRG_CM_E!X67+NRG_OIL_NG_E!X67+NRG_PF_E!X67+NRG_CO_E!X67+NRG_BKBPB_E!X67+NRG_GW_E!X67+NRG_BF_E!X67+NRG_PR_E!X67+NRG_NI_E!X67+NRG_CL_E!X67+NRG_LNG_E!X67+NRG_BIOG_E!X67+NRG_GTL_E!X67+NRG_CPP_E!X67+NRG_NSP_E!X67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NRG_CM_E!C68+NRG_OIL_NG_E!C68+NRG_PF_E!C68+NRG_CO_E!C68+NRG_BKBPB_E!C68+NRG_GW_E!C68+NRG_BF_E!C68+NRG_PR_E!C68+NRG_NI_E!C68+NRG_CL_E!C68+NRG_LNG_E!C68+NRG_BIOG_E!C68+NRG_GTL_E!C68+NRG_CPP_E!C68+NRG_NSP_E!C68</f>
        <v>0</v>
      </c>
      <c r="D68" s="52">
        <f>NRG_CM_E!D68+NRG_OIL_NG_E!D68+NRG_PF_E!D68+NRG_CO_E!D68+NRG_BKBPB_E!D68+NRG_GW_E!D68+NRG_BF_E!D68+NRG_PR_E!D68+NRG_NI_E!D68+NRG_CL_E!D68+NRG_LNG_E!D68+NRG_BIOG_E!D68+NRG_GTL_E!D68+NRG_CPP_E!D68+NRG_NSP_E!D68</f>
        <v>0</v>
      </c>
      <c r="E68" s="52">
        <f>NRG_CM_E!E68+NRG_OIL_NG_E!E68+NRG_PF_E!E68+NRG_CO_E!E68+NRG_BKBPB_E!E68+NRG_GW_E!E68+NRG_BF_E!E68+NRG_PR_E!E68+NRG_NI_E!E68+NRG_CL_E!E68+NRG_LNG_E!E68+NRG_BIOG_E!E68+NRG_GTL_E!E68+NRG_CPP_E!E68+NRG_NSP_E!E68</f>
        <v>0</v>
      </c>
      <c r="F68" s="52">
        <f>NRG_CM_E!F68+NRG_OIL_NG_E!F68+NRG_PF_E!F68+NRG_CO_E!F68+NRG_BKBPB_E!F68+NRG_GW_E!F68+NRG_BF_E!F68+NRG_PR_E!F68+NRG_NI_E!F68+NRG_CL_E!F68+NRG_LNG_E!F68+NRG_BIOG_E!F68+NRG_GTL_E!F68+NRG_CPP_E!F68+NRG_NSP_E!F68</f>
        <v>0</v>
      </c>
      <c r="G68" s="52">
        <f>NRG_CM_E!G68+NRG_OIL_NG_E!G68+NRG_PF_E!G68+NRG_CO_E!G68+NRG_BKBPB_E!G68+NRG_GW_E!G68+NRG_BF_E!G68+NRG_PR_E!G68+NRG_NI_E!G68+NRG_CL_E!G68+NRG_LNG_E!G68+NRG_BIOG_E!G68+NRG_GTL_E!G68+NRG_CPP_E!G68+NRG_NSP_E!G68</f>
        <v>0</v>
      </c>
      <c r="H68" s="52">
        <f>NRG_CM_E!H68+NRG_OIL_NG_E!H68+NRG_PF_E!H68+NRG_CO_E!H68+NRG_BKBPB_E!H68+NRG_GW_E!H68+NRG_BF_E!H68+NRG_PR_E!H68+NRG_NI_E!H68+NRG_CL_E!H68+NRG_LNG_E!H68+NRG_BIOG_E!H68+NRG_GTL_E!H68+NRG_CPP_E!H68+NRG_NSP_E!H68</f>
        <v>0</v>
      </c>
      <c r="I68" s="52">
        <f>NRG_CM_E!I68+NRG_OIL_NG_E!I68+NRG_PF_E!I68+NRG_CO_E!I68+NRG_BKBPB_E!I68+NRG_GW_E!I68+NRG_BF_E!I68+NRG_PR_E!I68+NRG_NI_E!I68+NRG_CL_E!I68+NRG_LNG_E!I68+NRG_BIOG_E!I68+NRG_GTL_E!I68+NRG_CPP_E!I68+NRG_NSP_E!I68</f>
        <v>0</v>
      </c>
      <c r="J68" s="52">
        <f>NRG_CM_E!J68+NRG_OIL_NG_E!J68+NRG_PF_E!J68+NRG_CO_E!J68+NRG_BKBPB_E!J68+NRG_GW_E!J68+NRG_BF_E!J68+NRG_PR_E!J68+NRG_NI_E!J68+NRG_CL_E!J68+NRG_LNG_E!J68+NRG_BIOG_E!J68+NRG_GTL_E!J68+NRG_CPP_E!J68+NRG_NSP_E!J68</f>
        <v>0</v>
      </c>
      <c r="K68" s="52">
        <f>NRG_CM_E!K68+NRG_OIL_NG_E!K68+NRG_PF_E!K68+NRG_CO_E!K68+NRG_BKBPB_E!K68+NRG_GW_E!K68+NRG_BF_E!K68+NRG_PR_E!K68+NRG_NI_E!K68+NRG_CL_E!K68+NRG_LNG_E!K68+NRG_BIOG_E!K68+NRG_GTL_E!K68+NRG_CPP_E!K68+NRG_NSP_E!K68</f>
        <v>0</v>
      </c>
      <c r="L68" s="52">
        <f>NRG_CM_E!L68+NRG_OIL_NG_E!L68+NRG_PF_E!L68+NRG_CO_E!L68+NRG_BKBPB_E!L68+NRG_GW_E!L68+NRG_BF_E!L68+NRG_PR_E!L68+NRG_NI_E!L68+NRG_CL_E!L68+NRG_LNG_E!L68+NRG_BIOG_E!L68+NRG_GTL_E!L68+NRG_CPP_E!L68+NRG_NSP_E!L68</f>
        <v>0</v>
      </c>
      <c r="M68" s="52">
        <f>NRG_CM_E!M68+NRG_OIL_NG_E!M68+NRG_PF_E!M68+NRG_CO_E!M68+NRG_BKBPB_E!M68+NRG_GW_E!M68+NRG_BF_E!M68+NRG_PR_E!M68+NRG_NI_E!M68+NRG_CL_E!M68+NRG_LNG_E!M68+NRG_BIOG_E!M68+NRG_GTL_E!M68+NRG_CPP_E!M68+NRG_NSP_E!M68</f>
        <v>0</v>
      </c>
      <c r="N68" s="52">
        <f>NRG_CM_E!N68+NRG_OIL_NG_E!N68+NRG_PF_E!N68+NRG_CO_E!N68+NRG_BKBPB_E!N68+NRG_GW_E!N68+NRG_BF_E!N68+NRG_PR_E!N68+NRG_NI_E!N68+NRG_CL_E!N68+NRG_LNG_E!N68+NRG_BIOG_E!N68+NRG_GTL_E!N68+NRG_CPP_E!N68+NRG_NSP_E!N68</f>
        <v>0</v>
      </c>
      <c r="O68" s="52">
        <f>NRG_CM_E!O68+NRG_OIL_NG_E!O68+NRG_PF_E!O68+NRG_CO_E!O68+NRG_BKBPB_E!O68+NRG_GW_E!O68+NRG_BF_E!O68+NRG_PR_E!O68+NRG_NI_E!O68+NRG_CL_E!O68+NRG_LNG_E!O68+NRG_BIOG_E!O68+NRG_GTL_E!O68+NRG_CPP_E!O68+NRG_NSP_E!O68</f>
        <v>0</v>
      </c>
      <c r="P68" s="52">
        <f>NRG_CM_E!P68+NRG_OIL_NG_E!P68+NRG_PF_E!P68+NRG_CO_E!P68+NRG_BKBPB_E!P68+NRG_GW_E!P68+NRG_BF_E!P68+NRG_PR_E!P68+NRG_NI_E!P68+NRG_CL_E!P68+NRG_LNG_E!P68+NRG_BIOG_E!P68+NRG_GTL_E!P68+NRG_CPP_E!P68+NRG_NSP_E!P68</f>
        <v>0</v>
      </c>
      <c r="Q68" s="52">
        <f>NRG_CM_E!Q68+NRG_OIL_NG_E!Q68+NRG_PF_E!Q68+NRG_CO_E!Q68+NRG_BKBPB_E!Q68+NRG_GW_E!Q68+NRG_BF_E!Q68+NRG_PR_E!Q68+NRG_NI_E!Q68+NRG_CL_E!Q68+NRG_LNG_E!Q68+NRG_BIOG_E!Q68+NRG_GTL_E!Q68+NRG_CPP_E!Q68+NRG_NSP_E!Q68</f>
        <v>0</v>
      </c>
      <c r="R68" s="52">
        <f>NRG_CM_E!R68+NRG_OIL_NG_E!R68+NRG_PF_E!R68+NRG_CO_E!R68+NRG_BKBPB_E!R68+NRG_GW_E!R68+NRG_BF_E!R68+NRG_PR_E!R68+NRG_NI_E!R68+NRG_CL_E!R68+NRG_LNG_E!R68+NRG_BIOG_E!R68+NRG_GTL_E!R68+NRG_CPP_E!R68+NRG_NSP_E!R68</f>
        <v>0</v>
      </c>
      <c r="S68" s="52">
        <f>NRG_CM_E!S68+NRG_OIL_NG_E!S68+NRG_PF_E!S68+NRG_CO_E!S68+NRG_BKBPB_E!S68+NRG_GW_E!S68+NRG_BF_E!S68+NRG_PR_E!S68+NRG_NI_E!S68+NRG_CL_E!S68+NRG_LNG_E!S68+NRG_BIOG_E!S68+NRG_GTL_E!S68+NRG_CPP_E!S68+NRG_NSP_E!S68</f>
        <v>0</v>
      </c>
      <c r="T68" s="52">
        <f>NRG_CM_E!T68+NRG_OIL_NG_E!T68+NRG_PF_E!T68+NRG_CO_E!T68+NRG_BKBPB_E!T68+NRG_GW_E!T68+NRG_BF_E!T68+NRG_PR_E!T68+NRG_NI_E!T68+NRG_CL_E!T68+NRG_LNG_E!T68+NRG_BIOG_E!T68+NRG_GTL_E!T68+NRG_CPP_E!T68+NRG_NSP_E!T68</f>
        <v>0</v>
      </c>
      <c r="U68" s="52">
        <f>NRG_CM_E!U68+NRG_OIL_NG_E!U68+NRG_PF_E!U68+NRG_CO_E!U68+NRG_BKBPB_E!U68+NRG_GW_E!U68+NRG_BF_E!U68+NRG_PR_E!U68+NRG_NI_E!U68+NRG_CL_E!U68+NRG_LNG_E!U68+NRG_BIOG_E!U68+NRG_GTL_E!U68+NRG_CPP_E!U68+NRG_NSP_E!U68</f>
        <v>0</v>
      </c>
      <c r="V68" s="52">
        <f>NRG_CM_E!V68+NRG_OIL_NG_E!V68+NRG_PF_E!V68+NRG_CO_E!V68+NRG_BKBPB_E!V68+NRG_GW_E!V68+NRG_BF_E!V68+NRG_PR_E!V68+NRG_NI_E!V68+NRG_CL_E!V68+NRG_LNG_E!V68+NRG_BIOG_E!V68+NRG_GTL_E!V68+NRG_CPP_E!V68+NRG_NSP_E!V68</f>
        <v>0</v>
      </c>
      <c r="W68" s="52">
        <f>NRG_CM_E!W68+NRG_OIL_NG_E!W68+NRG_PF_E!W68+NRG_CO_E!W68+NRG_BKBPB_E!W68+NRG_GW_E!W68+NRG_BF_E!W68+NRG_PR_E!W68+NRG_NI_E!W68+NRG_CL_E!W68+NRG_LNG_E!W68+NRG_BIOG_E!W68+NRG_GTL_E!W68+NRG_CPP_E!W68+NRG_NSP_E!W68</f>
        <v>0</v>
      </c>
      <c r="X68" s="52">
        <f>NRG_CM_E!X68+NRG_OIL_NG_E!X68+NRG_PF_E!X68+NRG_CO_E!X68+NRG_BKBPB_E!X68+NRG_GW_E!X68+NRG_BF_E!X68+NRG_PR_E!X68+NRG_NI_E!X68+NRG_CL_E!X68+NRG_LNG_E!X68+NRG_BIOG_E!X68+NRG_GTL_E!X68+NRG_CPP_E!X68+NRG_NSP_E!X68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NRG_CM_E!C69+NRG_OIL_NG_E!C69+NRG_PF_E!C69+NRG_CO_E!C69+NRG_BKBPB_E!C69+NRG_GW_E!C69+NRG_BF_E!C69+NRG_PR_E!C69+NRG_NI_E!C69+NRG_CL_E!C69+NRG_LNG_E!C69+NRG_BIOG_E!C69+NRG_GTL_E!C69+NRG_CPP_E!C69+NRG_NSP_E!C69</f>
        <v>0</v>
      </c>
      <c r="D69" s="52">
        <f>NRG_CM_E!D69+NRG_OIL_NG_E!D69+NRG_PF_E!D69+NRG_CO_E!D69+NRG_BKBPB_E!D69+NRG_GW_E!D69+NRG_BF_E!D69+NRG_PR_E!D69+NRG_NI_E!D69+NRG_CL_E!D69+NRG_LNG_E!D69+NRG_BIOG_E!D69+NRG_GTL_E!D69+NRG_CPP_E!D69+NRG_NSP_E!D69</f>
        <v>0</v>
      </c>
      <c r="E69" s="52">
        <f>NRG_CM_E!E69+NRG_OIL_NG_E!E69+NRG_PF_E!E69+NRG_CO_E!E69+NRG_BKBPB_E!E69+NRG_GW_E!E69+NRG_BF_E!E69+NRG_PR_E!E69+NRG_NI_E!E69+NRG_CL_E!E69+NRG_LNG_E!E69+NRG_BIOG_E!E69+NRG_GTL_E!E69+NRG_CPP_E!E69+NRG_NSP_E!E69</f>
        <v>0</v>
      </c>
      <c r="F69" s="52">
        <f>NRG_CM_E!F69+NRG_OIL_NG_E!F69+NRG_PF_E!F69+NRG_CO_E!F69+NRG_BKBPB_E!F69+NRG_GW_E!F69+NRG_BF_E!F69+NRG_PR_E!F69+NRG_NI_E!F69+NRG_CL_E!F69+NRG_LNG_E!F69+NRG_BIOG_E!F69+NRG_GTL_E!F69+NRG_CPP_E!F69+NRG_NSP_E!F69</f>
        <v>0</v>
      </c>
      <c r="G69" s="52">
        <f>NRG_CM_E!G69+NRG_OIL_NG_E!G69+NRG_PF_E!G69+NRG_CO_E!G69+NRG_BKBPB_E!G69+NRG_GW_E!G69+NRG_BF_E!G69+NRG_PR_E!G69+NRG_NI_E!G69+NRG_CL_E!G69+NRG_LNG_E!G69+NRG_BIOG_E!G69+NRG_GTL_E!G69+NRG_CPP_E!G69+NRG_NSP_E!G69</f>
        <v>0</v>
      </c>
      <c r="H69" s="52">
        <f>NRG_CM_E!H69+NRG_OIL_NG_E!H69+NRG_PF_E!H69+NRG_CO_E!H69+NRG_BKBPB_E!H69+NRG_GW_E!H69+NRG_BF_E!H69+NRG_PR_E!H69+NRG_NI_E!H69+NRG_CL_E!H69+NRG_LNG_E!H69+NRG_BIOG_E!H69+NRG_GTL_E!H69+NRG_CPP_E!H69+NRG_NSP_E!H69</f>
        <v>0</v>
      </c>
      <c r="I69" s="52">
        <f>NRG_CM_E!I69+NRG_OIL_NG_E!I69+NRG_PF_E!I69+NRG_CO_E!I69+NRG_BKBPB_E!I69+NRG_GW_E!I69+NRG_BF_E!I69+NRG_PR_E!I69+NRG_NI_E!I69+NRG_CL_E!I69+NRG_LNG_E!I69+NRG_BIOG_E!I69+NRG_GTL_E!I69+NRG_CPP_E!I69+NRG_NSP_E!I69</f>
        <v>0</v>
      </c>
      <c r="J69" s="52">
        <f>NRG_CM_E!J69+NRG_OIL_NG_E!J69+NRG_PF_E!J69+NRG_CO_E!J69+NRG_BKBPB_E!J69+NRG_GW_E!J69+NRG_BF_E!J69+NRG_PR_E!J69+NRG_NI_E!J69+NRG_CL_E!J69+NRG_LNG_E!J69+NRG_BIOG_E!J69+NRG_GTL_E!J69+NRG_CPP_E!J69+NRG_NSP_E!J69</f>
        <v>0</v>
      </c>
      <c r="K69" s="52">
        <f>NRG_CM_E!K69+NRG_OIL_NG_E!K69+NRG_PF_E!K69+NRG_CO_E!K69+NRG_BKBPB_E!K69+NRG_GW_E!K69+NRG_BF_E!K69+NRG_PR_E!K69+NRG_NI_E!K69+NRG_CL_E!K69+NRG_LNG_E!K69+NRG_BIOG_E!K69+NRG_GTL_E!K69+NRG_CPP_E!K69+NRG_NSP_E!K69</f>
        <v>0</v>
      </c>
      <c r="L69" s="52">
        <f>NRG_CM_E!L69+NRG_OIL_NG_E!L69+NRG_PF_E!L69+NRG_CO_E!L69+NRG_BKBPB_E!L69+NRG_GW_E!L69+NRG_BF_E!L69+NRG_PR_E!L69+NRG_NI_E!L69+NRG_CL_E!L69+NRG_LNG_E!L69+NRG_BIOG_E!L69+NRG_GTL_E!L69+NRG_CPP_E!L69+NRG_NSP_E!L69</f>
        <v>0</v>
      </c>
      <c r="M69" s="52">
        <f>NRG_CM_E!M69+NRG_OIL_NG_E!M69+NRG_PF_E!M69+NRG_CO_E!M69+NRG_BKBPB_E!M69+NRG_GW_E!M69+NRG_BF_E!M69+NRG_PR_E!M69+NRG_NI_E!M69+NRG_CL_E!M69+NRG_LNG_E!M69+NRG_BIOG_E!M69+NRG_GTL_E!M69+NRG_CPP_E!M69+NRG_NSP_E!M69</f>
        <v>0</v>
      </c>
      <c r="N69" s="52">
        <f>NRG_CM_E!N69+NRG_OIL_NG_E!N69+NRG_PF_E!N69+NRG_CO_E!N69+NRG_BKBPB_E!N69+NRG_GW_E!N69+NRG_BF_E!N69+NRG_PR_E!N69+NRG_NI_E!N69+NRG_CL_E!N69+NRG_LNG_E!N69+NRG_BIOG_E!N69+NRG_GTL_E!N69+NRG_CPP_E!N69+NRG_NSP_E!N69</f>
        <v>0</v>
      </c>
      <c r="O69" s="52">
        <f>NRG_CM_E!O69+NRG_OIL_NG_E!O69+NRG_PF_E!O69+NRG_CO_E!O69+NRG_BKBPB_E!O69+NRG_GW_E!O69+NRG_BF_E!O69+NRG_PR_E!O69+NRG_NI_E!O69+NRG_CL_E!O69+NRG_LNG_E!O69+NRG_BIOG_E!O69+NRG_GTL_E!O69+NRG_CPP_E!O69+NRG_NSP_E!O69</f>
        <v>0</v>
      </c>
      <c r="P69" s="52">
        <f>NRG_CM_E!P69+NRG_OIL_NG_E!P69+NRG_PF_E!P69+NRG_CO_E!P69+NRG_BKBPB_E!P69+NRG_GW_E!P69+NRG_BF_E!P69+NRG_PR_E!P69+NRG_NI_E!P69+NRG_CL_E!P69+NRG_LNG_E!P69+NRG_BIOG_E!P69+NRG_GTL_E!P69+NRG_CPP_E!P69+NRG_NSP_E!P69</f>
        <v>0</v>
      </c>
      <c r="Q69" s="52">
        <f>NRG_CM_E!Q69+NRG_OIL_NG_E!Q69+NRG_PF_E!Q69+NRG_CO_E!Q69+NRG_BKBPB_E!Q69+NRG_GW_E!Q69+NRG_BF_E!Q69+NRG_PR_E!Q69+NRG_NI_E!Q69+NRG_CL_E!Q69+NRG_LNG_E!Q69+NRG_BIOG_E!Q69+NRG_GTL_E!Q69+NRG_CPP_E!Q69+NRG_NSP_E!Q69</f>
        <v>0</v>
      </c>
      <c r="R69" s="52">
        <f>NRG_CM_E!R69+NRG_OIL_NG_E!R69+NRG_PF_E!R69+NRG_CO_E!R69+NRG_BKBPB_E!R69+NRG_GW_E!R69+NRG_BF_E!R69+NRG_PR_E!R69+NRG_NI_E!R69+NRG_CL_E!R69+NRG_LNG_E!R69+NRG_BIOG_E!R69+NRG_GTL_E!R69+NRG_CPP_E!R69+NRG_NSP_E!R69</f>
        <v>0</v>
      </c>
      <c r="S69" s="52">
        <f>NRG_CM_E!S69+NRG_OIL_NG_E!S69+NRG_PF_E!S69+NRG_CO_E!S69+NRG_BKBPB_E!S69+NRG_GW_E!S69+NRG_BF_E!S69+NRG_PR_E!S69+NRG_NI_E!S69+NRG_CL_E!S69+NRG_LNG_E!S69+NRG_BIOG_E!S69+NRG_GTL_E!S69+NRG_CPP_E!S69+NRG_NSP_E!S69</f>
        <v>0</v>
      </c>
      <c r="T69" s="52">
        <f>NRG_CM_E!T69+NRG_OIL_NG_E!T69+NRG_PF_E!T69+NRG_CO_E!T69+NRG_BKBPB_E!T69+NRG_GW_E!T69+NRG_BF_E!T69+NRG_PR_E!T69+NRG_NI_E!T69+NRG_CL_E!T69+NRG_LNG_E!T69+NRG_BIOG_E!T69+NRG_GTL_E!T69+NRG_CPP_E!T69+NRG_NSP_E!T69</f>
        <v>0</v>
      </c>
      <c r="U69" s="52">
        <f>NRG_CM_E!U69+NRG_OIL_NG_E!U69+NRG_PF_E!U69+NRG_CO_E!U69+NRG_BKBPB_E!U69+NRG_GW_E!U69+NRG_BF_E!U69+NRG_PR_E!U69+NRG_NI_E!U69+NRG_CL_E!U69+NRG_LNG_E!U69+NRG_BIOG_E!U69+NRG_GTL_E!U69+NRG_CPP_E!U69+NRG_NSP_E!U69</f>
        <v>0</v>
      </c>
      <c r="V69" s="52">
        <f>NRG_CM_E!V69+NRG_OIL_NG_E!V69+NRG_PF_E!V69+NRG_CO_E!V69+NRG_BKBPB_E!V69+NRG_GW_E!V69+NRG_BF_E!V69+NRG_PR_E!V69+NRG_NI_E!V69+NRG_CL_E!V69+NRG_LNG_E!V69+NRG_BIOG_E!V69+NRG_GTL_E!V69+NRG_CPP_E!V69+NRG_NSP_E!V69</f>
        <v>0</v>
      </c>
      <c r="W69" s="52">
        <f>NRG_CM_E!W69+NRG_OIL_NG_E!W69+NRG_PF_E!W69+NRG_CO_E!W69+NRG_BKBPB_E!W69+NRG_GW_E!W69+NRG_BF_E!W69+NRG_PR_E!W69+NRG_NI_E!W69+NRG_CL_E!W69+NRG_LNG_E!W69+NRG_BIOG_E!W69+NRG_GTL_E!W69+NRG_CPP_E!W69+NRG_NSP_E!W69</f>
        <v>0</v>
      </c>
      <c r="X69" s="52">
        <f>NRG_CM_E!X69+NRG_OIL_NG_E!X69+NRG_PF_E!X69+NRG_CO_E!X69+NRG_BKBPB_E!X69+NRG_GW_E!X69+NRG_BF_E!X69+NRG_PR_E!X69+NRG_NI_E!X69+NRG_CL_E!X69+NRG_LNG_E!X69+NRG_BIOG_E!X69+NRG_GTL_E!X69+NRG_CPP_E!X69+NRG_NSP_E!X69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NRG_CM_E!C70+NRG_OIL_NG_E!C70+NRG_PF_E!C70+NRG_CO_E!C70+NRG_BKBPB_E!C70+NRG_GW_E!C70+NRG_BF_E!C70+NRG_PR_E!C70+NRG_NI_E!C70+NRG_CL_E!C70+NRG_LNG_E!C70+NRG_BIOG_E!C70+NRG_GTL_E!C70+NRG_CPP_E!C70+NRG_NSP_E!C70</f>
        <v>0</v>
      </c>
      <c r="D70" s="52">
        <f>NRG_CM_E!D70+NRG_OIL_NG_E!D70+NRG_PF_E!D70+NRG_CO_E!D70+NRG_BKBPB_E!D70+NRG_GW_E!D70+NRG_BF_E!D70+NRG_PR_E!D70+NRG_NI_E!D70+NRG_CL_E!D70+NRG_LNG_E!D70+NRG_BIOG_E!D70+NRG_GTL_E!D70+NRG_CPP_E!D70+NRG_NSP_E!D70</f>
        <v>0</v>
      </c>
      <c r="E70" s="52">
        <f>NRG_CM_E!E70+NRG_OIL_NG_E!E70+NRG_PF_E!E70+NRG_CO_E!E70+NRG_BKBPB_E!E70+NRG_GW_E!E70+NRG_BF_E!E70+NRG_PR_E!E70+NRG_NI_E!E70+NRG_CL_E!E70+NRG_LNG_E!E70+NRG_BIOG_E!E70+NRG_GTL_E!E70+NRG_CPP_E!E70+NRG_NSP_E!E70</f>
        <v>0</v>
      </c>
      <c r="F70" s="52">
        <f>NRG_CM_E!F70+NRG_OIL_NG_E!F70+NRG_PF_E!F70+NRG_CO_E!F70+NRG_BKBPB_E!F70+NRG_GW_E!F70+NRG_BF_E!F70+NRG_PR_E!F70+NRG_NI_E!F70+NRG_CL_E!F70+NRG_LNG_E!F70+NRG_BIOG_E!F70+NRG_GTL_E!F70+NRG_CPP_E!F70+NRG_NSP_E!F70</f>
        <v>0</v>
      </c>
      <c r="G70" s="52">
        <f>NRG_CM_E!G70+NRG_OIL_NG_E!G70+NRG_PF_E!G70+NRG_CO_E!G70+NRG_BKBPB_E!G70+NRG_GW_E!G70+NRG_BF_E!G70+NRG_PR_E!G70+NRG_NI_E!G70+NRG_CL_E!G70+NRG_LNG_E!G70+NRG_BIOG_E!G70+NRG_GTL_E!G70+NRG_CPP_E!G70+NRG_NSP_E!G70</f>
        <v>0</v>
      </c>
      <c r="H70" s="52">
        <f>NRG_CM_E!H70+NRG_OIL_NG_E!H70+NRG_PF_E!H70+NRG_CO_E!H70+NRG_BKBPB_E!H70+NRG_GW_E!H70+NRG_BF_E!H70+NRG_PR_E!H70+NRG_NI_E!H70+NRG_CL_E!H70+NRG_LNG_E!H70+NRG_BIOG_E!H70+NRG_GTL_E!H70+NRG_CPP_E!H70+NRG_NSP_E!H70</f>
        <v>0</v>
      </c>
      <c r="I70" s="52">
        <f>NRG_CM_E!I70+NRG_OIL_NG_E!I70+NRG_PF_E!I70+NRG_CO_E!I70+NRG_BKBPB_E!I70+NRG_GW_E!I70+NRG_BF_E!I70+NRG_PR_E!I70+NRG_NI_E!I70+NRG_CL_E!I70+NRG_LNG_E!I70+NRG_BIOG_E!I70+NRG_GTL_E!I70+NRG_CPP_E!I70+NRG_NSP_E!I70</f>
        <v>0</v>
      </c>
      <c r="J70" s="52">
        <f>NRG_CM_E!J70+NRG_OIL_NG_E!J70+NRG_PF_E!J70+NRG_CO_E!J70+NRG_BKBPB_E!J70+NRG_GW_E!J70+NRG_BF_E!J70+NRG_PR_E!J70+NRG_NI_E!J70+NRG_CL_E!J70+NRG_LNG_E!J70+NRG_BIOG_E!J70+NRG_GTL_E!J70+NRG_CPP_E!J70+NRG_NSP_E!J70</f>
        <v>0</v>
      </c>
      <c r="K70" s="52">
        <f>NRG_CM_E!K70+NRG_OIL_NG_E!K70+NRG_PF_E!K70+NRG_CO_E!K70+NRG_BKBPB_E!K70+NRG_GW_E!K70+NRG_BF_E!K70+NRG_PR_E!K70+NRG_NI_E!K70+NRG_CL_E!K70+NRG_LNG_E!K70+NRG_BIOG_E!K70+NRG_GTL_E!K70+NRG_CPP_E!K70+NRG_NSP_E!K70</f>
        <v>0</v>
      </c>
      <c r="L70" s="52">
        <f>NRG_CM_E!L70+NRG_OIL_NG_E!L70+NRG_PF_E!L70+NRG_CO_E!L70+NRG_BKBPB_E!L70+NRG_GW_E!L70+NRG_BF_E!L70+NRG_PR_E!L70+NRG_NI_E!L70+NRG_CL_E!L70+NRG_LNG_E!L70+NRG_BIOG_E!L70+NRG_GTL_E!L70+NRG_CPP_E!L70+NRG_NSP_E!L70</f>
        <v>0</v>
      </c>
      <c r="M70" s="52">
        <f>NRG_CM_E!M70+NRG_OIL_NG_E!M70+NRG_PF_E!M70+NRG_CO_E!M70+NRG_BKBPB_E!M70+NRG_GW_E!M70+NRG_BF_E!M70+NRG_PR_E!M70+NRG_NI_E!M70+NRG_CL_E!M70+NRG_LNG_E!M70+NRG_BIOG_E!M70+NRG_GTL_E!M70+NRG_CPP_E!M70+NRG_NSP_E!M70</f>
        <v>0</v>
      </c>
      <c r="N70" s="52">
        <f>NRG_CM_E!N70+NRG_OIL_NG_E!N70+NRG_PF_E!N70+NRG_CO_E!N70+NRG_BKBPB_E!N70+NRG_GW_E!N70+NRG_BF_E!N70+NRG_PR_E!N70+NRG_NI_E!N70+NRG_CL_E!N70+NRG_LNG_E!N70+NRG_BIOG_E!N70+NRG_GTL_E!N70+NRG_CPP_E!N70+NRG_NSP_E!N70</f>
        <v>0</v>
      </c>
      <c r="O70" s="52">
        <f>NRG_CM_E!O70+NRG_OIL_NG_E!O70+NRG_PF_E!O70+NRG_CO_E!O70+NRG_BKBPB_E!O70+NRG_GW_E!O70+NRG_BF_E!O70+NRG_PR_E!O70+NRG_NI_E!O70+NRG_CL_E!O70+NRG_LNG_E!O70+NRG_BIOG_E!O70+NRG_GTL_E!O70+NRG_CPP_E!O70+NRG_NSP_E!O70</f>
        <v>0</v>
      </c>
      <c r="P70" s="52">
        <f>NRG_CM_E!P70+NRG_OIL_NG_E!P70+NRG_PF_E!P70+NRG_CO_E!P70+NRG_BKBPB_E!P70+NRG_GW_E!P70+NRG_BF_E!P70+NRG_PR_E!P70+NRG_NI_E!P70+NRG_CL_E!P70+NRG_LNG_E!P70+NRG_BIOG_E!P70+NRG_GTL_E!P70+NRG_CPP_E!P70+NRG_NSP_E!P70</f>
        <v>0</v>
      </c>
      <c r="Q70" s="52">
        <f>NRG_CM_E!Q70+NRG_OIL_NG_E!Q70+NRG_PF_E!Q70+NRG_CO_E!Q70+NRG_BKBPB_E!Q70+NRG_GW_E!Q70+NRG_BF_E!Q70+NRG_PR_E!Q70+NRG_NI_E!Q70+NRG_CL_E!Q70+NRG_LNG_E!Q70+NRG_BIOG_E!Q70+NRG_GTL_E!Q70+NRG_CPP_E!Q70+NRG_NSP_E!Q70</f>
        <v>0</v>
      </c>
      <c r="R70" s="52">
        <f>NRG_CM_E!R70+NRG_OIL_NG_E!R70+NRG_PF_E!R70+NRG_CO_E!R70+NRG_BKBPB_E!R70+NRG_GW_E!R70+NRG_BF_E!R70+NRG_PR_E!R70+NRG_NI_E!R70+NRG_CL_E!R70+NRG_LNG_E!R70+NRG_BIOG_E!R70+NRG_GTL_E!R70+NRG_CPP_E!R70+NRG_NSP_E!R70</f>
        <v>0</v>
      </c>
      <c r="S70" s="52">
        <f>NRG_CM_E!S70+NRG_OIL_NG_E!S70+NRG_PF_E!S70+NRG_CO_E!S70+NRG_BKBPB_E!S70+NRG_GW_E!S70+NRG_BF_E!S70+NRG_PR_E!S70+NRG_NI_E!S70+NRG_CL_E!S70+NRG_LNG_E!S70+NRG_BIOG_E!S70+NRG_GTL_E!S70+NRG_CPP_E!S70+NRG_NSP_E!S70</f>
        <v>0</v>
      </c>
      <c r="T70" s="52">
        <f>NRG_CM_E!T70+NRG_OIL_NG_E!T70+NRG_PF_E!T70+NRG_CO_E!T70+NRG_BKBPB_E!T70+NRG_GW_E!T70+NRG_BF_E!T70+NRG_PR_E!T70+NRG_NI_E!T70+NRG_CL_E!T70+NRG_LNG_E!T70+NRG_BIOG_E!T70+NRG_GTL_E!T70+NRG_CPP_E!T70+NRG_NSP_E!T70</f>
        <v>0</v>
      </c>
      <c r="U70" s="52">
        <f>NRG_CM_E!U70+NRG_OIL_NG_E!U70+NRG_PF_E!U70+NRG_CO_E!U70+NRG_BKBPB_E!U70+NRG_GW_E!U70+NRG_BF_E!U70+NRG_PR_E!U70+NRG_NI_E!U70+NRG_CL_E!U70+NRG_LNG_E!U70+NRG_BIOG_E!U70+NRG_GTL_E!U70+NRG_CPP_E!U70+NRG_NSP_E!U70</f>
        <v>0</v>
      </c>
      <c r="V70" s="52">
        <f>NRG_CM_E!V70+NRG_OIL_NG_E!V70+NRG_PF_E!V70+NRG_CO_E!V70+NRG_BKBPB_E!V70+NRG_GW_E!V70+NRG_BF_E!V70+NRG_PR_E!V70+NRG_NI_E!V70+NRG_CL_E!V70+NRG_LNG_E!V70+NRG_BIOG_E!V70+NRG_GTL_E!V70+NRG_CPP_E!V70+NRG_NSP_E!V70</f>
        <v>0</v>
      </c>
      <c r="W70" s="52">
        <f>NRG_CM_E!W70+NRG_OIL_NG_E!W70+NRG_PF_E!W70+NRG_CO_E!W70+NRG_BKBPB_E!W70+NRG_GW_E!W70+NRG_BF_E!W70+NRG_PR_E!W70+NRG_NI_E!W70+NRG_CL_E!W70+NRG_LNG_E!W70+NRG_BIOG_E!W70+NRG_GTL_E!W70+NRG_CPP_E!W70+NRG_NSP_E!W70</f>
        <v>0</v>
      </c>
      <c r="X70" s="52">
        <f>NRG_CM_E!X70+NRG_OIL_NG_E!X70+NRG_PF_E!X70+NRG_CO_E!X70+NRG_BKBPB_E!X70+NRG_GW_E!X70+NRG_BF_E!X70+NRG_PR_E!X70+NRG_NI_E!X70+NRG_CL_E!X70+NRG_LNG_E!X70+NRG_BIOG_E!X70+NRG_GTL_E!X70+NRG_CPP_E!X70+NRG_NSP_E!X70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NRG_CM_E!C71+NRG_OIL_NG_E!C71+NRG_PF_E!C71+NRG_CO_E!C71+NRG_BKBPB_E!C71+NRG_GW_E!C71+NRG_BF_E!C71+NRG_PR_E!C71+NRG_NI_E!C71+NRG_CL_E!C71+NRG_LNG_E!C71+NRG_BIOG_E!C71+NRG_GTL_E!C71+NRG_CPP_E!C71+NRG_NSP_E!C71</f>
        <v>0</v>
      </c>
      <c r="D71" s="52">
        <f>NRG_CM_E!D71+NRG_OIL_NG_E!D71+NRG_PF_E!D71+NRG_CO_E!D71+NRG_BKBPB_E!D71+NRG_GW_E!D71+NRG_BF_E!D71+NRG_PR_E!D71+NRG_NI_E!D71+NRG_CL_E!D71+NRG_LNG_E!D71+NRG_BIOG_E!D71+NRG_GTL_E!D71+NRG_CPP_E!D71+NRG_NSP_E!D71</f>
        <v>0</v>
      </c>
      <c r="E71" s="52">
        <f>NRG_CM_E!E71+NRG_OIL_NG_E!E71+NRG_PF_E!E71+NRG_CO_E!E71+NRG_BKBPB_E!E71+NRG_GW_E!E71+NRG_BF_E!E71+NRG_PR_E!E71+NRG_NI_E!E71+NRG_CL_E!E71+NRG_LNG_E!E71+NRG_BIOG_E!E71+NRG_GTL_E!E71+NRG_CPP_E!E71+NRG_NSP_E!E71</f>
        <v>0</v>
      </c>
      <c r="F71" s="52">
        <f>NRG_CM_E!F71+NRG_OIL_NG_E!F71+NRG_PF_E!F71+NRG_CO_E!F71+NRG_BKBPB_E!F71+NRG_GW_E!F71+NRG_BF_E!F71+NRG_PR_E!F71+NRG_NI_E!F71+NRG_CL_E!F71+NRG_LNG_E!F71+NRG_BIOG_E!F71+NRG_GTL_E!F71+NRG_CPP_E!F71+NRG_NSP_E!F71</f>
        <v>0</v>
      </c>
      <c r="G71" s="52">
        <f>NRG_CM_E!G71+NRG_OIL_NG_E!G71+NRG_PF_E!G71+NRG_CO_E!G71+NRG_BKBPB_E!G71+NRG_GW_E!G71+NRG_BF_E!G71+NRG_PR_E!G71+NRG_NI_E!G71+NRG_CL_E!G71+NRG_LNG_E!G71+NRG_BIOG_E!G71+NRG_GTL_E!G71+NRG_CPP_E!G71+NRG_NSP_E!G71</f>
        <v>0</v>
      </c>
      <c r="H71" s="52">
        <f>NRG_CM_E!H71+NRG_OIL_NG_E!H71+NRG_PF_E!H71+NRG_CO_E!H71+NRG_BKBPB_E!H71+NRG_GW_E!H71+NRG_BF_E!H71+NRG_PR_E!H71+NRG_NI_E!H71+NRG_CL_E!H71+NRG_LNG_E!H71+NRG_BIOG_E!H71+NRG_GTL_E!H71+NRG_CPP_E!H71+NRG_NSP_E!H71</f>
        <v>0</v>
      </c>
      <c r="I71" s="52">
        <f>NRG_CM_E!I71+NRG_OIL_NG_E!I71+NRG_PF_E!I71+NRG_CO_E!I71+NRG_BKBPB_E!I71+NRG_GW_E!I71+NRG_BF_E!I71+NRG_PR_E!I71+NRG_NI_E!I71+NRG_CL_E!I71+NRG_LNG_E!I71+NRG_BIOG_E!I71+NRG_GTL_E!I71+NRG_CPP_E!I71+NRG_NSP_E!I71</f>
        <v>0</v>
      </c>
      <c r="J71" s="52">
        <f>NRG_CM_E!J71+NRG_OIL_NG_E!J71+NRG_PF_E!J71+NRG_CO_E!J71+NRG_BKBPB_E!J71+NRG_GW_E!J71+NRG_BF_E!J71+NRG_PR_E!J71+NRG_NI_E!J71+NRG_CL_E!J71+NRG_LNG_E!J71+NRG_BIOG_E!J71+NRG_GTL_E!J71+NRG_CPP_E!J71+NRG_NSP_E!J71</f>
        <v>0</v>
      </c>
      <c r="K71" s="52">
        <f>NRG_CM_E!K71+NRG_OIL_NG_E!K71+NRG_PF_E!K71+NRG_CO_E!K71+NRG_BKBPB_E!K71+NRG_GW_E!K71+NRG_BF_E!K71+NRG_PR_E!K71+NRG_NI_E!K71+NRG_CL_E!K71+NRG_LNG_E!K71+NRG_BIOG_E!K71+NRG_GTL_E!K71+NRG_CPP_E!K71+NRG_NSP_E!K71</f>
        <v>0</v>
      </c>
      <c r="L71" s="52">
        <f>NRG_CM_E!L71+NRG_OIL_NG_E!L71+NRG_PF_E!L71+NRG_CO_E!L71+NRG_BKBPB_E!L71+NRG_GW_E!L71+NRG_BF_E!L71+NRG_PR_E!L71+NRG_NI_E!L71+NRG_CL_E!L71+NRG_LNG_E!L71+NRG_BIOG_E!L71+NRG_GTL_E!L71+NRG_CPP_E!L71+NRG_NSP_E!L71</f>
        <v>0</v>
      </c>
      <c r="M71" s="52">
        <f>NRG_CM_E!M71+NRG_OIL_NG_E!M71+NRG_PF_E!M71+NRG_CO_E!M71+NRG_BKBPB_E!M71+NRG_GW_E!M71+NRG_BF_E!M71+NRG_PR_E!M71+NRG_NI_E!M71+NRG_CL_E!M71+NRG_LNG_E!M71+NRG_BIOG_E!M71+NRG_GTL_E!M71+NRG_CPP_E!M71+NRG_NSP_E!M71</f>
        <v>0</v>
      </c>
      <c r="N71" s="52">
        <f>NRG_CM_E!N71+NRG_OIL_NG_E!N71+NRG_PF_E!N71+NRG_CO_E!N71+NRG_BKBPB_E!N71+NRG_GW_E!N71+NRG_BF_E!N71+NRG_PR_E!N71+NRG_NI_E!N71+NRG_CL_E!N71+NRG_LNG_E!N71+NRG_BIOG_E!N71+NRG_GTL_E!N71+NRG_CPP_E!N71+NRG_NSP_E!N71</f>
        <v>0</v>
      </c>
      <c r="O71" s="52">
        <f>NRG_CM_E!O71+NRG_OIL_NG_E!O71+NRG_PF_E!O71+NRG_CO_E!O71+NRG_BKBPB_E!O71+NRG_GW_E!O71+NRG_BF_E!O71+NRG_PR_E!O71+NRG_NI_E!O71+NRG_CL_E!O71+NRG_LNG_E!O71+NRG_BIOG_E!O71+NRG_GTL_E!O71+NRG_CPP_E!O71+NRG_NSP_E!O71</f>
        <v>0</v>
      </c>
      <c r="P71" s="52">
        <f>NRG_CM_E!P71+NRG_OIL_NG_E!P71+NRG_PF_E!P71+NRG_CO_E!P71+NRG_BKBPB_E!P71+NRG_GW_E!P71+NRG_BF_E!P71+NRG_PR_E!P71+NRG_NI_E!P71+NRG_CL_E!P71+NRG_LNG_E!P71+NRG_BIOG_E!P71+NRG_GTL_E!P71+NRG_CPP_E!P71+NRG_NSP_E!P71</f>
        <v>0</v>
      </c>
      <c r="Q71" s="52">
        <f>NRG_CM_E!Q71+NRG_OIL_NG_E!Q71+NRG_PF_E!Q71+NRG_CO_E!Q71+NRG_BKBPB_E!Q71+NRG_GW_E!Q71+NRG_BF_E!Q71+NRG_PR_E!Q71+NRG_NI_E!Q71+NRG_CL_E!Q71+NRG_LNG_E!Q71+NRG_BIOG_E!Q71+NRG_GTL_E!Q71+NRG_CPP_E!Q71+NRG_NSP_E!Q71</f>
        <v>0</v>
      </c>
      <c r="R71" s="52">
        <f>NRG_CM_E!R71+NRG_OIL_NG_E!R71+NRG_PF_E!R71+NRG_CO_E!R71+NRG_BKBPB_E!R71+NRG_GW_E!R71+NRG_BF_E!R71+NRG_PR_E!R71+NRG_NI_E!R71+NRG_CL_E!R71+NRG_LNG_E!R71+NRG_BIOG_E!R71+NRG_GTL_E!R71+NRG_CPP_E!R71+NRG_NSP_E!R71</f>
        <v>0</v>
      </c>
      <c r="S71" s="52">
        <f>NRG_CM_E!S71+NRG_OIL_NG_E!S71+NRG_PF_E!S71+NRG_CO_E!S71+NRG_BKBPB_E!S71+NRG_GW_E!S71+NRG_BF_E!S71+NRG_PR_E!S71+NRG_NI_E!S71+NRG_CL_E!S71+NRG_LNG_E!S71+NRG_BIOG_E!S71+NRG_GTL_E!S71+NRG_CPP_E!S71+NRG_NSP_E!S71</f>
        <v>0</v>
      </c>
      <c r="T71" s="52">
        <f>NRG_CM_E!T71+NRG_OIL_NG_E!T71+NRG_PF_E!T71+NRG_CO_E!T71+NRG_BKBPB_E!T71+NRG_GW_E!T71+NRG_BF_E!T71+NRG_PR_E!T71+NRG_NI_E!T71+NRG_CL_E!T71+NRG_LNG_E!T71+NRG_BIOG_E!T71+NRG_GTL_E!T71+NRG_CPP_E!T71+NRG_NSP_E!T71</f>
        <v>0</v>
      </c>
      <c r="U71" s="52">
        <f>NRG_CM_E!U71+NRG_OIL_NG_E!U71+NRG_PF_E!U71+NRG_CO_E!U71+NRG_BKBPB_E!U71+NRG_GW_E!U71+NRG_BF_E!U71+NRG_PR_E!U71+NRG_NI_E!U71+NRG_CL_E!U71+NRG_LNG_E!U71+NRG_BIOG_E!U71+NRG_GTL_E!U71+NRG_CPP_E!U71+NRG_NSP_E!U71</f>
        <v>0</v>
      </c>
      <c r="V71" s="52">
        <f>NRG_CM_E!V71+NRG_OIL_NG_E!V71+NRG_PF_E!V71+NRG_CO_E!V71+NRG_BKBPB_E!V71+NRG_GW_E!V71+NRG_BF_E!V71+NRG_PR_E!V71+NRG_NI_E!V71+NRG_CL_E!V71+NRG_LNG_E!V71+NRG_BIOG_E!V71+NRG_GTL_E!V71+NRG_CPP_E!V71+NRG_NSP_E!V71</f>
        <v>0</v>
      </c>
      <c r="W71" s="52">
        <f>NRG_CM_E!W71+NRG_OIL_NG_E!W71+NRG_PF_E!W71+NRG_CO_E!W71+NRG_BKBPB_E!W71+NRG_GW_E!W71+NRG_BF_E!W71+NRG_PR_E!W71+NRG_NI_E!W71+NRG_CL_E!W71+NRG_LNG_E!W71+NRG_BIOG_E!W71+NRG_GTL_E!W71+NRG_CPP_E!W71+NRG_NSP_E!W71</f>
        <v>0</v>
      </c>
      <c r="X71" s="52">
        <f>NRG_CM_E!X71+NRG_OIL_NG_E!X71+NRG_PF_E!X71+NRG_CO_E!X71+NRG_BKBPB_E!X71+NRG_GW_E!X71+NRG_BF_E!X71+NRG_PR_E!X71+NRG_NI_E!X71+NRG_CL_E!X71+NRG_LNG_E!X71+NRG_BIOG_E!X71+NRG_GTL_E!X71+NRG_CPP_E!X71+NRG_NSP_E!X71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NRG_CM_E!C72+NRG_OIL_NG_E!C72+NRG_PF_E!C72+NRG_CO_E!C72+NRG_BKBPB_E!C72+NRG_GW_E!C72+NRG_BF_E!C72+NRG_PR_E!C72+NRG_NI_E!C72+NRG_CL_E!C72+NRG_LNG_E!C72+NRG_BIOG_E!C72+NRG_GTL_E!C72+NRG_CPP_E!C72+NRG_NSP_E!C72</f>
        <v>0</v>
      </c>
      <c r="D72" s="55">
        <f>NRG_CM_E!D72+NRG_OIL_NG_E!D72+NRG_PF_E!D72+NRG_CO_E!D72+NRG_BKBPB_E!D72+NRG_GW_E!D72+NRG_BF_E!D72+NRG_PR_E!D72+NRG_NI_E!D72+NRG_CL_E!D72+NRG_LNG_E!D72+NRG_BIOG_E!D72+NRG_GTL_E!D72+NRG_CPP_E!D72+NRG_NSP_E!D72</f>
        <v>0</v>
      </c>
      <c r="E72" s="55">
        <f>NRG_CM_E!E72+NRG_OIL_NG_E!E72+NRG_PF_E!E72+NRG_CO_E!E72+NRG_BKBPB_E!E72+NRG_GW_E!E72+NRG_BF_E!E72+NRG_PR_E!E72+NRG_NI_E!E72+NRG_CL_E!E72+NRG_LNG_E!E72+NRG_BIOG_E!E72+NRG_GTL_E!E72+NRG_CPP_E!E72+NRG_NSP_E!E72</f>
        <v>0</v>
      </c>
      <c r="F72" s="55">
        <f>NRG_CM_E!F72+NRG_OIL_NG_E!F72+NRG_PF_E!F72+NRG_CO_E!F72+NRG_BKBPB_E!F72+NRG_GW_E!F72+NRG_BF_E!F72+NRG_PR_E!F72+NRG_NI_E!F72+NRG_CL_E!F72+NRG_LNG_E!F72+NRG_BIOG_E!F72+NRG_GTL_E!F72+NRG_CPP_E!F72+NRG_NSP_E!F72</f>
        <v>0</v>
      </c>
      <c r="G72" s="55">
        <f>NRG_CM_E!G72+NRG_OIL_NG_E!G72+NRG_PF_E!G72+NRG_CO_E!G72+NRG_BKBPB_E!G72+NRG_GW_E!G72+NRG_BF_E!G72+NRG_PR_E!G72+NRG_NI_E!G72+NRG_CL_E!G72+NRG_LNG_E!G72+NRG_BIOG_E!G72+NRG_GTL_E!G72+NRG_CPP_E!G72+NRG_NSP_E!G72</f>
        <v>0</v>
      </c>
      <c r="H72" s="55">
        <f>NRG_CM_E!H72+NRG_OIL_NG_E!H72+NRG_PF_E!H72+NRG_CO_E!H72+NRG_BKBPB_E!H72+NRG_GW_E!H72+NRG_BF_E!H72+NRG_PR_E!H72+NRG_NI_E!H72+NRG_CL_E!H72+NRG_LNG_E!H72+NRG_BIOG_E!H72+NRG_GTL_E!H72+NRG_CPP_E!H72+NRG_NSP_E!H72</f>
        <v>0</v>
      </c>
      <c r="I72" s="55">
        <f>NRG_CM_E!I72+NRG_OIL_NG_E!I72+NRG_PF_E!I72+NRG_CO_E!I72+NRG_BKBPB_E!I72+NRG_GW_E!I72+NRG_BF_E!I72+NRG_PR_E!I72+NRG_NI_E!I72+NRG_CL_E!I72+NRG_LNG_E!I72+NRG_BIOG_E!I72+NRG_GTL_E!I72+NRG_CPP_E!I72+NRG_NSP_E!I72</f>
        <v>0</v>
      </c>
      <c r="J72" s="55">
        <f>NRG_CM_E!J72+NRG_OIL_NG_E!J72+NRG_PF_E!J72+NRG_CO_E!J72+NRG_BKBPB_E!J72+NRG_GW_E!J72+NRG_BF_E!J72+NRG_PR_E!J72+NRG_NI_E!J72+NRG_CL_E!J72+NRG_LNG_E!J72+NRG_BIOG_E!J72+NRG_GTL_E!J72+NRG_CPP_E!J72+NRG_NSP_E!J72</f>
        <v>0</v>
      </c>
      <c r="K72" s="55">
        <f>NRG_CM_E!K72+NRG_OIL_NG_E!K72+NRG_PF_E!K72+NRG_CO_E!K72+NRG_BKBPB_E!K72+NRG_GW_E!K72+NRG_BF_E!K72+NRG_PR_E!K72+NRG_NI_E!K72+NRG_CL_E!K72+NRG_LNG_E!K72+NRG_BIOG_E!K72+NRG_GTL_E!K72+NRG_CPP_E!K72+NRG_NSP_E!K72</f>
        <v>0</v>
      </c>
      <c r="L72" s="55">
        <f>NRG_CM_E!L72+NRG_OIL_NG_E!L72+NRG_PF_E!L72+NRG_CO_E!L72+NRG_BKBPB_E!L72+NRG_GW_E!L72+NRG_BF_E!L72+NRG_PR_E!L72+NRG_NI_E!L72+NRG_CL_E!L72+NRG_LNG_E!L72+NRG_BIOG_E!L72+NRG_GTL_E!L72+NRG_CPP_E!L72+NRG_NSP_E!L72</f>
        <v>0</v>
      </c>
      <c r="M72" s="55">
        <f>NRG_CM_E!M72+NRG_OIL_NG_E!M72+NRG_PF_E!M72+NRG_CO_E!M72+NRG_BKBPB_E!M72+NRG_GW_E!M72+NRG_BF_E!M72+NRG_PR_E!M72+NRG_NI_E!M72+NRG_CL_E!M72+NRG_LNG_E!M72+NRG_BIOG_E!M72+NRG_GTL_E!M72+NRG_CPP_E!M72+NRG_NSP_E!M72</f>
        <v>0</v>
      </c>
      <c r="N72" s="55">
        <f>NRG_CM_E!N72+NRG_OIL_NG_E!N72+NRG_PF_E!N72+NRG_CO_E!N72+NRG_BKBPB_E!N72+NRG_GW_E!N72+NRG_BF_E!N72+NRG_PR_E!N72+NRG_NI_E!N72+NRG_CL_E!N72+NRG_LNG_E!N72+NRG_BIOG_E!N72+NRG_GTL_E!N72+NRG_CPP_E!N72+NRG_NSP_E!N72</f>
        <v>0</v>
      </c>
      <c r="O72" s="55">
        <f>NRG_CM_E!O72+NRG_OIL_NG_E!O72+NRG_PF_E!O72+NRG_CO_E!O72+NRG_BKBPB_E!O72+NRG_GW_E!O72+NRG_BF_E!O72+NRG_PR_E!O72+NRG_NI_E!O72+NRG_CL_E!O72+NRG_LNG_E!O72+NRG_BIOG_E!O72+NRG_GTL_E!O72+NRG_CPP_E!O72+NRG_NSP_E!O72</f>
        <v>0</v>
      </c>
      <c r="P72" s="55">
        <f>NRG_CM_E!P72+NRG_OIL_NG_E!P72+NRG_PF_E!P72+NRG_CO_E!P72+NRG_BKBPB_E!P72+NRG_GW_E!P72+NRG_BF_E!P72+NRG_PR_E!P72+NRG_NI_E!P72+NRG_CL_E!P72+NRG_LNG_E!P72+NRG_BIOG_E!P72+NRG_GTL_E!P72+NRG_CPP_E!P72+NRG_NSP_E!P72</f>
        <v>0</v>
      </c>
      <c r="Q72" s="55">
        <f>NRG_CM_E!Q72+NRG_OIL_NG_E!Q72+NRG_PF_E!Q72+NRG_CO_E!Q72+NRG_BKBPB_E!Q72+NRG_GW_E!Q72+NRG_BF_E!Q72+NRG_PR_E!Q72+NRG_NI_E!Q72+NRG_CL_E!Q72+NRG_LNG_E!Q72+NRG_BIOG_E!Q72+NRG_GTL_E!Q72+NRG_CPP_E!Q72+NRG_NSP_E!Q72</f>
        <v>0</v>
      </c>
      <c r="R72" s="55">
        <f>NRG_CM_E!R72+NRG_OIL_NG_E!R72+NRG_PF_E!R72+NRG_CO_E!R72+NRG_BKBPB_E!R72+NRG_GW_E!R72+NRG_BF_E!R72+NRG_PR_E!R72+NRG_NI_E!R72+NRG_CL_E!R72+NRG_LNG_E!R72+NRG_BIOG_E!R72+NRG_GTL_E!R72+NRG_CPP_E!R72+NRG_NSP_E!R72</f>
        <v>0</v>
      </c>
      <c r="S72" s="55">
        <f>NRG_CM_E!S72+NRG_OIL_NG_E!S72+NRG_PF_E!S72+NRG_CO_E!S72+NRG_BKBPB_E!S72+NRG_GW_E!S72+NRG_BF_E!S72+NRG_PR_E!S72+NRG_NI_E!S72+NRG_CL_E!S72+NRG_LNG_E!S72+NRG_BIOG_E!S72+NRG_GTL_E!S72+NRG_CPP_E!S72+NRG_NSP_E!S72</f>
        <v>0</v>
      </c>
      <c r="T72" s="55">
        <f>NRG_CM_E!T72+NRG_OIL_NG_E!T72+NRG_PF_E!T72+NRG_CO_E!T72+NRG_BKBPB_E!T72+NRG_GW_E!T72+NRG_BF_E!T72+NRG_PR_E!T72+NRG_NI_E!T72+NRG_CL_E!T72+NRG_LNG_E!T72+NRG_BIOG_E!T72+NRG_GTL_E!T72+NRG_CPP_E!T72+NRG_NSP_E!T72</f>
        <v>0</v>
      </c>
      <c r="U72" s="55">
        <f>NRG_CM_E!U72+NRG_OIL_NG_E!U72+NRG_PF_E!U72+NRG_CO_E!U72+NRG_BKBPB_E!U72+NRG_GW_E!U72+NRG_BF_E!U72+NRG_PR_E!U72+NRG_NI_E!U72+NRG_CL_E!U72+NRG_LNG_E!U72+NRG_BIOG_E!U72+NRG_GTL_E!U72+NRG_CPP_E!U72+NRG_NSP_E!U72</f>
        <v>0</v>
      </c>
      <c r="V72" s="55">
        <f>NRG_CM_E!V72+NRG_OIL_NG_E!V72+NRG_PF_E!V72+NRG_CO_E!V72+NRG_BKBPB_E!V72+NRG_GW_E!V72+NRG_BF_E!V72+NRG_PR_E!V72+NRG_NI_E!V72+NRG_CL_E!V72+NRG_LNG_E!V72+NRG_BIOG_E!V72+NRG_GTL_E!V72+NRG_CPP_E!V72+NRG_NSP_E!V72</f>
        <v>0</v>
      </c>
      <c r="W72" s="55">
        <f>NRG_CM_E!W72+NRG_OIL_NG_E!W72+NRG_PF_E!W72+NRG_CO_E!W72+NRG_BKBPB_E!W72+NRG_GW_E!W72+NRG_BF_E!W72+NRG_PR_E!W72+NRG_NI_E!W72+NRG_CL_E!W72+NRG_LNG_E!W72+NRG_BIOG_E!W72+NRG_GTL_E!W72+NRG_CPP_E!W72+NRG_NSP_E!W72</f>
        <v>0</v>
      </c>
      <c r="X72" s="55">
        <f>NRG_CM_E!X72+NRG_OIL_NG_E!X72+NRG_PF_E!X72+NRG_CO_E!X72+NRG_BKBPB_E!X72+NRG_GW_E!X72+NRG_BF_E!X72+NRG_PR_E!X72+NRG_NI_E!X72+NRG_CL_E!X72+NRG_LNG_E!X72+NRG_BIOG_E!X72+NRG_GTL_E!X72+NRG_CPP_E!X72+NRG_NSP_E!X72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126</v>
      </c>
      <c r="B1" s="4" t="s">
        <v>204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127</v>
      </c>
      <c r="B1" s="4" t="s">
        <v>203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24.355634039999998</v>
      </c>
      <c r="K2" s="21">
        <f t="shared" si="0"/>
        <v>14.513025240000001</v>
      </c>
      <c r="L2" s="21">
        <f t="shared" si="0"/>
        <v>8.707724279999999</v>
      </c>
      <c r="M2" s="21">
        <f t="shared" si="0"/>
        <v>29.026050479999995</v>
      </c>
      <c r="N2" s="21">
        <f t="shared" si="0"/>
        <v>5.8053009600000003</v>
      </c>
      <c r="O2" s="21">
        <f t="shared" si="0"/>
        <v>0</v>
      </c>
      <c r="P2" s="21">
        <f t="shared" si="0"/>
        <v>0.55539000000000005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24.355634039999998</v>
      </c>
      <c r="K26" s="27">
        <f t="shared" si="7"/>
        <v>14.513025240000001</v>
      </c>
      <c r="L26" s="27">
        <f t="shared" si="7"/>
        <v>8.707724279999999</v>
      </c>
      <c r="M26" s="27">
        <f t="shared" si="7"/>
        <v>29.026050479999995</v>
      </c>
      <c r="N26" s="27">
        <f t="shared" si="7"/>
        <v>5.8053009600000003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24.355634039999998</v>
      </c>
      <c r="K33" s="19">
        <f t="shared" si="9"/>
        <v>14.513025240000001</v>
      </c>
      <c r="L33" s="19">
        <f t="shared" si="9"/>
        <v>8.707724279999999</v>
      </c>
      <c r="M33" s="19">
        <f t="shared" si="9"/>
        <v>29.026050479999995</v>
      </c>
      <c r="N33" s="19">
        <f t="shared" si="9"/>
        <v>5.8053009600000003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11.610374759999999</v>
      </c>
      <c r="K36" s="8">
        <v>14.513025240000001</v>
      </c>
      <c r="L36" s="8">
        <v>8.707724279999999</v>
      </c>
      <c r="M36" s="8">
        <v>29.026050479999995</v>
      </c>
      <c r="N36" s="8">
        <v>5.8053009600000003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12.745259279999999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0.55539000000000005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128</v>
      </c>
      <c r="B1" s="4" t="s">
        <v>202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129</v>
      </c>
      <c r="B1" s="4" t="s">
        <v>201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45.154800000000002</v>
      </c>
      <c r="D2" s="21">
        <f t="shared" ref="D2:X2" si="0">SUM(D3,D17,D22,D25,D26,D51,D52)</f>
        <v>8.351639999999998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45.154800000000002</v>
      </c>
      <c r="D17" s="27">
        <f t="shared" ref="D17:X17" si="10">SUM(D18:D21)</f>
        <v>8.351639999999998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45.154800000000002</v>
      </c>
      <c r="D19" s="8">
        <v>8.351639999999998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0</v>
      </c>
      <c r="D26" s="27">
        <f t="shared" ref="D26:X26" si="14">SUM(D27,D33)</f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0</v>
      </c>
      <c r="D33" s="19">
        <f t="shared" ref="D33:X33" si="18">SUM(D34:D50)</f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130</v>
      </c>
      <c r="B1" s="4" t="s">
        <v>200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131</v>
      </c>
      <c r="B1" s="4" t="s">
        <v>199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132</v>
      </c>
      <c r="B1" s="4" t="s">
        <v>198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133</v>
      </c>
      <c r="B1" s="4" t="s">
        <v>197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2200.5871779600002</v>
      </c>
      <c r="D2" s="21">
        <f t="shared" ref="D2:X2" si="0">SUM(D3,D17,D22,D25,D26,D51,D52)</f>
        <v>2378.5136841600001</v>
      </c>
      <c r="E2" s="21">
        <f t="shared" si="0"/>
        <v>2241.2160147600002</v>
      </c>
      <c r="F2" s="21">
        <f t="shared" si="0"/>
        <v>2633.2782339599999</v>
      </c>
      <c r="G2" s="21">
        <f t="shared" si="0"/>
        <v>2466.2429708400005</v>
      </c>
      <c r="H2" s="21">
        <f t="shared" si="0"/>
        <v>2782.8860770800002</v>
      </c>
      <c r="I2" s="21">
        <f t="shared" si="0"/>
        <v>2501.3580462</v>
      </c>
      <c r="J2" s="21">
        <f t="shared" si="0"/>
        <v>2563.3363975200004</v>
      </c>
      <c r="K2" s="21">
        <f t="shared" si="0"/>
        <v>2951.1638575200004</v>
      </c>
      <c r="L2" s="21">
        <f t="shared" si="0"/>
        <v>2817.6294819600002</v>
      </c>
      <c r="M2" s="21">
        <f t="shared" si="0"/>
        <v>2376.1588500000003</v>
      </c>
      <c r="N2" s="21">
        <f t="shared" si="0"/>
        <v>1979.1822063600002</v>
      </c>
      <c r="O2" s="21">
        <f t="shared" si="0"/>
        <v>2148.6259886400003</v>
      </c>
      <c r="P2" s="21">
        <f t="shared" si="0"/>
        <v>3151.7650832400004</v>
      </c>
      <c r="Q2" s="21">
        <f t="shared" si="0"/>
        <v>2351.1141403200004</v>
      </c>
      <c r="R2" s="21">
        <f t="shared" si="0"/>
        <v>2785.91393844</v>
      </c>
      <c r="S2" s="21">
        <f t="shared" si="0"/>
        <v>2952.0843271200001</v>
      </c>
      <c r="T2" s="21">
        <f t="shared" si="0"/>
        <v>2788.27292412</v>
      </c>
      <c r="U2" s="21">
        <f t="shared" si="0"/>
        <v>2499.0304579200001</v>
      </c>
      <c r="V2" s="21">
        <f t="shared" si="0"/>
        <v>2340.1100203200003</v>
      </c>
      <c r="W2" s="21">
        <f t="shared" si="0"/>
        <v>2201.32570248</v>
      </c>
      <c r="X2" s="21">
        <f t="shared" si="0"/>
        <v>1751.5768849199999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2200.5871779600002</v>
      </c>
      <c r="D26" s="27">
        <f t="shared" si="7"/>
        <v>2378.5136841600001</v>
      </c>
      <c r="E26" s="27">
        <f t="shared" si="7"/>
        <v>2241.2160147600002</v>
      </c>
      <c r="F26" s="27">
        <f t="shared" si="7"/>
        <v>2633.2782339599999</v>
      </c>
      <c r="G26" s="27">
        <f t="shared" si="7"/>
        <v>2427.1132208400004</v>
      </c>
      <c r="H26" s="27">
        <f t="shared" si="7"/>
        <v>2596.2750370800004</v>
      </c>
      <c r="I26" s="27">
        <f t="shared" si="7"/>
        <v>2293.0867961999998</v>
      </c>
      <c r="J26" s="27">
        <f t="shared" si="7"/>
        <v>2348.1480175200004</v>
      </c>
      <c r="K26" s="27">
        <f t="shared" si="7"/>
        <v>2747.8406275200005</v>
      </c>
      <c r="L26" s="27">
        <f t="shared" si="7"/>
        <v>2596.5337719600002</v>
      </c>
      <c r="M26" s="27">
        <f t="shared" si="7"/>
        <v>2092.5565200000001</v>
      </c>
      <c r="N26" s="27">
        <f t="shared" si="7"/>
        <v>1678.4637663600001</v>
      </c>
      <c r="O26" s="27">
        <f t="shared" si="7"/>
        <v>1915.9175786400001</v>
      </c>
      <c r="P26" s="27">
        <f t="shared" si="7"/>
        <v>2780.9665232400002</v>
      </c>
      <c r="Q26" s="27">
        <f t="shared" si="7"/>
        <v>2023.5350203200003</v>
      </c>
      <c r="R26" s="27">
        <f t="shared" si="7"/>
        <v>2490.29498844</v>
      </c>
      <c r="S26" s="27">
        <f t="shared" si="7"/>
        <v>2747.0949271200002</v>
      </c>
      <c r="T26" s="27">
        <f t="shared" si="7"/>
        <v>2540.75458536</v>
      </c>
      <c r="U26" s="27">
        <f t="shared" si="7"/>
        <v>2275.8559736400002</v>
      </c>
      <c r="V26" s="27">
        <f t="shared" si="7"/>
        <v>2117.7179290800004</v>
      </c>
      <c r="W26" s="27">
        <f t="shared" si="7"/>
        <v>1996.6640835599999</v>
      </c>
      <c r="X26" s="27">
        <f t="shared" si="7"/>
        <v>1538.3273209199999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2200.5871779600002</v>
      </c>
      <c r="D33" s="19">
        <f t="shared" si="9"/>
        <v>2378.5136841600001</v>
      </c>
      <c r="E33" s="19">
        <f t="shared" si="9"/>
        <v>2241.2160147600002</v>
      </c>
      <c r="F33" s="19">
        <f t="shared" si="9"/>
        <v>2633.2782339599999</v>
      </c>
      <c r="G33" s="19">
        <f t="shared" si="9"/>
        <v>2427.1132208400004</v>
      </c>
      <c r="H33" s="19">
        <f t="shared" si="9"/>
        <v>2596.2750370800004</v>
      </c>
      <c r="I33" s="19">
        <f t="shared" si="9"/>
        <v>2293.0867961999998</v>
      </c>
      <c r="J33" s="19">
        <f t="shared" si="9"/>
        <v>2348.1480175200004</v>
      </c>
      <c r="K33" s="19">
        <f t="shared" si="9"/>
        <v>2747.8406275200005</v>
      </c>
      <c r="L33" s="19">
        <f t="shared" si="9"/>
        <v>2596.5337719600002</v>
      </c>
      <c r="M33" s="19">
        <f t="shared" si="9"/>
        <v>2092.5565200000001</v>
      </c>
      <c r="N33" s="19">
        <f t="shared" si="9"/>
        <v>1678.4637663600001</v>
      </c>
      <c r="O33" s="19">
        <f t="shared" si="9"/>
        <v>1915.9175786400001</v>
      </c>
      <c r="P33" s="19">
        <f t="shared" si="9"/>
        <v>2780.9665232400002</v>
      </c>
      <c r="Q33" s="19">
        <f t="shared" si="9"/>
        <v>2023.5350203200003</v>
      </c>
      <c r="R33" s="19">
        <f t="shared" si="9"/>
        <v>2490.29498844</v>
      </c>
      <c r="S33" s="19">
        <f t="shared" si="9"/>
        <v>2747.0949271200002</v>
      </c>
      <c r="T33" s="19">
        <f t="shared" si="9"/>
        <v>2540.75458536</v>
      </c>
      <c r="U33" s="19">
        <f t="shared" si="9"/>
        <v>2275.8559736400002</v>
      </c>
      <c r="V33" s="19">
        <f t="shared" si="9"/>
        <v>2117.7179290800004</v>
      </c>
      <c r="W33" s="19">
        <f t="shared" si="9"/>
        <v>1996.6640835599999</v>
      </c>
      <c r="X33" s="19">
        <f t="shared" si="9"/>
        <v>1538.3273209199999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20.892359520000003</v>
      </c>
      <c r="D36" s="8">
        <v>44.769374280000008</v>
      </c>
      <c r="E36" s="8">
        <v>77.600354760000002</v>
      </c>
      <c r="F36" s="8">
        <v>0</v>
      </c>
      <c r="G36" s="8">
        <v>5.9704462800000009</v>
      </c>
      <c r="H36" s="8">
        <v>5.9704462800000009</v>
      </c>
      <c r="I36" s="8">
        <v>8.9557829999999985</v>
      </c>
      <c r="J36" s="8">
        <v>11.610374759999999</v>
      </c>
      <c r="K36" s="8">
        <v>5.8053009600000003</v>
      </c>
      <c r="L36" s="8">
        <v>14.513025240000001</v>
      </c>
      <c r="M36" s="8">
        <v>29.026050479999995</v>
      </c>
      <c r="N36" s="8">
        <v>14.513025240000001</v>
      </c>
      <c r="O36" s="8">
        <v>5.8053009600000003</v>
      </c>
      <c r="P36" s="8">
        <v>0</v>
      </c>
      <c r="Q36" s="8">
        <v>14.513025240000001</v>
      </c>
      <c r="R36" s="8">
        <v>2.9026504799999988</v>
      </c>
      <c r="S36" s="8">
        <v>5.8053009600000003</v>
      </c>
      <c r="T36" s="8">
        <v>6.945871320000002</v>
      </c>
      <c r="U36" s="8">
        <v>3.0739291200000003</v>
      </c>
      <c r="V36" s="8">
        <v>2.1305336399999999</v>
      </c>
      <c r="W36" s="8">
        <v>2.0201338800000004</v>
      </c>
      <c r="X36" s="8">
        <v>0.58062096000000019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3.2107233600000007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3.1861814399999999</v>
      </c>
      <c r="K43" s="8">
        <v>12.745259279999999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5.415227999999999E-2</v>
      </c>
      <c r="V43" s="8">
        <v>0.6818385600000002</v>
      </c>
      <c r="W43" s="8">
        <v>0.78694200000000014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440.90126712000011</v>
      </c>
      <c r="D44" s="8">
        <v>306.44214192000004</v>
      </c>
      <c r="E44" s="8">
        <v>422.13960000000014</v>
      </c>
      <c r="F44" s="8">
        <v>390.87006192000013</v>
      </c>
      <c r="G44" s="8">
        <v>1350.0464659200002</v>
      </c>
      <c r="H44" s="8">
        <v>1272.2788778400002</v>
      </c>
      <c r="I44" s="8">
        <v>180.42107184</v>
      </c>
      <c r="J44" s="8">
        <v>393.19196904000017</v>
      </c>
      <c r="K44" s="8">
        <v>792.57587616000023</v>
      </c>
      <c r="L44" s="8">
        <v>702.79193808000014</v>
      </c>
      <c r="M44" s="8">
        <v>405.57612383999998</v>
      </c>
      <c r="N44" s="8">
        <v>907.12812384000006</v>
      </c>
      <c r="O44" s="8">
        <v>839.01596904000007</v>
      </c>
      <c r="P44" s="8">
        <v>609.91203096000027</v>
      </c>
      <c r="Q44" s="8">
        <v>315.79190712000008</v>
      </c>
      <c r="R44" s="8">
        <v>390.09599999999989</v>
      </c>
      <c r="S44" s="8">
        <v>374.61587616000014</v>
      </c>
      <c r="T44" s="8">
        <v>383.72740415999988</v>
      </c>
      <c r="U44" s="8">
        <v>383.72127408000017</v>
      </c>
      <c r="V44" s="8">
        <v>426.76808904000029</v>
      </c>
      <c r="W44" s="8">
        <v>367.80786504000002</v>
      </c>
      <c r="X44" s="8">
        <v>313.26882192000005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12.589103160000001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1735.5828279600003</v>
      </c>
      <c r="D50" s="8">
        <v>2027.3021679599999</v>
      </c>
      <c r="E50" s="8">
        <v>1741.47606</v>
      </c>
      <c r="F50" s="8">
        <v>2242.40817204</v>
      </c>
      <c r="G50" s="8">
        <v>1071.09630864</v>
      </c>
      <c r="H50" s="8">
        <v>1318.0257129600004</v>
      </c>
      <c r="I50" s="8">
        <v>2103.7099413599999</v>
      </c>
      <c r="J50" s="8">
        <v>1940.15949228</v>
      </c>
      <c r="K50" s="8">
        <v>1924.1250879600002</v>
      </c>
      <c r="L50" s="8">
        <v>1879.2288086400001</v>
      </c>
      <c r="M50" s="8">
        <v>1657.95434568</v>
      </c>
      <c r="N50" s="8">
        <v>756.82261727999992</v>
      </c>
      <c r="O50" s="8">
        <v>1071.09630864</v>
      </c>
      <c r="P50" s="8">
        <v>2171.05449228</v>
      </c>
      <c r="Q50" s="8">
        <v>1693.2300879600002</v>
      </c>
      <c r="R50" s="8">
        <v>2097.2963379600001</v>
      </c>
      <c r="S50" s="8">
        <v>2366.6737499999999</v>
      </c>
      <c r="T50" s="8">
        <v>2150.0813098799999</v>
      </c>
      <c r="U50" s="8">
        <v>1889.0066181600002</v>
      </c>
      <c r="V50" s="8">
        <v>1688.1374678400002</v>
      </c>
      <c r="W50" s="8">
        <v>1626.0491426399999</v>
      </c>
      <c r="X50" s="8">
        <v>1224.47787804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39.129749999999994</v>
      </c>
      <c r="H51" s="27">
        <v>186.61104</v>
      </c>
      <c r="I51" s="27">
        <v>208.27125000000004</v>
      </c>
      <c r="J51" s="27">
        <v>215.18838000000002</v>
      </c>
      <c r="K51" s="27">
        <v>203.32323000000002</v>
      </c>
      <c r="L51" s="27">
        <v>221.09571</v>
      </c>
      <c r="M51" s="27">
        <v>283.60232999999999</v>
      </c>
      <c r="N51" s="27">
        <v>300.71843999999999</v>
      </c>
      <c r="O51" s="27">
        <v>232.70841000000001</v>
      </c>
      <c r="P51" s="27">
        <v>370.79856000000001</v>
      </c>
      <c r="Q51" s="27">
        <v>327.57911999999999</v>
      </c>
      <c r="R51" s="27">
        <v>295.61895000000004</v>
      </c>
      <c r="S51" s="27">
        <v>204.98940000000002</v>
      </c>
      <c r="T51" s="27">
        <v>247.51833875999998</v>
      </c>
      <c r="U51" s="27">
        <v>223.17448428</v>
      </c>
      <c r="V51" s="27">
        <v>222.39209124000001</v>
      </c>
      <c r="W51" s="27">
        <v>204.66161892</v>
      </c>
      <c r="X51" s="27">
        <v>213.24956400000005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134</v>
      </c>
      <c r="B1" s="4" t="s">
        <v>196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135</v>
      </c>
      <c r="B1" s="4" t="s">
        <v>195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136</v>
      </c>
      <c r="B1" s="4" t="s">
        <v>194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137</v>
      </c>
      <c r="B1" s="4" t="s">
        <v>193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138</v>
      </c>
      <c r="B1" s="4" t="s">
        <v>192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139</v>
      </c>
      <c r="B1" s="4" t="s">
        <v>191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140</v>
      </c>
      <c r="B1" s="4" t="s">
        <v>190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141</v>
      </c>
      <c r="B1" s="4" t="s">
        <v>189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34613.273347439994</v>
      </c>
      <c r="D2" s="21">
        <f t="shared" ref="D2:X2" si="0">SUM(D3,D17,D22,D25,D26,D51,D52)</f>
        <v>34830.692117400002</v>
      </c>
      <c r="E2" s="21">
        <f t="shared" si="0"/>
        <v>35659.789872840003</v>
      </c>
      <c r="F2" s="21">
        <f t="shared" si="0"/>
        <v>34740.104688120002</v>
      </c>
      <c r="G2" s="21">
        <f t="shared" si="0"/>
        <v>34991.56295616</v>
      </c>
      <c r="H2" s="21">
        <f t="shared" si="0"/>
        <v>34554.408097320011</v>
      </c>
      <c r="I2" s="21">
        <f t="shared" si="0"/>
        <v>32952.698572559995</v>
      </c>
      <c r="J2" s="21">
        <f t="shared" si="0"/>
        <v>32617.316526120001</v>
      </c>
      <c r="K2" s="21">
        <f t="shared" si="0"/>
        <v>31151.43551376</v>
      </c>
      <c r="L2" s="21">
        <f t="shared" si="0"/>
        <v>30498.700093440002</v>
      </c>
      <c r="M2" s="21">
        <f t="shared" si="0"/>
        <v>30250.005759359996</v>
      </c>
      <c r="N2" s="21">
        <f t="shared" si="0"/>
        <v>28045.707137160003</v>
      </c>
      <c r="O2" s="21">
        <f t="shared" si="0"/>
        <v>25575.681149400003</v>
      </c>
      <c r="P2" s="21">
        <f t="shared" si="0"/>
        <v>25082.984015760001</v>
      </c>
      <c r="Q2" s="21">
        <f t="shared" si="0"/>
        <v>25360.019711999998</v>
      </c>
      <c r="R2" s="21">
        <f t="shared" si="0"/>
        <v>25460.262047159998</v>
      </c>
      <c r="S2" s="21">
        <f t="shared" si="0"/>
        <v>25724.05645824</v>
      </c>
      <c r="T2" s="21">
        <f t="shared" si="0"/>
        <v>26441.856315119996</v>
      </c>
      <c r="U2" s="21">
        <f t="shared" si="0"/>
        <v>26554.96287336</v>
      </c>
      <c r="V2" s="21">
        <f t="shared" si="0"/>
        <v>26867.685510239997</v>
      </c>
      <c r="W2" s="21">
        <f t="shared" si="0"/>
        <v>23826.772380599999</v>
      </c>
      <c r="X2" s="21">
        <f t="shared" si="0"/>
        <v>24994.3914138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1591.1968538399994</v>
      </c>
      <c r="D3" s="24">
        <f t="shared" si="1"/>
        <v>746.65452576000007</v>
      </c>
      <c r="E3" s="24">
        <f t="shared" si="1"/>
        <v>708.02001072000007</v>
      </c>
      <c r="F3" s="24">
        <f t="shared" si="1"/>
        <v>549.38100360000044</v>
      </c>
      <c r="G3" s="24">
        <f t="shared" si="1"/>
        <v>346.80859932000004</v>
      </c>
      <c r="H3" s="24">
        <f t="shared" si="1"/>
        <v>69.986513520000017</v>
      </c>
      <c r="I3" s="24">
        <f t="shared" si="1"/>
        <v>110.44934844000001</v>
      </c>
      <c r="J3" s="24">
        <f t="shared" si="1"/>
        <v>667.9771740000001</v>
      </c>
      <c r="K3" s="24">
        <f t="shared" si="1"/>
        <v>285.79365540000003</v>
      </c>
      <c r="L3" s="24">
        <f t="shared" si="1"/>
        <v>92.945190119999978</v>
      </c>
      <c r="M3" s="24">
        <f t="shared" si="1"/>
        <v>201.95406252000004</v>
      </c>
      <c r="N3" s="24">
        <f t="shared" si="1"/>
        <v>83.460798600000004</v>
      </c>
      <c r="O3" s="24">
        <f t="shared" si="1"/>
        <v>82.324373159999993</v>
      </c>
      <c r="P3" s="24">
        <f t="shared" si="1"/>
        <v>76.26873359999999</v>
      </c>
      <c r="Q3" s="24">
        <f t="shared" si="1"/>
        <v>59.468998679999991</v>
      </c>
      <c r="R3" s="24">
        <f t="shared" si="1"/>
        <v>55.442813040000004</v>
      </c>
      <c r="S3" s="24">
        <f t="shared" si="1"/>
        <v>55.533423599999992</v>
      </c>
      <c r="T3" s="24">
        <f t="shared" si="1"/>
        <v>48.420941879999987</v>
      </c>
      <c r="U3" s="24">
        <f t="shared" si="1"/>
        <v>44.299794359999993</v>
      </c>
      <c r="V3" s="24">
        <f t="shared" si="1"/>
        <v>47.125243679999997</v>
      </c>
      <c r="W3" s="24">
        <f t="shared" si="1"/>
        <v>42.01273187999999</v>
      </c>
      <c r="X3" s="24">
        <f t="shared" si="1"/>
        <v>43.886441279999993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1149.8337496799995</v>
      </c>
      <c r="D4" s="19">
        <f t="shared" si="2"/>
        <v>629.55785376000006</v>
      </c>
      <c r="E4" s="19">
        <f t="shared" si="2"/>
        <v>644.96819376000008</v>
      </c>
      <c r="F4" s="19">
        <f t="shared" si="2"/>
        <v>519.35638392000044</v>
      </c>
      <c r="G4" s="19">
        <f t="shared" si="2"/>
        <v>322.78874940000003</v>
      </c>
      <c r="H4" s="19">
        <f t="shared" si="2"/>
        <v>54.974010960000022</v>
      </c>
      <c r="I4" s="19">
        <f t="shared" si="2"/>
        <v>98.439423480000016</v>
      </c>
      <c r="J4" s="19">
        <f t="shared" si="2"/>
        <v>655.96416552000005</v>
      </c>
      <c r="K4" s="19">
        <f t="shared" si="2"/>
        <v>273.09841812000002</v>
      </c>
      <c r="L4" s="19">
        <f t="shared" si="2"/>
        <v>83.556642599999975</v>
      </c>
      <c r="M4" s="19">
        <f t="shared" si="2"/>
        <v>192.51155340000003</v>
      </c>
      <c r="N4" s="19">
        <f t="shared" si="2"/>
        <v>73.967025960000001</v>
      </c>
      <c r="O4" s="19">
        <f t="shared" si="2"/>
        <v>79.158754439999996</v>
      </c>
      <c r="P4" s="19">
        <f t="shared" si="2"/>
        <v>73.103114879999993</v>
      </c>
      <c r="Q4" s="19">
        <f t="shared" si="2"/>
        <v>32.074621559999997</v>
      </c>
      <c r="R4" s="19">
        <f t="shared" si="2"/>
        <v>30.141375119999999</v>
      </c>
      <c r="S4" s="19">
        <f t="shared" si="2"/>
        <v>16.440557039999998</v>
      </c>
      <c r="T4" s="19">
        <f t="shared" si="2"/>
        <v>9.5736005999999936</v>
      </c>
      <c r="U4" s="19">
        <f t="shared" si="2"/>
        <v>13.199797079999998</v>
      </c>
      <c r="V4" s="19">
        <f t="shared" si="2"/>
        <v>13.995133919999999</v>
      </c>
      <c r="W4" s="19">
        <f t="shared" si="2"/>
        <v>15.915745799999996</v>
      </c>
      <c r="X4" s="19">
        <f t="shared" si="2"/>
        <v>9.258511679999998</v>
      </c>
    </row>
    <row r="5" spans="1:24" ht="11.25" customHeight="1" x14ac:dyDescent="0.2">
      <c r="A5" s="28" t="s">
        <v>4</v>
      </c>
      <c r="B5" s="7" t="s">
        <v>5</v>
      </c>
      <c r="C5" s="8">
        <f>FC_IND_E!C5+FC_TRA_E!C5+FC_OTH_E!C5</f>
        <v>0</v>
      </c>
      <c r="D5" s="8">
        <f>FC_IND_E!D5+FC_TRA_E!D5+FC_OTH_E!D5</f>
        <v>0</v>
      </c>
      <c r="E5" s="8">
        <f>FC_IND_E!E5+FC_TRA_E!E5+FC_OTH_E!E5</f>
        <v>0</v>
      </c>
      <c r="F5" s="8">
        <f>FC_IND_E!F5+FC_TRA_E!F5+FC_OTH_E!F5</f>
        <v>0</v>
      </c>
      <c r="G5" s="8">
        <f>FC_IND_E!G5+FC_TRA_E!G5+FC_OTH_E!G5</f>
        <v>37.445104439999994</v>
      </c>
      <c r="H5" s="8">
        <f>FC_IND_E!H5+FC_TRA_E!H5+FC_OTH_E!H5</f>
        <v>50.137718400000026</v>
      </c>
      <c r="I5" s="8">
        <f>FC_IND_E!I5+FC_TRA_E!I5+FC_OTH_E!I5</f>
        <v>68.950333080000007</v>
      </c>
      <c r="J5" s="8">
        <f>FC_IND_E!J5+FC_TRA_E!J5+FC_OTH_E!J5</f>
        <v>78.833139840000001</v>
      </c>
      <c r="K5" s="8">
        <f>FC_IND_E!K5+FC_TRA_E!K5+FC_OTH_E!K5</f>
        <v>77.647287959999986</v>
      </c>
      <c r="L5" s="8">
        <f>FC_IND_E!L5+FC_TRA_E!L5+FC_OTH_E!L5</f>
        <v>59.125208759999978</v>
      </c>
      <c r="M5" s="8">
        <f>FC_IND_E!M5+FC_TRA_E!M5+FC_OTH_E!M5</f>
        <v>58.950392040000011</v>
      </c>
      <c r="N5" s="8">
        <f>FC_IND_E!N5+FC_TRA_E!N5+FC_OTH_E!N5</f>
        <v>59.673722760000004</v>
      </c>
      <c r="O5" s="8">
        <f>FC_IND_E!O5+FC_TRA_E!O5+FC_OTH_E!O5</f>
        <v>72.012102839999997</v>
      </c>
      <c r="P5" s="8">
        <f>FC_IND_E!P5+FC_TRA_E!P5+FC_OTH_E!P5</f>
        <v>73.103114879999993</v>
      </c>
      <c r="Q5" s="8">
        <f>FC_IND_E!Q5+FC_TRA_E!Q5+FC_OTH_E!Q5</f>
        <v>32.074621559999997</v>
      </c>
      <c r="R5" s="8">
        <f>FC_IND_E!R5+FC_TRA_E!R5+FC_OTH_E!R5</f>
        <v>30.141375119999999</v>
      </c>
      <c r="S5" s="8">
        <f>FC_IND_E!S5+FC_TRA_E!S5+FC_OTH_E!S5</f>
        <v>16.440557039999998</v>
      </c>
      <c r="T5" s="8">
        <f>FC_IND_E!T5+FC_TRA_E!T5+FC_OTH_E!T5</f>
        <v>8.7886097999999944</v>
      </c>
      <c r="U5" s="8">
        <f>FC_IND_E!U5+FC_TRA_E!U5+FC_OTH_E!U5</f>
        <v>12.667842359999998</v>
      </c>
      <c r="V5" s="8">
        <f>FC_IND_E!V5+FC_TRA_E!V5+FC_OTH_E!V5</f>
        <v>13.313673359999999</v>
      </c>
      <c r="W5" s="8">
        <f>FC_IND_E!W5+FC_TRA_E!W5+FC_OTH_E!W5</f>
        <v>15.318403559999997</v>
      </c>
      <c r="X5" s="8">
        <f>FC_IND_E!X5+FC_TRA_E!X5+FC_OTH_E!X5</f>
        <v>8.6962471199999989</v>
      </c>
    </row>
    <row r="6" spans="1:24" ht="11.25" customHeight="1" x14ac:dyDescent="0.2">
      <c r="A6" s="28" t="s">
        <v>6</v>
      </c>
      <c r="B6" s="7" t="s">
        <v>7</v>
      </c>
      <c r="C6" s="8">
        <f>FC_IND_E!C6+FC_TRA_E!C6+FC_OTH_E!C6</f>
        <v>0</v>
      </c>
      <c r="D6" s="8">
        <f>FC_IND_E!D6+FC_TRA_E!D6+FC_OTH_E!D6</f>
        <v>0</v>
      </c>
      <c r="E6" s="8">
        <f>FC_IND_E!E6+FC_TRA_E!E6+FC_OTH_E!E6</f>
        <v>0</v>
      </c>
      <c r="F6" s="8">
        <f>FC_IND_E!F6+FC_TRA_E!F6+FC_OTH_E!F6</f>
        <v>0</v>
      </c>
      <c r="G6" s="8">
        <f>FC_IND_E!G6+FC_TRA_E!G6+FC_OTH_E!G6</f>
        <v>0</v>
      </c>
      <c r="H6" s="8">
        <f>FC_IND_E!H6+FC_TRA_E!H6+FC_OTH_E!H6</f>
        <v>0</v>
      </c>
      <c r="I6" s="8">
        <f>FC_IND_E!I6+FC_TRA_E!I6+FC_OTH_E!I6</f>
        <v>0</v>
      </c>
      <c r="J6" s="8">
        <f>FC_IND_E!J6+FC_TRA_E!J6+FC_OTH_E!J6</f>
        <v>0</v>
      </c>
      <c r="K6" s="8">
        <f>FC_IND_E!K6+FC_TRA_E!K6+FC_OTH_E!K6</f>
        <v>0</v>
      </c>
      <c r="L6" s="8">
        <f>FC_IND_E!L6+FC_TRA_E!L6+FC_OTH_E!L6</f>
        <v>0</v>
      </c>
      <c r="M6" s="8">
        <f>FC_IND_E!M6+FC_TRA_E!M6+FC_OTH_E!M6</f>
        <v>0</v>
      </c>
      <c r="N6" s="8">
        <f>FC_IND_E!N6+FC_TRA_E!N6+FC_OTH_E!N6</f>
        <v>0</v>
      </c>
      <c r="O6" s="8">
        <f>FC_IND_E!O6+FC_TRA_E!O6+FC_OTH_E!O6</f>
        <v>0</v>
      </c>
      <c r="P6" s="8">
        <f>FC_IND_E!P6+FC_TRA_E!P6+FC_OTH_E!P6</f>
        <v>0</v>
      </c>
      <c r="Q6" s="8">
        <f>FC_IND_E!Q6+FC_TRA_E!Q6+FC_OTH_E!Q6</f>
        <v>0</v>
      </c>
      <c r="R6" s="8">
        <f>FC_IND_E!R6+FC_TRA_E!R6+FC_OTH_E!R6</f>
        <v>0</v>
      </c>
      <c r="S6" s="8">
        <f>FC_IND_E!S6+FC_TRA_E!S6+FC_OTH_E!S6</f>
        <v>0</v>
      </c>
      <c r="T6" s="8">
        <f>FC_IND_E!T6+FC_TRA_E!T6+FC_OTH_E!T6</f>
        <v>0</v>
      </c>
      <c r="U6" s="8">
        <f>FC_IND_E!U6+FC_TRA_E!U6+FC_OTH_E!U6</f>
        <v>0</v>
      </c>
      <c r="V6" s="8">
        <f>FC_IND_E!V6+FC_TRA_E!V6+FC_OTH_E!V6</f>
        <v>0</v>
      </c>
      <c r="W6" s="8">
        <f>FC_IND_E!W6+FC_TRA_E!W6+FC_OTH_E!W6</f>
        <v>0</v>
      </c>
      <c r="X6" s="8">
        <f>FC_IND_E!X6+FC_TRA_E!X6+FC_OTH_E!X6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FC_IND_E!C7+FC_TRA_E!C7+FC_OTH_E!C7</f>
        <v>1149.8337496799995</v>
      </c>
      <c r="D7" s="8">
        <f>FC_IND_E!D7+FC_TRA_E!D7+FC_OTH_E!D7</f>
        <v>629.55785376000006</v>
      </c>
      <c r="E7" s="8">
        <f>FC_IND_E!E7+FC_TRA_E!E7+FC_OTH_E!E7</f>
        <v>644.96819376000008</v>
      </c>
      <c r="F7" s="8">
        <f>FC_IND_E!F7+FC_TRA_E!F7+FC_OTH_E!F7</f>
        <v>519.35638392000044</v>
      </c>
      <c r="G7" s="8">
        <f>FC_IND_E!G7+FC_TRA_E!G7+FC_OTH_E!G7</f>
        <v>285.34364496000001</v>
      </c>
      <c r="H7" s="8">
        <f>FC_IND_E!H7+FC_TRA_E!H7+FC_OTH_E!H7</f>
        <v>4.8362925599999995</v>
      </c>
      <c r="I7" s="8">
        <f>FC_IND_E!I7+FC_TRA_E!I7+FC_OTH_E!I7</f>
        <v>29.489090400000002</v>
      </c>
      <c r="J7" s="8">
        <f>FC_IND_E!J7+FC_TRA_E!J7+FC_OTH_E!J7</f>
        <v>577.13102567999999</v>
      </c>
      <c r="K7" s="8">
        <f>FC_IND_E!K7+FC_TRA_E!K7+FC_OTH_E!K7</f>
        <v>195.45113016000002</v>
      </c>
      <c r="L7" s="8">
        <f>FC_IND_E!L7+FC_TRA_E!L7+FC_OTH_E!L7</f>
        <v>24.43143384</v>
      </c>
      <c r="M7" s="8">
        <f>FC_IND_E!M7+FC_TRA_E!M7+FC_OTH_E!M7</f>
        <v>133.56116136</v>
      </c>
      <c r="N7" s="8">
        <f>FC_IND_E!N7+FC_TRA_E!N7+FC_OTH_E!N7</f>
        <v>14.293303199999999</v>
      </c>
      <c r="O7" s="8">
        <f>FC_IND_E!O7+FC_TRA_E!O7+FC_OTH_E!O7</f>
        <v>7.146651600000002</v>
      </c>
      <c r="P7" s="8">
        <f>FC_IND_E!P7+FC_TRA_E!P7+FC_OTH_E!P7</f>
        <v>0</v>
      </c>
      <c r="Q7" s="8">
        <f>FC_IND_E!Q7+FC_TRA_E!Q7+FC_OTH_E!Q7</f>
        <v>0</v>
      </c>
      <c r="R7" s="8">
        <f>FC_IND_E!R7+FC_TRA_E!R7+FC_OTH_E!R7</f>
        <v>0</v>
      </c>
      <c r="S7" s="8">
        <f>FC_IND_E!S7+FC_TRA_E!S7+FC_OTH_E!S7</f>
        <v>0</v>
      </c>
      <c r="T7" s="8">
        <f>FC_IND_E!T7+FC_TRA_E!T7+FC_OTH_E!T7</f>
        <v>0.78499079999999988</v>
      </c>
      <c r="U7" s="8">
        <f>FC_IND_E!U7+FC_TRA_E!U7+FC_OTH_E!U7</f>
        <v>0.53195471999999999</v>
      </c>
      <c r="V7" s="8">
        <f>FC_IND_E!V7+FC_TRA_E!V7+FC_OTH_E!V7</f>
        <v>0.68146055999999988</v>
      </c>
      <c r="W7" s="8">
        <f>FC_IND_E!W7+FC_TRA_E!W7+FC_OTH_E!W7</f>
        <v>0.59734223999999991</v>
      </c>
      <c r="X7" s="8">
        <f>FC_IND_E!X7+FC_TRA_E!X7+FC_OTH_E!X7</f>
        <v>0.56226455999999991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ref="X8" si="4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FC_IND_E!C9+FC_TRA_E!C9+FC_OTH_E!C9</f>
        <v>0</v>
      </c>
      <c r="D9" s="8">
        <f>FC_IND_E!D9+FC_TRA_E!D9+FC_OTH_E!D9</f>
        <v>0</v>
      </c>
      <c r="E9" s="8">
        <f>FC_IND_E!E9+FC_TRA_E!E9+FC_OTH_E!E9</f>
        <v>0</v>
      </c>
      <c r="F9" s="8">
        <f>FC_IND_E!F9+FC_TRA_E!F9+FC_OTH_E!F9</f>
        <v>0</v>
      </c>
      <c r="G9" s="8">
        <f>FC_IND_E!G9+FC_TRA_E!G9+FC_OTH_E!G9</f>
        <v>0</v>
      </c>
      <c r="H9" s="8">
        <f>FC_IND_E!H9+FC_TRA_E!H9+FC_OTH_E!H9</f>
        <v>0</v>
      </c>
      <c r="I9" s="8">
        <f>FC_IND_E!I9+FC_TRA_E!I9+FC_OTH_E!I9</f>
        <v>0</v>
      </c>
      <c r="J9" s="8">
        <f>FC_IND_E!J9+FC_TRA_E!J9+FC_OTH_E!J9</f>
        <v>0</v>
      </c>
      <c r="K9" s="8">
        <f>FC_IND_E!K9+FC_TRA_E!K9+FC_OTH_E!K9</f>
        <v>0</v>
      </c>
      <c r="L9" s="8">
        <f>FC_IND_E!L9+FC_TRA_E!L9+FC_OTH_E!L9</f>
        <v>0</v>
      </c>
      <c r="M9" s="8">
        <f>FC_IND_E!M9+FC_TRA_E!M9+FC_OTH_E!M9</f>
        <v>0</v>
      </c>
      <c r="N9" s="8">
        <f>FC_IND_E!N9+FC_TRA_E!N9+FC_OTH_E!N9</f>
        <v>0</v>
      </c>
      <c r="O9" s="8">
        <f>FC_IND_E!O9+FC_TRA_E!O9+FC_OTH_E!O9</f>
        <v>0</v>
      </c>
      <c r="P9" s="8">
        <f>FC_IND_E!P9+FC_TRA_E!P9+FC_OTH_E!P9</f>
        <v>0</v>
      </c>
      <c r="Q9" s="8">
        <f>FC_IND_E!Q9+FC_TRA_E!Q9+FC_OTH_E!Q9</f>
        <v>0</v>
      </c>
      <c r="R9" s="8">
        <f>FC_IND_E!R9+FC_TRA_E!R9+FC_OTH_E!R9</f>
        <v>0</v>
      </c>
      <c r="S9" s="8">
        <f>FC_IND_E!S9+FC_TRA_E!S9+FC_OTH_E!S9</f>
        <v>0</v>
      </c>
      <c r="T9" s="8">
        <f>FC_IND_E!T9+FC_TRA_E!T9+FC_OTH_E!T9</f>
        <v>0</v>
      </c>
      <c r="U9" s="8">
        <f>FC_IND_E!U9+FC_TRA_E!U9+FC_OTH_E!U9</f>
        <v>0</v>
      </c>
      <c r="V9" s="8">
        <f>FC_IND_E!V9+FC_TRA_E!V9+FC_OTH_E!V9</f>
        <v>0</v>
      </c>
      <c r="W9" s="8">
        <f>FC_IND_E!W9+FC_TRA_E!W9+FC_OTH_E!W9</f>
        <v>0</v>
      </c>
      <c r="X9" s="8">
        <f>FC_IND_E!X9+FC_TRA_E!X9+FC_OTH_E!X9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FC_IND_E!C10+FC_TRA_E!C10+FC_OTH_E!C10</f>
        <v>0</v>
      </c>
      <c r="D10" s="8">
        <f>FC_IND_E!D10+FC_TRA_E!D10+FC_OTH_E!D10</f>
        <v>0</v>
      </c>
      <c r="E10" s="8">
        <f>FC_IND_E!E10+FC_TRA_E!E10+FC_OTH_E!E10</f>
        <v>0</v>
      </c>
      <c r="F10" s="8">
        <f>FC_IND_E!F10+FC_TRA_E!F10+FC_OTH_E!F10</f>
        <v>0</v>
      </c>
      <c r="G10" s="8">
        <f>FC_IND_E!G10+FC_TRA_E!G10+FC_OTH_E!G10</f>
        <v>0</v>
      </c>
      <c r="H10" s="8">
        <f>FC_IND_E!H10+FC_TRA_E!H10+FC_OTH_E!H10</f>
        <v>0</v>
      </c>
      <c r="I10" s="8">
        <f>FC_IND_E!I10+FC_TRA_E!I10+FC_OTH_E!I10</f>
        <v>0</v>
      </c>
      <c r="J10" s="8">
        <f>FC_IND_E!J10+FC_TRA_E!J10+FC_OTH_E!J10</f>
        <v>0</v>
      </c>
      <c r="K10" s="8">
        <f>FC_IND_E!K10+FC_TRA_E!K10+FC_OTH_E!K10</f>
        <v>0</v>
      </c>
      <c r="L10" s="8">
        <f>FC_IND_E!L10+FC_TRA_E!L10+FC_OTH_E!L10</f>
        <v>0</v>
      </c>
      <c r="M10" s="8">
        <f>FC_IND_E!M10+FC_TRA_E!M10+FC_OTH_E!M10</f>
        <v>0</v>
      </c>
      <c r="N10" s="8">
        <f>FC_IND_E!N10+FC_TRA_E!N10+FC_OTH_E!N10</f>
        <v>0</v>
      </c>
      <c r="O10" s="8">
        <f>FC_IND_E!O10+FC_TRA_E!O10+FC_OTH_E!O10</f>
        <v>0</v>
      </c>
      <c r="P10" s="8">
        <f>FC_IND_E!P10+FC_TRA_E!P10+FC_OTH_E!P10</f>
        <v>0</v>
      </c>
      <c r="Q10" s="8">
        <f>FC_IND_E!Q10+FC_TRA_E!Q10+FC_OTH_E!Q10</f>
        <v>0</v>
      </c>
      <c r="R10" s="8">
        <f>FC_IND_E!R10+FC_TRA_E!R10+FC_OTH_E!R10</f>
        <v>0</v>
      </c>
      <c r="S10" s="8">
        <f>FC_IND_E!S10+FC_TRA_E!S10+FC_OTH_E!S10</f>
        <v>0</v>
      </c>
      <c r="T10" s="8">
        <f>FC_IND_E!T10+FC_TRA_E!T10+FC_OTH_E!T10</f>
        <v>0</v>
      </c>
      <c r="U10" s="8">
        <f>FC_IND_E!U10+FC_TRA_E!U10+FC_OTH_E!U10</f>
        <v>0</v>
      </c>
      <c r="V10" s="8">
        <f>FC_IND_E!V10+FC_TRA_E!V10+FC_OTH_E!V10</f>
        <v>0</v>
      </c>
      <c r="W10" s="8">
        <f>FC_IND_E!W10+FC_TRA_E!W10+FC_OTH_E!W10</f>
        <v>0</v>
      </c>
      <c r="X10" s="8">
        <f>FC_IND_E!X10+FC_TRA_E!X10+FC_OTH_E!X10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5">SUM(C12:C16)</f>
        <v>441.36310415999992</v>
      </c>
      <c r="D11" s="19">
        <f t="shared" si="5"/>
        <v>117.09667199999997</v>
      </c>
      <c r="E11" s="19">
        <f t="shared" si="5"/>
        <v>63.051816960000011</v>
      </c>
      <c r="F11" s="19">
        <f t="shared" si="5"/>
        <v>30.024619680000004</v>
      </c>
      <c r="G11" s="19">
        <f t="shared" si="5"/>
        <v>24.019849919999995</v>
      </c>
      <c r="H11" s="19">
        <f t="shared" si="5"/>
        <v>15.012502559999996</v>
      </c>
      <c r="I11" s="19">
        <f t="shared" si="5"/>
        <v>12.009924959999998</v>
      </c>
      <c r="J11" s="19">
        <f t="shared" si="5"/>
        <v>12.01300848</v>
      </c>
      <c r="K11" s="19">
        <f t="shared" si="5"/>
        <v>12.695237280000001</v>
      </c>
      <c r="L11" s="19">
        <f t="shared" si="5"/>
        <v>9.3885475199999959</v>
      </c>
      <c r="M11" s="19">
        <f t="shared" si="5"/>
        <v>9.4425091199999986</v>
      </c>
      <c r="N11" s="19">
        <f t="shared" si="5"/>
        <v>9.4937726399999995</v>
      </c>
      <c r="O11" s="19">
        <f t="shared" si="5"/>
        <v>3.1656187200000003</v>
      </c>
      <c r="P11" s="19">
        <f t="shared" si="5"/>
        <v>3.1656187199999994</v>
      </c>
      <c r="Q11" s="19">
        <f t="shared" si="5"/>
        <v>27.394377119999994</v>
      </c>
      <c r="R11" s="19">
        <f t="shared" si="5"/>
        <v>25.301437920000001</v>
      </c>
      <c r="S11" s="19">
        <f t="shared" si="5"/>
        <v>39.09286655999999</v>
      </c>
      <c r="T11" s="19">
        <f t="shared" si="5"/>
        <v>38.847341279999995</v>
      </c>
      <c r="U11" s="19">
        <f t="shared" si="5"/>
        <v>31.099997279999993</v>
      </c>
      <c r="V11" s="19">
        <f t="shared" si="5"/>
        <v>33.130109759999996</v>
      </c>
      <c r="W11" s="19">
        <f t="shared" si="5"/>
        <v>26.096986079999997</v>
      </c>
      <c r="X11" s="19">
        <f t="shared" ref="X11" si="6">SUM(X12:X16)</f>
        <v>34.627929599999995</v>
      </c>
    </row>
    <row r="12" spans="1:24" ht="11.25" customHeight="1" x14ac:dyDescent="0.2">
      <c r="A12" s="28" t="s">
        <v>14</v>
      </c>
      <c r="B12" s="7" t="s">
        <v>15</v>
      </c>
      <c r="C12" s="8">
        <f>FC_IND_E!C12+FC_TRA_E!C12+FC_OTH_E!C12</f>
        <v>0</v>
      </c>
      <c r="D12" s="8">
        <f>FC_IND_E!D12+FC_TRA_E!D12+FC_OTH_E!D12</f>
        <v>0</v>
      </c>
      <c r="E12" s="8">
        <f>FC_IND_E!E12+FC_TRA_E!E12+FC_OTH_E!E12</f>
        <v>0</v>
      </c>
      <c r="F12" s="8">
        <f>FC_IND_E!F12+FC_TRA_E!F12+FC_OTH_E!F12</f>
        <v>0</v>
      </c>
      <c r="G12" s="8">
        <f>FC_IND_E!G12+FC_TRA_E!G12+FC_OTH_E!G12</f>
        <v>0</v>
      </c>
      <c r="H12" s="8">
        <f>FC_IND_E!H12+FC_TRA_E!H12+FC_OTH_E!H12</f>
        <v>0</v>
      </c>
      <c r="I12" s="8">
        <f>FC_IND_E!I12+FC_TRA_E!I12+FC_OTH_E!I12</f>
        <v>0</v>
      </c>
      <c r="J12" s="8">
        <f>FC_IND_E!J12+FC_TRA_E!J12+FC_OTH_E!J12</f>
        <v>0</v>
      </c>
      <c r="K12" s="8">
        <f>FC_IND_E!K12+FC_TRA_E!K12+FC_OTH_E!K12</f>
        <v>0</v>
      </c>
      <c r="L12" s="8">
        <f>FC_IND_E!L12+FC_TRA_E!L12+FC_OTH_E!L12</f>
        <v>0</v>
      </c>
      <c r="M12" s="8">
        <f>FC_IND_E!M12+FC_TRA_E!M12+FC_OTH_E!M12</f>
        <v>0</v>
      </c>
      <c r="N12" s="8">
        <f>FC_IND_E!N12+FC_TRA_E!N12+FC_OTH_E!N12</f>
        <v>0</v>
      </c>
      <c r="O12" s="8">
        <f>FC_IND_E!O12+FC_TRA_E!O12+FC_OTH_E!O12</f>
        <v>0</v>
      </c>
      <c r="P12" s="8">
        <f>FC_IND_E!P12+FC_TRA_E!P12+FC_OTH_E!P12</f>
        <v>0</v>
      </c>
      <c r="Q12" s="8">
        <f>FC_IND_E!Q12+FC_TRA_E!Q12+FC_OTH_E!Q12</f>
        <v>0</v>
      </c>
      <c r="R12" s="8">
        <f>FC_IND_E!R12+FC_TRA_E!R12+FC_OTH_E!R12</f>
        <v>0</v>
      </c>
      <c r="S12" s="8">
        <f>FC_IND_E!S12+FC_TRA_E!S12+FC_OTH_E!S12</f>
        <v>0</v>
      </c>
      <c r="T12" s="8">
        <f>FC_IND_E!T12+FC_TRA_E!T12+FC_OTH_E!T12</f>
        <v>0</v>
      </c>
      <c r="U12" s="8">
        <f>FC_IND_E!U12+FC_TRA_E!U12+FC_OTH_E!U12</f>
        <v>0</v>
      </c>
      <c r="V12" s="8">
        <f>FC_IND_E!V12+FC_TRA_E!V12+FC_OTH_E!V12</f>
        <v>0</v>
      </c>
      <c r="W12" s="8">
        <f>FC_IND_E!W12+FC_TRA_E!W12+FC_OTH_E!W12</f>
        <v>0</v>
      </c>
      <c r="X12" s="8">
        <f>FC_IND_E!X12+FC_TRA_E!X12+FC_OTH_E!X12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FC_IND_E!C13+FC_TRA_E!C13+FC_OTH_E!C13</f>
        <v>441.36310415999992</v>
      </c>
      <c r="D13" s="8">
        <f>FC_IND_E!D13+FC_TRA_E!D13+FC_OTH_E!D13</f>
        <v>117.09667199999997</v>
      </c>
      <c r="E13" s="8">
        <f>FC_IND_E!E13+FC_TRA_E!E13+FC_OTH_E!E13</f>
        <v>63.051816960000011</v>
      </c>
      <c r="F13" s="8">
        <f>FC_IND_E!F13+FC_TRA_E!F13+FC_OTH_E!F13</f>
        <v>30.024619680000004</v>
      </c>
      <c r="G13" s="8">
        <f>FC_IND_E!G13+FC_TRA_E!G13+FC_OTH_E!G13</f>
        <v>24.019849919999995</v>
      </c>
      <c r="H13" s="8">
        <f>FC_IND_E!H13+FC_TRA_E!H13+FC_OTH_E!H13</f>
        <v>15.012502559999996</v>
      </c>
      <c r="I13" s="8">
        <f>FC_IND_E!I13+FC_TRA_E!I13+FC_OTH_E!I13</f>
        <v>12.009924959999998</v>
      </c>
      <c r="J13" s="8">
        <f>FC_IND_E!J13+FC_TRA_E!J13+FC_OTH_E!J13</f>
        <v>12.01300848</v>
      </c>
      <c r="K13" s="8">
        <f>FC_IND_E!K13+FC_TRA_E!K13+FC_OTH_E!K13</f>
        <v>12.695237280000001</v>
      </c>
      <c r="L13" s="8">
        <f>FC_IND_E!L13+FC_TRA_E!L13+FC_OTH_E!L13</f>
        <v>9.3885475199999959</v>
      </c>
      <c r="M13" s="8">
        <f>FC_IND_E!M13+FC_TRA_E!M13+FC_OTH_E!M13</f>
        <v>9.4425091199999986</v>
      </c>
      <c r="N13" s="8">
        <f>FC_IND_E!N13+FC_TRA_E!N13+FC_OTH_E!N13</f>
        <v>9.4937726399999995</v>
      </c>
      <c r="O13" s="8">
        <f>FC_IND_E!O13+FC_TRA_E!O13+FC_OTH_E!O13</f>
        <v>3.1656187200000003</v>
      </c>
      <c r="P13" s="8">
        <f>FC_IND_E!P13+FC_TRA_E!P13+FC_OTH_E!P13</f>
        <v>3.1656187199999994</v>
      </c>
      <c r="Q13" s="8">
        <f>FC_IND_E!Q13+FC_TRA_E!Q13+FC_OTH_E!Q13</f>
        <v>27.394377119999994</v>
      </c>
      <c r="R13" s="8">
        <f>FC_IND_E!R13+FC_TRA_E!R13+FC_OTH_E!R13</f>
        <v>25.301437920000001</v>
      </c>
      <c r="S13" s="8">
        <f>FC_IND_E!S13+FC_TRA_E!S13+FC_OTH_E!S13</f>
        <v>39.09286655999999</v>
      </c>
      <c r="T13" s="8">
        <f>FC_IND_E!T13+FC_TRA_E!T13+FC_OTH_E!T13</f>
        <v>38.847341279999995</v>
      </c>
      <c r="U13" s="8">
        <f>FC_IND_E!U13+FC_TRA_E!U13+FC_OTH_E!U13</f>
        <v>31.099997279999993</v>
      </c>
      <c r="V13" s="8">
        <f>FC_IND_E!V13+FC_TRA_E!V13+FC_OTH_E!V13</f>
        <v>33.130109759999996</v>
      </c>
      <c r="W13" s="8">
        <f>FC_IND_E!W13+FC_TRA_E!W13+FC_OTH_E!W13</f>
        <v>26.096986079999997</v>
      </c>
      <c r="X13" s="8">
        <f>FC_IND_E!X13+FC_TRA_E!X13+FC_OTH_E!X13</f>
        <v>34.627929599999995</v>
      </c>
    </row>
    <row r="14" spans="1:24" ht="11.25" customHeight="1" x14ac:dyDescent="0.2">
      <c r="A14" s="28" t="s">
        <v>18</v>
      </c>
      <c r="B14" s="7" t="s">
        <v>19</v>
      </c>
      <c r="C14" s="8">
        <f>FC_IND_E!C14+FC_TRA_E!C14+FC_OTH_E!C14</f>
        <v>0</v>
      </c>
      <c r="D14" s="8">
        <f>FC_IND_E!D14+FC_TRA_E!D14+FC_OTH_E!D14</f>
        <v>0</v>
      </c>
      <c r="E14" s="8">
        <f>FC_IND_E!E14+FC_TRA_E!E14+FC_OTH_E!E14</f>
        <v>0</v>
      </c>
      <c r="F14" s="8">
        <f>FC_IND_E!F14+FC_TRA_E!F14+FC_OTH_E!F14</f>
        <v>0</v>
      </c>
      <c r="G14" s="8">
        <f>FC_IND_E!G14+FC_TRA_E!G14+FC_OTH_E!G14</f>
        <v>0</v>
      </c>
      <c r="H14" s="8">
        <f>FC_IND_E!H14+FC_TRA_E!H14+FC_OTH_E!H14</f>
        <v>0</v>
      </c>
      <c r="I14" s="8">
        <f>FC_IND_E!I14+FC_TRA_E!I14+FC_OTH_E!I14</f>
        <v>0</v>
      </c>
      <c r="J14" s="8">
        <f>FC_IND_E!J14+FC_TRA_E!J14+FC_OTH_E!J14</f>
        <v>0</v>
      </c>
      <c r="K14" s="8">
        <f>FC_IND_E!K14+FC_TRA_E!K14+FC_OTH_E!K14</f>
        <v>0</v>
      </c>
      <c r="L14" s="8">
        <f>FC_IND_E!L14+FC_TRA_E!L14+FC_OTH_E!L14</f>
        <v>0</v>
      </c>
      <c r="M14" s="8">
        <f>FC_IND_E!M14+FC_TRA_E!M14+FC_OTH_E!M14</f>
        <v>0</v>
      </c>
      <c r="N14" s="8">
        <f>FC_IND_E!N14+FC_TRA_E!N14+FC_OTH_E!N14</f>
        <v>0</v>
      </c>
      <c r="O14" s="8">
        <f>FC_IND_E!O14+FC_TRA_E!O14+FC_OTH_E!O14</f>
        <v>0</v>
      </c>
      <c r="P14" s="8">
        <f>FC_IND_E!P14+FC_TRA_E!P14+FC_OTH_E!P14</f>
        <v>0</v>
      </c>
      <c r="Q14" s="8">
        <f>FC_IND_E!Q14+FC_TRA_E!Q14+FC_OTH_E!Q14</f>
        <v>0</v>
      </c>
      <c r="R14" s="8">
        <f>FC_IND_E!R14+FC_TRA_E!R14+FC_OTH_E!R14</f>
        <v>0</v>
      </c>
      <c r="S14" s="8">
        <f>FC_IND_E!S14+FC_TRA_E!S14+FC_OTH_E!S14</f>
        <v>0</v>
      </c>
      <c r="T14" s="8">
        <f>FC_IND_E!T14+FC_TRA_E!T14+FC_OTH_E!T14</f>
        <v>0</v>
      </c>
      <c r="U14" s="8">
        <f>FC_IND_E!U14+FC_TRA_E!U14+FC_OTH_E!U14</f>
        <v>0</v>
      </c>
      <c r="V14" s="8">
        <f>FC_IND_E!V14+FC_TRA_E!V14+FC_OTH_E!V14</f>
        <v>0</v>
      </c>
      <c r="W14" s="8">
        <f>FC_IND_E!W14+FC_TRA_E!W14+FC_OTH_E!W14</f>
        <v>0</v>
      </c>
      <c r="X14" s="8">
        <f>FC_IND_E!X14+FC_TRA_E!X14+FC_OTH_E!X14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FC_IND_E!C15+FC_TRA_E!C15+FC_OTH_E!C15</f>
        <v>0</v>
      </c>
      <c r="D15" s="8">
        <f>FC_IND_E!D15+FC_TRA_E!D15+FC_OTH_E!D15</f>
        <v>0</v>
      </c>
      <c r="E15" s="8">
        <f>FC_IND_E!E15+FC_TRA_E!E15+FC_OTH_E!E15</f>
        <v>0</v>
      </c>
      <c r="F15" s="8">
        <f>FC_IND_E!F15+FC_TRA_E!F15+FC_OTH_E!F15</f>
        <v>0</v>
      </c>
      <c r="G15" s="8">
        <f>FC_IND_E!G15+FC_TRA_E!G15+FC_OTH_E!G15</f>
        <v>0</v>
      </c>
      <c r="H15" s="8">
        <f>FC_IND_E!H15+FC_TRA_E!H15+FC_OTH_E!H15</f>
        <v>0</v>
      </c>
      <c r="I15" s="8">
        <f>FC_IND_E!I15+FC_TRA_E!I15+FC_OTH_E!I15</f>
        <v>0</v>
      </c>
      <c r="J15" s="8">
        <f>FC_IND_E!J15+FC_TRA_E!J15+FC_OTH_E!J15</f>
        <v>0</v>
      </c>
      <c r="K15" s="8">
        <f>FC_IND_E!K15+FC_TRA_E!K15+FC_OTH_E!K15</f>
        <v>0</v>
      </c>
      <c r="L15" s="8">
        <f>FC_IND_E!L15+FC_TRA_E!L15+FC_OTH_E!L15</f>
        <v>0</v>
      </c>
      <c r="M15" s="8">
        <f>FC_IND_E!M15+FC_TRA_E!M15+FC_OTH_E!M15</f>
        <v>0</v>
      </c>
      <c r="N15" s="8">
        <f>FC_IND_E!N15+FC_TRA_E!N15+FC_OTH_E!N15</f>
        <v>0</v>
      </c>
      <c r="O15" s="8">
        <f>FC_IND_E!O15+FC_TRA_E!O15+FC_OTH_E!O15</f>
        <v>0</v>
      </c>
      <c r="P15" s="8">
        <f>FC_IND_E!P15+FC_TRA_E!P15+FC_OTH_E!P15</f>
        <v>0</v>
      </c>
      <c r="Q15" s="8">
        <f>FC_IND_E!Q15+FC_TRA_E!Q15+FC_OTH_E!Q15</f>
        <v>0</v>
      </c>
      <c r="R15" s="8">
        <f>FC_IND_E!R15+FC_TRA_E!R15+FC_OTH_E!R15</f>
        <v>0</v>
      </c>
      <c r="S15" s="8">
        <f>FC_IND_E!S15+FC_TRA_E!S15+FC_OTH_E!S15</f>
        <v>0</v>
      </c>
      <c r="T15" s="8">
        <f>FC_IND_E!T15+FC_TRA_E!T15+FC_OTH_E!T15</f>
        <v>0</v>
      </c>
      <c r="U15" s="8">
        <f>FC_IND_E!U15+FC_TRA_E!U15+FC_OTH_E!U15</f>
        <v>0</v>
      </c>
      <c r="V15" s="8">
        <f>FC_IND_E!V15+FC_TRA_E!V15+FC_OTH_E!V15</f>
        <v>0</v>
      </c>
      <c r="W15" s="8">
        <f>FC_IND_E!W15+FC_TRA_E!W15+FC_OTH_E!W15</f>
        <v>0</v>
      </c>
      <c r="X15" s="8">
        <f>FC_IND_E!X15+FC_TRA_E!X15+FC_OTH_E!X15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FC_IND_E!C16+FC_TRA_E!C16+FC_OTH_E!C16</f>
        <v>0</v>
      </c>
      <c r="D16" s="8">
        <f>FC_IND_E!D16+FC_TRA_E!D16+FC_OTH_E!D16</f>
        <v>0</v>
      </c>
      <c r="E16" s="8">
        <f>FC_IND_E!E16+FC_TRA_E!E16+FC_OTH_E!E16</f>
        <v>0</v>
      </c>
      <c r="F16" s="8">
        <f>FC_IND_E!F16+FC_TRA_E!F16+FC_OTH_E!F16</f>
        <v>0</v>
      </c>
      <c r="G16" s="8">
        <f>FC_IND_E!G16+FC_TRA_E!G16+FC_OTH_E!G16</f>
        <v>0</v>
      </c>
      <c r="H16" s="8">
        <f>FC_IND_E!H16+FC_TRA_E!H16+FC_OTH_E!H16</f>
        <v>0</v>
      </c>
      <c r="I16" s="8">
        <f>FC_IND_E!I16+FC_TRA_E!I16+FC_OTH_E!I16</f>
        <v>0</v>
      </c>
      <c r="J16" s="8">
        <f>FC_IND_E!J16+FC_TRA_E!J16+FC_OTH_E!J16</f>
        <v>0</v>
      </c>
      <c r="K16" s="8">
        <f>FC_IND_E!K16+FC_TRA_E!K16+FC_OTH_E!K16</f>
        <v>0</v>
      </c>
      <c r="L16" s="8">
        <f>FC_IND_E!L16+FC_TRA_E!L16+FC_OTH_E!L16</f>
        <v>0</v>
      </c>
      <c r="M16" s="8">
        <f>FC_IND_E!M16+FC_TRA_E!M16+FC_OTH_E!M16</f>
        <v>0</v>
      </c>
      <c r="N16" s="8">
        <f>FC_IND_E!N16+FC_TRA_E!N16+FC_OTH_E!N16</f>
        <v>0</v>
      </c>
      <c r="O16" s="8">
        <f>FC_IND_E!O16+FC_TRA_E!O16+FC_OTH_E!O16</f>
        <v>0</v>
      </c>
      <c r="P16" s="8">
        <f>FC_IND_E!P16+FC_TRA_E!P16+FC_OTH_E!P16</f>
        <v>0</v>
      </c>
      <c r="Q16" s="8">
        <f>FC_IND_E!Q16+FC_TRA_E!Q16+FC_OTH_E!Q16</f>
        <v>0</v>
      </c>
      <c r="R16" s="8">
        <f>FC_IND_E!R16+FC_TRA_E!R16+FC_OTH_E!R16</f>
        <v>0</v>
      </c>
      <c r="S16" s="8">
        <f>FC_IND_E!S16+FC_TRA_E!S16+FC_OTH_E!S16</f>
        <v>0</v>
      </c>
      <c r="T16" s="8">
        <f>FC_IND_E!T16+FC_TRA_E!T16+FC_OTH_E!T16</f>
        <v>0</v>
      </c>
      <c r="U16" s="8">
        <f>FC_IND_E!U16+FC_TRA_E!U16+FC_OTH_E!U16</f>
        <v>0</v>
      </c>
      <c r="V16" s="8">
        <f>FC_IND_E!V16+FC_TRA_E!V16+FC_OTH_E!V16</f>
        <v>0</v>
      </c>
      <c r="W16" s="8">
        <f>FC_IND_E!W16+FC_TRA_E!W16+FC_OTH_E!W16</f>
        <v>0</v>
      </c>
      <c r="X16" s="8">
        <f>FC_IND_E!X16+FC_TRA_E!X16+FC_OTH_E!X16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7">SUM(C18:C21)</f>
        <v>320.64141600000005</v>
      </c>
      <c r="D17" s="27">
        <f t="shared" si="7"/>
        <v>46.268351999999993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ref="X17" si="8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FC_IND_E!C18+FC_TRA_E!C18+FC_OTH_E!C18</f>
        <v>79.520399999999995</v>
      </c>
      <c r="D18" s="8">
        <f>FC_IND_E!D18+FC_TRA_E!D18+FC_OTH_E!D18</f>
        <v>8.4315599999999975</v>
      </c>
      <c r="E18" s="8">
        <f>FC_IND_E!E18+FC_TRA_E!E18+FC_OTH_E!E18</f>
        <v>0</v>
      </c>
      <c r="F18" s="8">
        <f>FC_IND_E!F18+FC_TRA_E!F18+FC_OTH_E!F18</f>
        <v>0</v>
      </c>
      <c r="G18" s="8">
        <f>FC_IND_E!G18+FC_TRA_E!G18+FC_OTH_E!G18</f>
        <v>0</v>
      </c>
      <c r="H18" s="8">
        <f>FC_IND_E!H18+FC_TRA_E!H18+FC_OTH_E!H18</f>
        <v>0</v>
      </c>
      <c r="I18" s="8">
        <f>FC_IND_E!I18+FC_TRA_E!I18+FC_OTH_E!I18</f>
        <v>0</v>
      </c>
      <c r="J18" s="8">
        <f>FC_IND_E!J18+FC_TRA_E!J18+FC_OTH_E!J18</f>
        <v>0</v>
      </c>
      <c r="K18" s="8">
        <f>FC_IND_E!K18+FC_TRA_E!K18+FC_OTH_E!K18</f>
        <v>0</v>
      </c>
      <c r="L18" s="8">
        <f>FC_IND_E!L18+FC_TRA_E!L18+FC_OTH_E!L18</f>
        <v>0</v>
      </c>
      <c r="M18" s="8">
        <f>FC_IND_E!M18+FC_TRA_E!M18+FC_OTH_E!M18</f>
        <v>0</v>
      </c>
      <c r="N18" s="8">
        <f>FC_IND_E!N18+FC_TRA_E!N18+FC_OTH_E!N18</f>
        <v>0</v>
      </c>
      <c r="O18" s="8">
        <f>FC_IND_E!O18+FC_TRA_E!O18+FC_OTH_E!O18</f>
        <v>0</v>
      </c>
      <c r="P18" s="8">
        <f>FC_IND_E!P18+FC_TRA_E!P18+FC_OTH_E!P18</f>
        <v>0</v>
      </c>
      <c r="Q18" s="8">
        <f>FC_IND_E!Q18+FC_TRA_E!Q18+FC_OTH_E!Q18</f>
        <v>0</v>
      </c>
      <c r="R18" s="8">
        <f>FC_IND_E!R18+FC_TRA_E!R18+FC_OTH_E!R18</f>
        <v>0</v>
      </c>
      <c r="S18" s="8">
        <f>FC_IND_E!S18+FC_TRA_E!S18+FC_OTH_E!S18</f>
        <v>0</v>
      </c>
      <c r="T18" s="8">
        <f>FC_IND_E!T18+FC_TRA_E!T18+FC_OTH_E!T18</f>
        <v>0</v>
      </c>
      <c r="U18" s="8">
        <f>FC_IND_E!U18+FC_TRA_E!U18+FC_OTH_E!U18</f>
        <v>0</v>
      </c>
      <c r="V18" s="8">
        <f>FC_IND_E!V18+FC_TRA_E!V18+FC_OTH_E!V18</f>
        <v>0</v>
      </c>
      <c r="W18" s="8">
        <f>FC_IND_E!W18+FC_TRA_E!W18+FC_OTH_E!W18</f>
        <v>0</v>
      </c>
      <c r="X18" s="8">
        <f>FC_IND_E!X18+FC_TRA_E!X18+FC_OTH_E!X18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FC_IND_E!C19+FC_TRA_E!C19+FC_OTH_E!C19</f>
        <v>38.841119999999989</v>
      </c>
      <c r="D19" s="8">
        <f>FC_IND_E!D19+FC_TRA_E!D19+FC_OTH_E!D19</f>
        <v>2.9970000000000008</v>
      </c>
      <c r="E19" s="8">
        <f>FC_IND_E!E19+FC_TRA_E!E19+FC_OTH_E!E19</f>
        <v>0</v>
      </c>
      <c r="F19" s="8">
        <f>FC_IND_E!F19+FC_TRA_E!F19+FC_OTH_E!F19</f>
        <v>0</v>
      </c>
      <c r="G19" s="8">
        <f>FC_IND_E!G19+FC_TRA_E!G19+FC_OTH_E!G19</f>
        <v>0</v>
      </c>
      <c r="H19" s="8">
        <f>FC_IND_E!H19+FC_TRA_E!H19+FC_OTH_E!H19</f>
        <v>0</v>
      </c>
      <c r="I19" s="8">
        <f>FC_IND_E!I19+FC_TRA_E!I19+FC_OTH_E!I19</f>
        <v>0</v>
      </c>
      <c r="J19" s="8">
        <f>FC_IND_E!J19+FC_TRA_E!J19+FC_OTH_E!J19</f>
        <v>0</v>
      </c>
      <c r="K19" s="8">
        <f>FC_IND_E!K19+FC_TRA_E!K19+FC_OTH_E!K19</f>
        <v>0</v>
      </c>
      <c r="L19" s="8">
        <f>FC_IND_E!L19+FC_TRA_E!L19+FC_OTH_E!L19</f>
        <v>0</v>
      </c>
      <c r="M19" s="8">
        <f>FC_IND_E!M19+FC_TRA_E!M19+FC_OTH_E!M19</f>
        <v>0</v>
      </c>
      <c r="N19" s="8">
        <f>FC_IND_E!N19+FC_TRA_E!N19+FC_OTH_E!N19</f>
        <v>0</v>
      </c>
      <c r="O19" s="8">
        <f>FC_IND_E!O19+FC_TRA_E!O19+FC_OTH_E!O19</f>
        <v>0</v>
      </c>
      <c r="P19" s="8">
        <f>FC_IND_E!P19+FC_TRA_E!P19+FC_OTH_E!P19</f>
        <v>0</v>
      </c>
      <c r="Q19" s="8">
        <f>FC_IND_E!Q19+FC_TRA_E!Q19+FC_OTH_E!Q19</f>
        <v>0</v>
      </c>
      <c r="R19" s="8">
        <f>FC_IND_E!R19+FC_TRA_E!R19+FC_OTH_E!R19</f>
        <v>0</v>
      </c>
      <c r="S19" s="8">
        <f>FC_IND_E!S19+FC_TRA_E!S19+FC_OTH_E!S19</f>
        <v>0</v>
      </c>
      <c r="T19" s="8">
        <f>FC_IND_E!T19+FC_TRA_E!T19+FC_OTH_E!T19</f>
        <v>0</v>
      </c>
      <c r="U19" s="8">
        <f>FC_IND_E!U19+FC_TRA_E!U19+FC_OTH_E!U19</f>
        <v>0</v>
      </c>
      <c r="V19" s="8">
        <f>FC_IND_E!V19+FC_TRA_E!V19+FC_OTH_E!V19</f>
        <v>0</v>
      </c>
      <c r="W19" s="8">
        <f>FC_IND_E!W19+FC_TRA_E!W19+FC_OTH_E!W19</f>
        <v>0</v>
      </c>
      <c r="X19" s="8">
        <f>FC_IND_E!X19+FC_TRA_E!X19+FC_OTH_E!X19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FC_IND_E!C20+FC_TRA_E!C20+FC_OTH_E!C20</f>
        <v>202.27989600000004</v>
      </c>
      <c r="D20" s="8">
        <f>FC_IND_E!D20+FC_TRA_E!D20+FC_OTH_E!D20</f>
        <v>34.839791999999996</v>
      </c>
      <c r="E20" s="8">
        <f>FC_IND_E!E20+FC_TRA_E!E20+FC_OTH_E!E20</f>
        <v>0</v>
      </c>
      <c r="F20" s="8">
        <f>FC_IND_E!F20+FC_TRA_E!F20+FC_OTH_E!F20</f>
        <v>0</v>
      </c>
      <c r="G20" s="8">
        <f>FC_IND_E!G20+FC_TRA_E!G20+FC_OTH_E!G20</f>
        <v>0</v>
      </c>
      <c r="H20" s="8">
        <f>FC_IND_E!H20+FC_TRA_E!H20+FC_OTH_E!H20</f>
        <v>0</v>
      </c>
      <c r="I20" s="8">
        <f>FC_IND_E!I20+FC_TRA_E!I20+FC_OTH_E!I20</f>
        <v>0</v>
      </c>
      <c r="J20" s="8">
        <f>FC_IND_E!J20+FC_TRA_E!J20+FC_OTH_E!J20</f>
        <v>0</v>
      </c>
      <c r="K20" s="8">
        <f>FC_IND_E!K20+FC_TRA_E!K20+FC_OTH_E!K20</f>
        <v>0</v>
      </c>
      <c r="L20" s="8">
        <f>FC_IND_E!L20+FC_TRA_E!L20+FC_OTH_E!L20</f>
        <v>0</v>
      </c>
      <c r="M20" s="8">
        <f>FC_IND_E!M20+FC_TRA_E!M20+FC_OTH_E!M20</f>
        <v>0</v>
      </c>
      <c r="N20" s="8">
        <f>FC_IND_E!N20+FC_TRA_E!N20+FC_OTH_E!N20</f>
        <v>0</v>
      </c>
      <c r="O20" s="8">
        <f>FC_IND_E!O20+FC_TRA_E!O20+FC_OTH_E!O20</f>
        <v>0</v>
      </c>
      <c r="P20" s="8">
        <f>FC_IND_E!P20+FC_TRA_E!P20+FC_OTH_E!P20</f>
        <v>0</v>
      </c>
      <c r="Q20" s="8">
        <f>FC_IND_E!Q20+FC_TRA_E!Q20+FC_OTH_E!Q20</f>
        <v>0</v>
      </c>
      <c r="R20" s="8">
        <f>FC_IND_E!R20+FC_TRA_E!R20+FC_OTH_E!R20</f>
        <v>0</v>
      </c>
      <c r="S20" s="8">
        <f>FC_IND_E!S20+FC_TRA_E!S20+FC_OTH_E!S20</f>
        <v>0</v>
      </c>
      <c r="T20" s="8">
        <f>FC_IND_E!T20+FC_TRA_E!T20+FC_OTH_E!T20</f>
        <v>0</v>
      </c>
      <c r="U20" s="8">
        <f>FC_IND_E!U20+FC_TRA_E!U20+FC_OTH_E!U20</f>
        <v>0</v>
      </c>
      <c r="V20" s="8">
        <f>FC_IND_E!V20+FC_TRA_E!V20+FC_OTH_E!V20</f>
        <v>0</v>
      </c>
      <c r="W20" s="8">
        <f>FC_IND_E!W20+FC_TRA_E!W20+FC_OTH_E!W20</f>
        <v>0</v>
      </c>
      <c r="X20" s="8">
        <f>FC_IND_E!X20+FC_TRA_E!X20+FC_OTH_E!X20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FC_IND_E!C21+FC_TRA_E!C21+FC_OTH_E!C21</f>
        <v>0</v>
      </c>
      <c r="D21" s="8">
        <f>FC_IND_E!D21+FC_TRA_E!D21+FC_OTH_E!D21</f>
        <v>0</v>
      </c>
      <c r="E21" s="8">
        <f>FC_IND_E!E21+FC_TRA_E!E21+FC_OTH_E!E21</f>
        <v>0</v>
      </c>
      <c r="F21" s="8">
        <f>FC_IND_E!F21+FC_TRA_E!F21+FC_OTH_E!F21</f>
        <v>0</v>
      </c>
      <c r="G21" s="8">
        <f>FC_IND_E!G21+FC_TRA_E!G21+FC_OTH_E!G21</f>
        <v>0</v>
      </c>
      <c r="H21" s="8">
        <f>FC_IND_E!H21+FC_TRA_E!H21+FC_OTH_E!H21</f>
        <v>0</v>
      </c>
      <c r="I21" s="8">
        <f>FC_IND_E!I21+FC_TRA_E!I21+FC_OTH_E!I21</f>
        <v>0</v>
      </c>
      <c r="J21" s="8">
        <f>FC_IND_E!J21+FC_TRA_E!J21+FC_OTH_E!J21</f>
        <v>0</v>
      </c>
      <c r="K21" s="8">
        <f>FC_IND_E!K21+FC_TRA_E!K21+FC_OTH_E!K21</f>
        <v>0</v>
      </c>
      <c r="L21" s="8">
        <f>FC_IND_E!L21+FC_TRA_E!L21+FC_OTH_E!L21</f>
        <v>0</v>
      </c>
      <c r="M21" s="8">
        <f>FC_IND_E!M21+FC_TRA_E!M21+FC_OTH_E!M21</f>
        <v>0</v>
      </c>
      <c r="N21" s="8">
        <f>FC_IND_E!N21+FC_TRA_E!N21+FC_OTH_E!N21</f>
        <v>0</v>
      </c>
      <c r="O21" s="8">
        <f>FC_IND_E!O21+FC_TRA_E!O21+FC_OTH_E!O21</f>
        <v>0</v>
      </c>
      <c r="P21" s="8">
        <f>FC_IND_E!P21+FC_TRA_E!P21+FC_OTH_E!P21</f>
        <v>0</v>
      </c>
      <c r="Q21" s="8">
        <f>FC_IND_E!Q21+FC_TRA_E!Q21+FC_OTH_E!Q21</f>
        <v>0</v>
      </c>
      <c r="R21" s="8">
        <f>FC_IND_E!R21+FC_TRA_E!R21+FC_OTH_E!R21</f>
        <v>0</v>
      </c>
      <c r="S21" s="8">
        <f>FC_IND_E!S21+FC_TRA_E!S21+FC_OTH_E!S21</f>
        <v>0</v>
      </c>
      <c r="T21" s="8">
        <f>FC_IND_E!T21+FC_TRA_E!T21+FC_OTH_E!T21</f>
        <v>0</v>
      </c>
      <c r="U21" s="8">
        <f>FC_IND_E!U21+FC_TRA_E!U21+FC_OTH_E!U21</f>
        <v>0</v>
      </c>
      <c r="V21" s="8">
        <f>FC_IND_E!V21+FC_TRA_E!V21+FC_OTH_E!V21</f>
        <v>0</v>
      </c>
      <c r="W21" s="8">
        <f>FC_IND_E!W21+FC_TRA_E!W21+FC_OTH_E!W21</f>
        <v>0</v>
      </c>
      <c r="X21" s="8">
        <f>FC_IND_E!X21+FC_TRA_E!X21+FC_OTH_E!X21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9">SUM(C23:C24)</f>
        <v>0</v>
      </c>
      <c r="D22" s="27">
        <f t="shared" si="9"/>
        <v>0</v>
      </c>
      <c r="E22" s="27">
        <f t="shared" si="9"/>
        <v>0</v>
      </c>
      <c r="F22" s="27">
        <f t="shared" si="9"/>
        <v>0</v>
      </c>
      <c r="G22" s="27">
        <f t="shared" si="9"/>
        <v>0</v>
      </c>
      <c r="H22" s="27">
        <f t="shared" si="9"/>
        <v>0</v>
      </c>
      <c r="I22" s="27">
        <f t="shared" si="9"/>
        <v>0</v>
      </c>
      <c r="J22" s="27">
        <f t="shared" si="9"/>
        <v>0</v>
      </c>
      <c r="K22" s="27">
        <f t="shared" si="9"/>
        <v>0</v>
      </c>
      <c r="L22" s="27">
        <f t="shared" si="9"/>
        <v>0</v>
      </c>
      <c r="M22" s="27">
        <f t="shared" si="9"/>
        <v>0</v>
      </c>
      <c r="N22" s="27">
        <f t="shared" si="9"/>
        <v>0</v>
      </c>
      <c r="O22" s="27">
        <f t="shared" si="9"/>
        <v>0</v>
      </c>
      <c r="P22" s="27">
        <f t="shared" si="9"/>
        <v>0</v>
      </c>
      <c r="Q22" s="27">
        <f t="shared" si="9"/>
        <v>0</v>
      </c>
      <c r="R22" s="27">
        <f t="shared" si="9"/>
        <v>0</v>
      </c>
      <c r="S22" s="27">
        <f t="shared" si="9"/>
        <v>0</v>
      </c>
      <c r="T22" s="27">
        <f t="shared" si="9"/>
        <v>0</v>
      </c>
      <c r="U22" s="27">
        <f t="shared" si="9"/>
        <v>0</v>
      </c>
      <c r="V22" s="27">
        <f t="shared" si="9"/>
        <v>0</v>
      </c>
      <c r="W22" s="27">
        <f t="shared" si="9"/>
        <v>0</v>
      </c>
      <c r="X22" s="27">
        <f t="shared" ref="X22" si="10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FC_IND_E!C23+FC_TRA_E!C23+FC_OTH_E!C23</f>
        <v>0</v>
      </c>
      <c r="D23" s="8">
        <f>FC_IND_E!D23+FC_TRA_E!D23+FC_OTH_E!D23</f>
        <v>0</v>
      </c>
      <c r="E23" s="8">
        <f>FC_IND_E!E23+FC_TRA_E!E23+FC_OTH_E!E23</f>
        <v>0</v>
      </c>
      <c r="F23" s="8">
        <f>FC_IND_E!F23+FC_TRA_E!F23+FC_OTH_E!F23</f>
        <v>0</v>
      </c>
      <c r="G23" s="8">
        <f>FC_IND_E!G23+FC_TRA_E!G23+FC_OTH_E!G23</f>
        <v>0</v>
      </c>
      <c r="H23" s="8">
        <f>FC_IND_E!H23+FC_TRA_E!H23+FC_OTH_E!H23</f>
        <v>0</v>
      </c>
      <c r="I23" s="8">
        <f>FC_IND_E!I23+FC_TRA_E!I23+FC_OTH_E!I23</f>
        <v>0</v>
      </c>
      <c r="J23" s="8">
        <f>FC_IND_E!J23+FC_TRA_E!J23+FC_OTH_E!J23</f>
        <v>0</v>
      </c>
      <c r="K23" s="8">
        <f>FC_IND_E!K23+FC_TRA_E!K23+FC_OTH_E!K23</f>
        <v>0</v>
      </c>
      <c r="L23" s="8">
        <f>FC_IND_E!L23+FC_TRA_E!L23+FC_OTH_E!L23</f>
        <v>0</v>
      </c>
      <c r="M23" s="8">
        <f>FC_IND_E!M23+FC_TRA_E!M23+FC_OTH_E!M23</f>
        <v>0</v>
      </c>
      <c r="N23" s="8">
        <f>FC_IND_E!N23+FC_TRA_E!N23+FC_OTH_E!N23</f>
        <v>0</v>
      </c>
      <c r="O23" s="8">
        <f>FC_IND_E!O23+FC_TRA_E!O23+FC_OTH_E!O23</f>
        <v>0</v>
      </c>
      <c r="P23" s="8">
        <f>FC_IND_E!P23+FC_TRA_E!P23+FC_OTH_E!P23</f>
        <v>0</v>
      </c>
      <c r="Q23" s="8">
        <f>FC_IND_E!Q23+FC_TRA_E!Q23+FC_OTH_E!Q23</f>
        <v>0</v>
      </c>
      <c r="R23" s="8">
        <f>FC_IND_E!R23+FC_TRA_E!R23+FC_OTH_E!R23</f>
        <v>0</v>
      </c>
      <c r="S23" s="8">
        <f>FC_IND_E!S23+FC_TRA_E!S23+FC_OTH_E!S23</f>
        <v>0</v>
      </c>
      <c r="T23" s="8">
        <f>FC_IND_E!T23+FC_TRA_E!T23+FC_OTH_E!T23</f>
        <v>0</v>
      </c>
      <c r="U23" s="8">
        <f>FC_IND_E!U23+FC_TRA_E!U23+FC_OTH_E!U23</f>
        <v>0</v>
      </c>
      <c r="V23" s="8">
        <f>FC_IND_E!V23+FC_TRA_E!V23+FC_OTH_E!V23</f>
        <v>0</v>
      </c>
      <c r="W23" s="8">
        <f>FC_IND_E!W23+FC_TRA_E!W23+FC_OTH_E!W23</f>
        <v>0</v>
      </c>
      <c r="X23" s="8">
        <f>FC_IND_E!X23+FC_TRA_E!X23+FC_OTH_E!X23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FC_IND_E!C24+FC_TRA_E!C24+FC_OTH_E!C24</f>
        <v>0</v>
      </c>
      <c r="D24" s="8">
        <f>FC_IND_E!D24+FC_TRA_E!D24+FC_OTH_E!D24</f>
        <v>0</v>
      </c>
      <c r="E24" s="8">
        <f>FC_IND_E!E24+FC_TRA_E!E24+FC_OTH_E!E24</f>
        <v>0</v>
      </c>
      <c r="F24" s="8">
        <f>FC_IND_E!F24+FC_TRA_E!F24+FC_OTH_E!F24</f>
        <v>0</v>
      </c>
      <c r="G24" s="8">
        <f>FC_IND_E!G24+FC_TRA_E!G24+FC_OTH_E!G24</f>
        <v>0</v>
      </c>
      <c r="H24" s="8">
        <f>FC_IND_E!H24+FC_TRA_E!H24+FC_OTH_E!H24</f>
        <v>0</v>
      </c>
      <c r="I24" s="8">
        <f>FC_IND_E!I24+FC_TRA_E!I24+FC_OTH_E!I24</f>
        <v>0</v>
      </c>
      <c r="J24" s="8">
        <f>FC_IND_E!J24+FC_TRA_E!J24+FC_OTH_E!J24</f>
        <v>0</v>
      </c>
      <c r="K24" s="8">
        <f>FC_IND_E!K24+FC_TRA_E!K24+FC_OTH_E!K24</f>
        <v>0</v>
      </c>
      <c r="L24" s="8">
        <f>FC_IND_E!L24+FC_TRA_E!L24+FC_OTH_E!L24</f>
        <v>0</v>
      </c>
      <c r="M24" s="8">
        <f>FC_IND_E!M24+FC_TRA_E!M24+FC_OTH_E!M24</f>
        <v>0</v>
      </c>
      <c r="N24" s="8">
        <f>FC_IND_E!N24+FC_TRA_E!N24+FC_OTH_E!N24</f>
        <v>0</v>
      </c>
      <c r="O24" s="8">
        <f>FC_IND_E!O24+FC_TRA_E!O24+FC_OTH_E!O24</f>
        <v>0</v>
      </c>
      <c r="P24" s="8">
        <f>FC_IND_E!P24+FC_TRA_E!P24+FC_OTH_E!P24</f>
        <v>0</v>
      </c>
      <c r="Q24" s="8">
        <f>FC_IND_E!Q24+FC_TRA_E!Q24+FC_OTH_E!Q24</f>
        <v>0</v>
      </c>
      <c r="R24" s="8">
        <f>FC_IND_E!R24+FC_TRA_E!R24+FC_OTH_E!R24</f>
        <v>0</v>
      </c>
      <c r="S24" s="8">
        <f>FC_IND_E!S24+FC_TRA_E!S24+FC_OTH_E!S24</f>
        <v>0</v>
      </c>
      <c r="T24" s="8">
        <f>FC_IND_E!T24+FC_TRA_E!T24+FC_OTH_E!T24</f>
        <v>0</v>
      </c>
      <c r="U24" s="8">
        <f>FC_IND_E!U24+FC_TRA_E!U24+FC_OTH_E!U24</f>
        <v>0</v>
      </c>
      <c r="V24" s="8">
        <f>FC_IND_E!V24+FC_TRA_E!V24+FC_OTH_E!V24</f>
        <v>0</v>
      </c>
      <c r="W24" s="8">
        <f>FC_IND_E!W24+FC_TRA_E!W24+FC_OTH_E!W24</f>
        <v>0</v>
      </c>
      <c r="X24" s="8">
        <f>FC_IND_E!X24+FC_TRA_E!X24+FC_OTH_E!X24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FC_IND_E!C25+FC_TRA_E!C25+FC_OTH_E!C25</f>
        <v>0</v>
      </c>
      <c r="D25" s="27">
        <f>FC_IND_E!D25+FC_TRA_E!D25+FC_OTH_E!D25</f>
        <v>0</v>
      </c>
      <c r="E25" s="27">
        <f>FC_IND_E!E25+FC_TRA_E!E25+FC_OTH_E!E25</f>
        <v>0</v>
      </c>
      <c r="F25" s="27">
        <f>FC_IND_E!F25+FC_TRA_E!F25+FC_OTH_E!F25</f>
        <v>0</v>
      </c>
      <c r="G25" s="27">
        <f>FC_IND_E!G25+FC_TRA_E!G25+FC_OTH_E!G25</f>
        <v>0</v>
      </c>
      <c r="H25" s="27">
        <f>FC_IND_E!H25+FC_TRA_E!H25+FC_OTH_E!H25</f>
        <v>0</v>
      </c>
      <c r="I25" s="27">
        <f>FC_IND_E!I25+FC_TRA_E!I25+FC_OTH_E!I25</f>
        <v>0</v>
      </c>
      <c r="J25" s="27">
        <f>FC_IND_E!J25+FC_TRA_E!J25+FC_OTH_E!J25</f>
        <v>0</v>
      </c>
      <c r="K25" s="27">
        <f>FC_IND_E!K25+FC_TRA_E!K25+FC_OTH_E!K25</f>
        <v>0</v>
      </c>
      <c r="L25" s="27">
        <f>FC_IND_E!L25+FC_TRA_E!L25+FC_OTH_E!L25</f>
        <v>0</v>
      </c>
      <c r="M25" s="27">
        <f>FC_IND_E!M25+FC_TRA_E!M25+FC_OTH_E!M25</f>
        <v>0</v>
      </c>
      <c r="N25" s="27">
        <f>FC_IND_E!N25+FC_TRA_E!N25+FC_OTH_E!N25</f>
        <v>0</v>
      </c>
      <c r="O25" s="27">
        <f>FC_IND_E!O25+FC_TRA_E!O25+FC_OTH_E!O25</f>
        <v>0</v>
      </c>
      <c r="P25" s="27">
        <f>FC_IND_E!P25+FC_TRA_E!P25+FC_OTH_E!P25</f>
        <v>0</v>
      </c>
      <c r="Q25" s="27">
        <f>FC_IND_E!Q25+FC_TRA_E!Q25+FC_OTH_E!Q25</f>
        <v>0</v>
      </c>
      <c r="R25" s="27">
        <f>FC_IND_E!R25+FC_TRA_E!R25+FC_OTH_E!R25</f>
        <v>0</v>
      </c>
      <c r="S25" s="27">
        <f>FC_IND_E!S25+FC_TRA_E!S25+FC_OTH_E!S25</f>
        <v>0</v>
      </c>
      <c r="T25" s="27">
        <f>FC_IND_E!T25+FC_TRA_E!T25+FC_OTH_E!T25</f>
        <v>0</v>
      </c>
      <c r="U25" s="27">
        <f>FC_IND_E!U25+FC_TRA_E!U25+FC_OTH_E!U25</f>
        <v>0</v>
      </c>
      <c r="V25" s="27">
        <f>FC_IND_E!V25+FC_TRA_E!V25+FC_OTH_E!V25</f>
        <v>0</v>
      </c>
      <c r="W25" s="27">
        <f>FC_IND_E!W25+FC_TRA_E!W25+FC_OTH_E!W25</f>
        <v>0</v>
      </c>
      <c r="X25" s="27">
        <f>FC_IND_E!X25+FC_TRA_E!X25+FC_OTH_E!X25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30844.766307599999</v>
      </c>
      <c r="D26" s="27">
        <f t="shared" si="11"/>
        <v>31595.567939640001</v>
      </c>
      <c r="E26" s="27">
        <f t="shared" si="11"/>
        <v>32172.699282120004</v>
      </c>
      <c r="F26" s="27">
        <f t="shared" si="11"/>
        <v>31357.729784520001</v>
      </c>
      <c r="G26" s="27">
        <f t="shared" si="11"/>
        <v>31637.115546839999</v>
      </c>
      <c r="H26" s="27">
        <f t="shared" si="11"/>
        <v>31210.862952600008</v>
      </c>
      <c r="I26" s="27">
        <f t="shared" si="11"/>
        <v>29451.847149719993</v>
      </c>
      <c r="J26" s="27">
        <f t="shared" si="11"/>
        <v>28345.969903320001</v>
      </c>
      <c r="K26" s="27">
        <f t="shared" si="11"/>
        <v>27239.732762759999</v>
      </c>
      <c r="L26" s="27">
        <f t="shared" si="11"/>
        <v>26796.810447720003</v>
      </c>
      <c r="M26" s="27">
        <f t="shared" si="11"/>
        <v>26046.743946839997</v>
      </c>
      <c r="N26" s="27">
        <f t="shared" si="11"/>
        <v>23643.49073256</v>
      </c>
      <c r="O26" s="27">
        <f t="shared" si="11"/>
        <v>21324.634640640001</v>
      </c>
      <c r="P26" s="27">
        <f t="shared" si="11"/>
        <v>20905.196445359998</v>
      </c>
      <c r="Q26" s="27">
        <f t="shared" si="11"/>
        <v>21150.041884919996</v>
      </c>
      <c r="R26" s="27">
        <f t="shared" si="11"/>
        <v>21277.658763719995</v>
      </c>
      <c r="S26" s="27">
        <f t="shared" si="11"/>
        <v>21285.277810919997</v>
      </c>
      <c r="T26" s="27">
        <f t="shared" si="11"/>
        <v>21731.940511919998</v>
      </c>
      <c r="U26" s="27">
        <f t="shared" si="11"/>
        <v>21751.30750572</v>
      </c>
      <c r="V26" s="27">
        <f t="shared" si="11"/>
        <v>22033.958519159998</v>
      </c>
      <c r="W26" s="27">
        <f t="shared" si="11"/>
        <v>19230.531010199997</v>
      </c>
      <c r="X26" s="27">
        <f t="shared" si="11"/>
        <v>20019.1072824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ref="X27" si="13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FC_IND_E!C28+FC_TRA_E!C28+FC_OTH_E!C28</f>
        <v>0</v>
      </c>
      <c r="D28" s="8">
        <f>FC_IND_E!D28+FC_TRA_E!D28+FC_OTH_E!D28</f>
        <v>0</v>
      </c>
      <c r="E28" s="8">
        <f>FC_IND_E!E28+FC_TRA_E!E28+FC_OTH_E!E28</f>
        <v>0</v>
      </c>
      <c r="F28" s="8">
        <f>FC_IND_E!F28+FC_TRA_E!F28+FC_OTH_E!F28</f>
        <v>0</v>
      </c>
      <c r="G28" s="8">
        <f>FC_IND_E!G28+FC_TRA_E!G28+FC_OTH_E!G28</f>
        <v>0</v>
      </c>
      <c r="H28" s="8">
        <f>FC_IND_E!H28+FC_TRA_E!H28+FC_OTH_E!H28</f>
        <v>0</v>
      </c>
      <c r="I28" s="8">
        <f>FC_IND_E!I28+FC_TRA_E!I28+FC_OTH_E!I28</f>
        <v>0</v>
      </c>
      <c r="J28" s="8">
        <f>FC_IND_E!J28+FC_TRA_E!J28+FC_OTH_E!J28</f>
        <v>0</v>
      </c>
      <c r="K28" s="8">
        <f>FC_IND_E!K28+FC_TRA_E!K28+FC_OTH_E!K28</f>
        <v>0</v>
      </c>
      <c r="L28" s="8">
        <f>FC_IND_E!L28+FC_TRA_E!L28+FC_OTH_E!L28</f>
        <v>0</v>
      </c>
      <c r="M28" s="8">
        <f>FC_IND_E!M28+FC_TRA_E!M28+FC_OTH_E!M28</f>
        <v>0</v>
      </c>
      <c r="N28" s="8">
        <f>FC_IND_E!N28+FC_TRA_E!N28+FC_OTH_E!N28</f>
        <v>0</v>
      </c>
      <c r="O28" s="8">
        <f>FC_IND_E!O28+FC_TRA_E!O28+FC_OTH_E!O28</f>
        <v>0</v>
      </c>
      <c r="P28" s="8">
        <f>FC_IND_E!P28+FC_TRA_E!P28+FC_OTH_E!P28</f>
        <v>0</v>
      </c>
      <c r="Q28" s="8">
        <f>FC_IND_E!Q28+FC_TRA_E!Q28+FC_OTH_E!Q28</f>
        <v>0</v>
      </c>
      <c r="R28" s="8">
        <f>FC_IND_E!R28+FC_TRA_E!R28+FC_OTH_E!R28</f>
        <v>0</v>
      </c>
      <c r="S28" s="8">
        <f>FC_IND_E!S28+FC_TRA_E!S28+FC_OTH_E!S28</f>
        <v>0</v>
      </c>
      <c r="T28" s="8">
        <f>FC_IND_E!T28+FC_TRA_E!T28+FC_OTH_E!T28</f>
        <v>0</v>
      </c>
      <c r="U28" s="8">
        <f>FC_IND_E!U28+FC_TRA_E!U28+FC_OTH_E!U28</f>
        <v>0</v>
      </c>
      <c r="V28" s="8">
        <f>FC_IND_E!V28+FC_TRA_E!V28+FC_OTH_E!V28</f>
        <v>0</v>
      </c>
      <c r="W28" s="8">
        <f>FC_IND_E!W28+FC_TRA_E!W28+FC_OTH_E!W28</f>
        <v>0</v>
      </c>
      <c r="X28" s="8">
        <f>FC_IND_E!X28+FC_TRA_E!X28+FC_OTH_E!X28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FC_IND_E!C29+FC_TRA_E!C29+FC_OTH_E!C29</f>
        <v>0</v>
      </c>
      <c r="D29" s="8">
        <f>FC_IND_E!D29+FC_TRA_E!D29+FC_OTH_E!D29</f>
        <v>0</v>
      </c>
      <c r="E29" s="8">
        <f>FC_IND_E!E29+FC_TRA_E!E29+FC_OTH_E!E29</f>
        <v>0</v>
      </c>
      <c r="F29" s="8">
        <f>FC_IND_E!F29+FC_TRA_E!F29+FC_OTH_E!F29</f>
        <v>0</v>
      </c>
      <c r="G29" s="8">
        <f>FC_IND_E!G29+FC_TRA_E!G29+FC_OTH_E!G29</f>
        <v>0</v>
      </c>
      <c r="H29" s="8">
        <f>FC_IND_E!H29+FC_TRA_E!H29+FC_OTH_E!H29</f>
        <v>0</v>
      </c>
      <c r="I29" s="8">
        <f>FC_IND_E!I29+FC_TRA_E!I29+FC_OTH_E!I29</f>
        <v>0</v>
      </c>
      <c r="J29" s="8">
        <f>FC_IND_E!J29+FC_TRA_E!J29+FC_OTH_E!J29</f>
        <v>0</v>
      </c>
      <c r="K29" s="8">
        <f>FC_IND_E!K29+FC_TRA_E!K29+FC_OTH_E!K29</f>
        <v>0</v>
      </c>
      <c r="L29" s="8">
        <f>FC_IND_E!L29+FC_TRA_E!L29+FC_OTH_E!L29</f>
        <v>0</v>
      </c>
      <c r="M29" s="8">
        <f>FC_IND_E!M29+FC_TRA_E!M29+FC_OTH_E!M29</f>
        <v>0</v>
      </c>
      <c r="N29" s="8">
        <f>FC_IND_E!N29+FC_TRA_E!N29+FC_OTH_E!N29</f>
        <v>0</v>
      </c>
      <c r="O29" s="8">
        <f>FC_IND_E!O29+FC_TRA_E!O29+FC_OTH_E!O29</f>
        <v>0</v>
      </c>
      <c r="P29" s="8">
        <f>FC_IND_E!P29+FC_TRA_E!P29+FC_OTH_E!P29</f>
        <v>0</v>
      </c>
      <c r="Q29" s="8">
        <f>FC_IND_E!Q29+FC_TRA_E!Q29+FC_OTH_E!Q29</f>
        <v>0</v>
      </c>
      <c r="R29" s="8">
        <f>FC_IND_E!R29+FC_TRA_E!R29+FC_OTH_E!R29</f>
        <v>0</v>
      </c>
      <c r="S29" s="8">
        <f>FC_IND_E!S29+FC_TRA_E!S29+FC_OTH_E!S29</f>
        <v>0</v>
      </c>
      <c r="T29" s="8">
        <f>FC_IND_E!T29+FC_TRA_E!T29+FC_OTH_E!T29</f>
        <v>0</v>
      </c>
      <c r="U29" s="8">
        <f>FC_IND_E!U29+FC_TRA_E!U29+FC_OTH_E!U29</f>
        <v>0</v>
      </c>
      <c r="V29" s="8">
        <f>FC_IND_E!V29+FC_TRA_E!V29+FC_OTH_E!V29</f>
        <v>0</v>
      </c>
      <c r="W29" s="8">
        <f>FC_IND_E!W29+FC_TRA_E!W29+FC_OTH_E!W29</f>
        <v>0</v>
      </c>
      <c r="X29" s="8">
        <f>FC_IND_E!X29+FC_TRA_E!X29+FC_OTH_E!X29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FC_IND_E!C30+FC_TRA_E!C30+FC_OTH_E!C30</f>
        <v>0</v>
      </c>
      <c r="D30" s="8">
        <f>FC_IND_E!D30+FC_TRA_E!D30+FC_OTH_E!D30</f>
        <v>0</v>
      </c>
      <c r="E30" s="8">
        <f>FC_IND_E!E30+FC_TRA_E!E30+FC_OTH_E!E30</f>
        <v>0</v>
      </c>
      <c r="F30" s="8">
        <f>FC_IND_E!F30+FC_TRA_E!F30+FC_OTH_E!F30</f>
        <v>0</v>
      </c>
      <c r="G30" s="8">
        <f>FC_IND_E!G30+FC_TRA_E!G30+FC_OTH_E!G30</f>
        <v>0</v>
      </c>
      <c r="H30" s="8">
        <f>FC_IND_E!H30+FC_TRA_E!H30+FC_OTH_E!H30</f>
        <v>0</v>
      </c>
      <c r="I30" s="8">
        <f>FC_IND_E!I30+FC_TRA_E!I30+FC_OTH_E!I30</f>
        <v>0</v>
      </c>
      <c r="J30" s="8">
        <f>FC_IND_E!J30+FC_TRA_E!J30+FC_OTH_E!J30</f>
        <v>0</v>
      </c>
      <c r="K30" s="8">
        <f>FC_IND_E!K30+FC_TRA_E!K30+FC_OTH_E!K30</f>
        <v>0</v>
      </c>
      <c r="L30" s="8">
        <f>FC_IND_E!L30+FC_TRA_E!L30+FC_OTH_E!L30</f>
        <v>0</v>
      </c>
      <c r="M30" s="8">
        <f>FC_IND_E!M30+FC_TRA_E!M30+FC_OTH_E!M30</f>
        <v>0</v>
      </c>
      <c r="N30" s="8">
        <f>FC_IND_E!N30+FC_TRA_E!N30+FC_OTH_E!N30</f>
        <v>0</v>
      </c>
      <c r="O30" s="8">
        <f>FC_IND_E!O30+FC_TRA_E!O30+FC_OTH_E!O30</f>
        <v>0</v>
      </c>
      <c r="P30" s="8">
        <f>FC_IND_E!P30+FC_TRA_E!P30+FC_OTH_E!P30</f>
        <v>0</v>
      </c>
      <c r="Q30" s="8">
        <f>FC_IND_E!Q30+FC_TRA_E!Q30+FC_OTH_E!Q30</f>
        <v>0</v>
      </c>
      <c r="R30" s="8">
        <f>FC_IND_E!R30+FC_TRA_E!R30+FC_OTH_E!R30</f>
        <v>0</v>
      </c>
      <c r="S30" s="8">
        <f>FC_IND_E!S30+FC_TRA_E!S30+FC_OTH_E!S30</f>
        <v>0</v>
      </c>
      <c r="T30" s="8">
        <f>FC_IND_E!T30+FC_TRA_E!T30+FC_OTH_E!T30</f>
        <v>0</v>
      </c>
      <c r="U30" s="8">
        <f>FC_IND_E!U30+FC_TRA_E!U30+FC_OTH_E!U30</f>
        <v>0</v>
      </c>
      <c r="V30" s="8">
        <f>FC_IND_E!V30+FC_TRA_E!V30+FC_OTH_E!V30</f>
        <v>0</v>
      </c>
      <c r="W30" s="8">
        <f>FC_IND_E!W30+FC_TRA_E!W30+FC_OTH_E!W30</f>
        <v>0</v>
      </c>
      <c r="X30" s="8">
        <f>FC_IND_E!X30+FC_TRA_E!X30+FC_OTH_E!X30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FC_IND_E!C31+FC_TRA_E!C31+FC_OTH_E!C31</f>
        <v>0</v>
      </c>
      <c r="D31" s="8">
        <f>FC_IND_E!D31+FC_TRA_E!D31+FC_OTH_E!D31</f>
        <v>0</v>
      </c>
      <c r="E31" s="8">
        <f>FC_IND_E!E31+FC_TRA_E!E31+FC_OTH_E!E31</f>
        <v>0</v>
      </c>
      <c r="F31" s="8">
        <f>FC_IND_E!F31+FC_TRA_E!F31+FC_OTH_E!F31</f>
        <v>0</v>
      </c>
      <c r="G31" s="8">
        <f>FC_IND_E!G31+FC_TRA_E!G31+FC_OTH_E!G31</f>
        <v>0</v>
      </c>
      <c r="H31" s="8">
        <f>FC_IND_E!H31+FC_TRA_E!H31+FC_OTH_E!H31</f>
        <v>0</v>
      </c>
      <c r="I31" s="8">
        <f>FC_IND_E!I31+FC_TRA_E!I31+FC_OTH_E!I31</f>
        <v>0</v>
      </c>
      <c r="J31" s="8">
        <f>FC_IND_E!J31+FC_TRA_E!J31+FC_OTH_E!J31</f>
        <v>0</v>
      </c>
      <c r="K31" s="8">
        <f>FC_IND_E!K31+FC_TRA_E!K31+FC_OTH_E!K31</f>
        <v>0</v>
      </c>
      <c r="L31" s="8">
        <f>FC_IND_E!L31+FC_TRA_E!L31+FC_OTH_E!L31</f>
        <v>0</v>
      </c>
      <c r="M31" s="8">
        <f>FC_IND_E!M31+FC_TRA_E!M31+FC_OTH_E!M31</f>
        <v>0</v>
      </c>
      <c r="N31" s="8">
        <f>FC_IND_E!N31+FC_TRA_E!N31+FC_OTH_E!N31</f>
        <v>0</v>
      </c>
      <c r="O31" s="8">
        <f>FC_IND_E!O31+FC_TRA_E!O31+FC_OTH_E!O31</f>
        <v>0</v>
      </c>
      <c r="P31" s="8">
        <f>FC_IND_E!P31+FC_TRA_E!P31+FC_OTH_E!P31</f>
        <v>0</v>
      </c>
      <c r="Q31" s="8">
        <f>FC_IND_E!Q31+FC_TRA_E!Q31+FC_OTH_E!Q31</f>
        <v>0</v>
      </c>
      <c r="R31" s="8">
        <f>FC_IND_E!R31+FC_TRA_E!R31+FC_OTH_E!R31</f>
        <v>0</v>
      </c>
      <c r="S31" s="8">
        <f>FC_IND_E!S31+FC_TRA_E!S31+FC_OTH_E!S31</f>
        <v>0</v>
      </c>
      <c r="T31" s="8">
        <f>FC_IND_E!T31+FC_TRA_E!T31+FC_OTH_E!T31</f>
        <v>0</v>
      </c>
      <c r="U31" s="8">
        <f>FC_IND_E!U31+FC_TRA_E!U31+FC_OTH_E!U31</f>
        <v>0</v>
      </c>
      <c r="V31" s="8">
        <f>FC_IND_E!V31+FC_TRA_E!V31+FC_OTH_E!V31</f>
        <v>0</v>
      </c>
      <c r="W31" s="8">
        <f>FC_IND_E!W31+FC_TRA_E!W31+FC_OTH_E!W31</f>
        <v>0</v>
      </c>
      <c r="X31" s="8">
        <f>FC_IND_E!X31+FC_TRA_E!X31+FC_OTH_E!X31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FC_IND_E!C32+FC_TRA_E!C32+FC_OTH_E!C32</f>
        <v>0</v>
      </c>
      <c r="D32" s="8">
        <f>FC_IND_E!D32+FC_TRA_E!D32+FC_OTH_E!D32</f>
        <v>0</v>
      </c>
      <c r="E32" s="8">
        <f>FC_IND_E!E32+FC_TRA_E!E32+FC_OTH_E!E32</f>
        <v>0</v>
      </c>
      <c r="F32" s="8">
        <f>FC_IND_E!F32+FC_TRA_E!F32+FC_OTH_E!F32</f>
        <v>0</v>
      </c>
      <c r="G32" s="8">
        <f>FC_IND_E!G32+FC_TRA_E!G32+FC_OTH_E!G32</f>
        <v>0</v>
      </c>
      <c r="H32" s="8">
        <f>FC_IND_E!H32+FC_TRA_E!H32+FC_OTH_E!H32</f>
        <v>0</v>
      </c>
      <c r="I32" s="8">
        <f>FC_IND_E!I32+FC_TRA_E!I32+FC_OTH_E!I32</f>
        <v>0</v>
      </c>
      <c r="J32" s="8">
        <f>FC_IND_E!J32+FC_TRA_E!J32+FC_OTH_E!J32</f>
        <v>0</v>
      </c>
      <c r="K32" s="8">
        <f>FC_IND_E!K32+FC_TRA_E!K32+FC_OTH_E!K32</f>
        <v>0</v>
      </c>
      <c r="L32" s="8">
        <f>FC_IND_E!L32+FC_TRA_E!L32+FC_OTH_E!L32</f>
        <v>0</v>
      </c>
      <c r="M32" s="8">
        <f>FC_IND_E!M32+FC_TRA_E!M32+FC_OTH_E!M32</f>
        <v>0</v>
      </c>
      <c r="N32" s="8">
        <f>FC_IND_E!N32+FC_TRA_E!N32+FC_OTH_E!N32</f>
        <v>0</v>
      </c>
      <c r="O32" s="8">
        <f>FC_IND_E!O32+FC_TRA_E!O32+FC_OTH_E!O32</f>
        <v>0</v>
      </c>
      <c r="P32" s="8">
        <f>FC_IND_E!P32+FC_TRA_E!P32+FC_OTH_E!P32</f>
        <v>0</v>
      </c>
      <c r="Q32" s="8">
        <f>FC_IND_E!Q32+FC_TRA_E!Q32+FC_OTH_E!Q32</f>
        <v>0</v>
      </c>
      <c r="R32" s="8">
        <f>FC_IND_E!R32+FC_TRA_E!R32+FC_OTH_E!R32</f>
        <v>0</v>
      </c>
      <c r="S32" s="8">
        <f>FC_IND_E!S32+FC_TRA_E!S32+FC_OTH_E!S32</f>
        <v>0</v>
      </c>
      <c r="T32" s="8">
        <f>FC_IND_E!T32+FC_TRA_E!T32+FC_OTH_E!T32</f>
        <v>0</v>
      </c>
      <c r="U32" s="8">
        <f>FC_IND_E!U32+FC_TRA_E!U32+FC_OTH_E!U32</f>
        <v>0</v>
      </c>
      <c r="V32" s="8">
        <f>FC_IND_E!V32+FC_TRA_E!V32+FC_OTH_E!V32</f>
        <v>0</v>
      </c>
      <c r="W32" s="8">
        <f>FC_IND_E!W32+FC_TRA_E!W32+FC_OTH_E!W32</f>
        <v>0</v>
      </c>
      <c r="X32" s="8">
        <f>FC_IND_E!X32+FC_TRA_E!X32+FC_OTH_E!X32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4">SUM(C34:C50)</f>
        <v>30844.766307599999</v>
      </c>
      <c r="D33" s="19">
        <f t="shared" si="14"/>
        <v>31595.567939640001</v>
      </c>
      <c r="E33" s="19">
        <f t="shared" si="14"/>
        <v>32172.699282120004</v>
      </c>
      <c r="F33" s="19">
        <f t="shared" si="14"/>
        <v>31357.729784520001</v>
      </c>
      <c r="G33" s="19">
        <f t="shared" si="14"/>
        <v>31637.115546839999</v>
      </c>
      <c r="H33" s="19">
        <f t="shared" si="14"/>
        <v>31210.862952600008</v>
      </c>
      <c r="I33" s="19">
        <f t="shared" si="14"/>
        <v>29451.847149719993</v>
      </c>
      <c r="J33" s="19">
        <f t="shared" si="14"/>
        <v>28345.969903320001</v>
      </c>
      <c r="K33" s="19">
        <f t="shared" si="14"/>
        <v>27239.732762759999</v>
      </c>
      <c r="L33" s="19">
        <f t="shared" si="14"/>
        <v>26796.810447720003</v>
      </c>
      <c r="M33" s="19">
        <f t="shared" si="14"/>
        <v>26046.743946839997</v>
      </c>
      <c r="N33" s="19">
        <f t="shared" si="14"/>
        <v>23643.49073256</v>
      </c>
      <c r="O33" s="19">
        <f t="shared" si="14"/>
        <v>21324.634640640001</v>
      </c>
      <c r="P33" s="19">
        <f t="shared" si="14"/>
        <v>20905.196445359998</v>
      </c>
      <c r="Q33" s="19">
        <f t="shared" si="14"/>
        <v>21150.041884919996</v>
      </c>
      <c r="R33" s="19">
        <f t="shared" si="14"/>
        <v>21277.658763719995</v>
      </c>
      <c r="S33" s="19">
        <f t="shared" si="14"/>
        <v>21285.277810919997</v>
      </c>
      <c r="T33" s="19">
        <f t="shared" si="14"/>
        <v>21731.940511919998</v>
      </c>
      <c r="U33" s="19">
        <f t="shared" si="14"/>
        <v>21751.30750572</v>
      </c>
      <c r="V33" s="19">
        <f t="shared" si="14"/>
        <v>22033.958519159998</v>
      </c>
      <c r="W33" s="19">
        <f t="shared" si="14"/>
        <v>19230.531010199997</v>
      </c>
      <c r="X33" s="19">
        <f t="shared" ref="X33" si="15">SUM(X34:X50)</f>
        <v>20019.1072824</v>
      </c>
    </row>
    <row r="34" spans="1:24" ht="11.25" customHeight="1" x14ac:dyDescent="0.2">
      <c r="A34" s="28" t="s">
        <v>54</v>
      </c>
      <c r="B34" s="7" t="s">
        <v>55</v>
      </c>
      <c r="C34" s="8">
        <f>FC_IND_E!C34+FC_TRA_E!C34+FC_OTH_E!C34</f>
        <v>0</v>
      </c>
      <c r="D34" s="8">
        <f>FC_IND_E!D34+FC_TRA_E!D34+FC_OTH_E!D34</f>
        <v>0</v>
      </c>
      <c r="E34" s="8">
        <f>FC_IND_E!E34+FC_TRA_E!E34+FC_OTH_E!E34</f>
        <v>0</v>
      </c>
      <c r="F34" s="8">
        <f>FC_IND_E!F34+FC_TRA_E!F34+FC_OTH_E!F34</f>
        <v>0</v>
      </c>
      <c r="G34" s="8">
        <f>FC_IND_E!G34+FC_TRA_E!G34+FC_OTH_E!G34</f>
        <v>0</v>
      </c>
      <c r="H34" s="8">
        <f>FC_IND_E!H34+FC_TRA_E!H34+FC_OTH_E!H34</f>
        <v>0</v>
      </c>
      <c r="I34" s="8">
        <f>FC_IND_E!I34+FC_TRA_E!I34+FC_OTH_E!I34</f>
        <v>0</v>
      </c>
      <c r="J34" s="8">
        <f>FC_IND_E!J34+FC_TRA_E!J34+FC_OTH_E!J34</f>
        <v>0</v>
      </c>
      <c r="K34" s="8">
        <f>FC_IND_E!K34+FC_TRA_E!K34+FC_OTH_E!K34</f>
        <v>0</v>
      </c>
      <c r="L34" s="8">
        <f>FC_IND_E!L34+FC_TRA_E!L34+FC_OTH_E!L34</f>
        <v>0</v>
      </c>
      <c r="M34" s="8">
        <f>FC_IND_E!M34+FC_TRA_E!M34+FC_OTH_E!M34</f>
        <v>0</v>
      </c>
      <c r="N34" s="8">
        <f>FC_IND_E!N34+FC_TRA_E!N34+FC_OTH_E!N34</f>
        <v>0</v>
      </c>
      <c r="O34" s="8">
        <f>FC_IND_E!O34+FC_TRA_E!O34+FC_OTH_E!O34</f>
        <v>0</v>
      </c>
      <c r="P34" s="8">
        <f>FC_IND_E!P34+FC_TRA_E!P34+FC_OTH_E!P34</f>
        <v>0</v>
      </c>
      <c r="Q34" s="8">
        <f>FC_IND_E!Q34+FC_TRA_E!Q34+FC_OTH_E!Q34</f>
        <v>0</v>
      </c>
      <c r="R34" s="8">
        <f>FC_IND_E!R34+FC_TRA_E!R34+FC_OTH_E!R34</f>
        <v>0</v>
      </c>
      <c r="S34" s="8">
        <f>FC_IND_E!S34+FC_TRA_E!S34+FC_OTH_E!S34</f>
        <v>0</v>
      </c>
      <c r="T34" s="8">
        <f>FC_IND_E!T34+FC_TRA_E!T34+FC_OTH_E!T34</f>
        <v>0</v>
      </c>
      <c r="U34" s="8">
        <f>FC_IND_E!U34+FC_TRA_E!U34+FC_OTH_E!U34</f>
        <v>0</v>
      </c>
      <c r="V34" s="8">
        <f>FC_IND_E!V34+FC_TRA_E!V34+FC_OTH_E!V34</f>
        <v>0</v>
      </c>
      <c r="W34" s="8">
        <f>FC_IND_E!W34+FC_TRA_E!W34+FC_OTH_E!W34</f>
        <v>0</v>
      </c>
      <c r="X34" s="8">
        <f>FC_IND_E!X34+FC_TRA_E!X34+FC_OTH_E!X34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FC_IND_E!C35+FC_TRA_E!C35+FC_OTH_E!C35</f>
        <v>0</v>
      </c>
      <c r="D35" s="8">
        <f>FC_IND_E!D35+FC_TRA_E!D35+FC_OTH_E!D35</f>
        <v>0</v>
      </c>
      <c r="E35" s="8">
        <f>FC_IND_E!E35+FC_TRA_E!E35+FC_OTH_E!E35</f>
        <v>0</v>
      </c>
      <c r="F35" s="8">
        <f>FC_IND_E!F35+FC_TRA_E!F35+FC_OTH_E!F35</f>
        <v>0</v>
      </c>
      <c r="G35" s="8">
        <f>FC_IND_E!G35+FC_TRA_E!G35+FC_OTH_E!G35</f>
        <v>0</v>
      </c>
      <c r="H35" s="8">
        <f>FC_IND_E!H35+FC_TRA_E!H35+FC_OTH_E!H35</f>
        <v>0</v>
      </c>
      <c r="I35" s="8">
        <f>FC_IND_E!I35+FC_TRA_E!I35+FC_OTH_E!I35</f>
        <v>0</v>
      </c>
      <c r="J35" s="8">
        <f>FC_IND_E!J35+FC_TRA_E!J35+FC_OTH_E!J35</f>
        <v>0</v>
      </c>
      <c r="K35" s="8">
        <f>FC_IND_E!K35+FC_TRA_E!K35+FC_OTH_E!K35</f>
        <v>0</v>
      </c>
      <c r="L35" s="8">
        <f>FC_IND_E!L35+FC_TRA_E!L35+FC_OTH_E!L35</f>
        <v>0</v>
      </c>
      <c r="M35" s="8">
        <f>FC_IND_E!M35+FC_TRA_E!M35+FC_OTH_E!M35</f>
        <v>0</v>
      </c>
      <c r="N35" s="8">
        <f>FC_IND_E!N35+FC_TRA_E!N35+FC_OTH_E!N35</f>
        <v>0</v>
      </c>
      <c r="O35" s="8">
        <f>FC_IND_E!O35+FC_TRA_E!O35+FC_OTH_E!O35</f>
        <v>0</v>
      </c>
      <c r="P35" s="8">
        <f>FC_IND_E!P35+FC_TRA_E!P35+FC_OTH_E!P35</f>
        <v>0</v>
      </c>
      <c r="Q35" s="8">
        <f>FC_IND_E!Q35+FC_TRA_E!Q35+FC_OTH_E!Q35</f>
        <v>0</v>
      </c>
      <c r="R35" s="8">
        <f>FC_IND_E!R35+FC_TRA_E!R35+FC_OTH_E!R35</f>
        <v>0</v>
      </c>
      <c r="S35" s="8">
        <f>FC_IND_E!S35+FC_TRA_E!S35+FC_OTH_E!S35</f>
        <v>0</v>
      </c>
      <c r="T35" s="8">
        <f>FC_IND_E!T35+FC_TRA_E!T35+FC_OTH_E!T35</f>
        <v>0</v>
      </c>
      <c r="U35" s="8">
        <f>FC_IND_E!U35+FC_TRA_E!U35+FC_OTH_E!U35</f>
        <v>0</v>
      </c>
      <c r="V35" s="8">
        <f>FC_IND_E!V35+FC_TRA_E!V35+FC_OTH_E!V35</f>
        <v>0</v>
      </c>
      <c r="W35" s="8">
        <f>FC_IND_E!W35+FC_TRA_E!W35+FC_OTH_E!W35</f>
        <v>0</v>
      </c>
      <c r="X35" s="8">
        <f>FC_IND_E!X35+FC_TRA_E!X35+FC_OTH_E!X35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FC_IND_E!C36+FC_TRA_E!C36+FC_OTH_E!C36</f>
        <v>3008.5072671600001</v>
      </c>
      <c r="D36" s="8">
        <f>FC_IND_E!D36+FC_TRA_E!D36+FC_OTH_E!D36</f>
        <v>2927.9220300000002</v>
      </c>
      <c r="E36" s="8">
        <f>FC_IND_E!E36+FC_TRA_E!E36+FC_OTH_E!E36</f>
        <v>2868.2293795200003</v>
      </c>
      <c r="F36" s="8">
        <f>FC_IND_E!F36+FC_TRA_E!F36+FC_OTH_E!F36</f>
        <v>2754.8136162000001</v>
      </c>
      <c r="G36" s="8">
        <f>FC_IND_E!G36+FC_TRA_E!G36+FC_OTH_E!G36</f>
        <v>2668.8233340000006</v>
      </c>
      <c r="H36" s="8">
        <f>FC_IND_E!H36+FC_TRA_E!H36+FC_OTH_E!H36</f>
        <v>2564.3392747199996</v>
      </c>
      <c r="I36" s="8">
        <f>FC_IND_E!I36+FC_TRA_E!I36+FC_OTH_E!I36</f>
        <v>2364.3273934800004</v>
      </c>
      <c r="J36" s="8">
        <f>FC_IND_E!J36+FC_TRA_E!J36+FC_OTH_E!J36</f>
        <v>2249.5148233200002</v>
      </c>
      <c r="K36" s="8">
        <f>FC_IND_E!K36+FC_TRA_E!K36+FC_OTH_E!K36</f>
        <v>2130.5084252399997</v>
      </c>
      <c r="L36" s="8">
        <f>FC_IND_E!L36+FC_TRA_E!L36+FC_OTH_E!L36</f>
        <v>2011.5020271600001</v>
      </c>
      <c r="M36" s="8">
        <f>FC_IND_E!M36+FC_TRA_E!M36+FC_OTH_E!M36</f>
        <v>1924.4245572000004</v>
      </c>
      <c r="N36" s="8">
        <f>FC_IND_E!N36+FC_TRA_E!N36+FC_OTH_E!N36</f>
        <v>1776.3918814800002</v>
      </c>
      <c r="O36" s="8">
        <f>FC_IND_E!O36+FC_TRA_E!O36+FC_OTH_E!O36</f>
        <v>1660.2879067200001</v>
      </c>
      <c r="P36" s="8">
        <f>FC_IND_E!P36+FC_TRA_E!P36+FC_OTH_E!P36</f>
        <v>1608.0406523999998</v>
      </c>
      <c r="Q36" s="8">
        <f>FC_IND_E!Q36+FC_TRA_E!Q36+FC_OTH_E!Q36</f>
        <v>1567.40445432</v>
      </c>
      <c r="R36" s="8">
        <f>FC_IND_E!R36+FC_TRA_E!R36+FC_OTH_E!R36</f>
        <v>1509.3525805199999</v>
      </c>
      <c r="S36" s="8">
        <f>FC_IND_E!S36+FC_TRA_E!S36+FC_OTH_E!S36</f>
        <v>1480.3267572</v>
      </c>
      <c r="T36" s="8">
        <f>FC_IND_E!T36+FC_TRA_E!T36+FC_OTH_E!T36</f>
        <v>1489.1237553600004</v>
      </c>
      <c r="U36" s="8">
        <f>FC_IND_E!U36+FC_TRA_E!U36+FC_OTH_E!U36</f>
        <v>1505.0737947600003</v>
      </c>
      <c r="V36" s="8">
        <f>FC_IND_E!V36+FC_TRA_E!V36+FC_OTH_E!V36</f>
        <v>1471.4525246399996</v>
      </c>
      <c r="W36" s="8">
        <f>FC_IND_E!W36+FC_TRA_E!W36+FC_OTH_E!W36</f>
        <v>1446.5017245600002</v>
      </c>
      <c r="X36" s="8">
        <f>FC_IND_E!X36+FC_TRA_E!X36+FC_OTH_E!X36</f>
        <v>1298.4140761199999</v>
      </c>
    </row>
    <row r="37" spans="1:24" ht="11.25" customHeight="1" x14ac:dyDescent="0.2">
      <c r="A37" s="28" t="s">
        <v>60</v>
      </c>
      <c r="B37" s="7" t="s">
        <v>61</v>
      </c>
      <c r="C37" s="8">
        <f>FC_IND_E!C37+FC_TRA_E!C37+FC_OTH_E!C37</f>
        <v>6591.1508308799994</v>
      </c>
      <c r="D37" s="8">
        <f>FC_IND_E!D37+FC_TRA_E!D37+FC_OTH_E!D37</f>
        <v>6193.7568831599992</v>
      </c>
      <c r="E37" s="8">
        <f>FC_IND_E!E37+FC_TRA_E!E37+FC_OTH_E!E37</f>
        <v>6417.2909631600023</v>
      </c>
      <c r="F37" s="8">
        <f>FC_IND_E!F37+FC_TRA_E!F37+FC_OTH_E!F37</f>
        <v>6224.8031722800024</v>
      </c>
      <c r="G37" s="8">
        <f>FC_IND_E!G37+FC_TRA_E!G37+FC_OTH_E!G37</f>
        <v>5982.6411691200001</v>
      </c>
      <c r="H37" s="8">
        <f>FC_IND_E!H37+FC_TRA_E!H37+FC_OTH_E!H37</f>
        <v>5613.1892308799988</v>
      </c>
      <c r="I37" s="8">
        <f>FC_IND_E!I37+FC_TRA_E!I37+FC_OTH_E!I37</f>
        <v>5190.9580522799997</v>
      </c>
      <c r="J37" s="8">
        <f>FC_IND_E!J37+FC_TRA_E!J37+FC_OTH_E!J37</f>
        <v>4839.0804831599999</v>
      </c>
      <c r="K37" s="8">
        <f>FC_IND_E!K37+FC_TRA_E!K37+FC_OTH_E!K37</f>
        <v>4537.2096831600002</v>
      </c>
      <c r="L37" s="8">
        <f>FC_IND_E!L37+FC_TRA_E!L37+FC_OTH_E!L37</f>
        <v>4457.9299287600006</v>
      </c>
      <c r="M37" s="8">
        <f>FC_IND_E!M37+FC_TRA_E!M37+FC_OTH_E!M37</f>
        <v>4232.2894891200003</v>
      </c>
      <c r="N37" s="8">
        <f>FC_IND_E!N37+FC_TRA_E!N37+FC_OTH_E!N37</f>
        <v>3805.4012673600005</v>
      </c>
      <c r="O37" s="8">
        <f>FC_IND_E!O37+FC_TRA_E!O37+FC_OTH_E!O37</f>
        <v>3430.3500000000008</v>
      </c>
      <c r="P37" s="8">
        <f>FC_IND_E!P37+FC_TRA_E!P37+FC_OTH_E!P37</f>
        <v>3344.9724554400009</v>
      </c>
      <c r="Q37" s="8">
        <f>FC_IND_E!Q37+FC_TRA_E!Q37+FC_OTH_E!Q37</f>
        <v>3320.5787999999984</v>
      </c>
      <c r="R37" s="8">
        <f>FC_IND_E!R37+FC_TRA_E!R37+FC_OTH_E!R37</f>
        <v>3192.5122336800009</v>
      </c>
      <c r="S37" s="8">
        <f>FC_IND_E!S37+FC_TRA_E!S37+FC_OTH_E!S37</f>
        <v>3140.6760277199983</v>
      </c>
      <c r="T37" s="8">
        <f>FC_IND_E!T37+FC_TRA_E!T37+FC_OTH_E!T37</f>
        <v>3133.6474276799995</v>
      </c>
      <c r="U37" s="8">
        <f>FC_IND_E!U37+FC_TRA_E!U37+FC_OTH_E!U37</f>
        <v>3105.7869981600002</v>
      </c>
      <c r="V37" s="8">
        <f>FC_IND_E!V37+FC_TRA_E!V37+FC_OTH_E!V37</f>
        <v>3215.8021895999991</v>
      </c>
      <c r="W37" s="8">
        <f>FC_IND_E!W37+FC_TRA_E!W37+FC_OTH_E!W37</f>
        <v>2662.2684395999995</v>
      </c>
      <c r="X37" s="8">
        <f>FC_IND_E!X37+FC_TRA_E!X37+FC_OTH_E!X37</f>
        <v>2894.3771472000003</v>
      </c>
    </row>
    <row r="38" spans="1:24" ht="11.25" customHeight="1" x14ac:dyDescent="0.2">
      <c r="A38" s="28" t="s">
        <v>62</v>
      </c>
      <c r="B38" s="7" t="s">
        <v>63</v>
      </c>
      <c r="C38" s="8">
        <f>FC_IND_E!C38+FC_TRA_E!C38+FC_OTH_E!C38</f>
        <v>9.3030840000000001</v>
      </c>
      <c r="D38" s="8">
        <f>FC_IND_E!D38+FC_TRA_E!D38+FC_OTH_E!D38</f>
        <v>9.3030840000000001</v>
      </c>
      <c r="E38" s="8">
        <f>FC_IND_E!E38+FC_TRA_E!E38+FC_OTH_E!E38</f>
        <v>6.2019719999999996</v>
      </c>
      <c r="F38" s="8">
        <f>FC_IND_E!F38+FC_TRA_E!F38+FC_OTH_E!F38</f>
        <v>6.2019720000000005</v>
      </c>
      <c r="G38" s="8">
        <f>FC_IND_E!G38+FC_TRA_E!G38+FC_OTH_E!G38</f>
        <v>6.2720280000000015</v>
      </c>
      <c r="H38" s="8">
        <f>FC_IND_E!H38+FC_TRA_E!H38+FC_OTH_E!H38</f>
        <v>9.4079160000000002</v>
      </c>
      <c r="I38" s="8">
        <f>FC_IND_E!I38+FC_TRA_E!I38+FC_OTH_E!I38</f>
        <v>6.2720280000000033</v>
      </c>
      <c r="J38" s="8">
        <f>FC_IND_E!J38+FC_TRA_E!J38+FC_OTH_E!J38</f>
        <v>6.1598879999999978</v>
      </c>
      <c r="K38" s="8">
        <f>FC_IND_E!K38+FC_TRA_E!K38+FC_OTH_E!K38</f>
        <v>6.1598879999999978</v>
      </c>
      <c r="L38" s="8">
        <f>FC_IND_E!L38+FC_TRA_E!L38+FC_OTH_E!L38</f>
        <v>6.1598879999999978</v>
      </c>
      <c r="M38" s="8">
        <f>FC_IND_E!M38+FC_TRA_E!M38+FC_OTH_E!M38</f>
        <v>9.2400840000000013</v>
      </c>
      <c r="N38" s="8">
        <f>FC_IND_E!N38+FC_TRA_E!N38+FC_OTH_E!N38</f>
        <v>6.1598879999999978</v>
      </c>
      <c r="O38" s="8">
        <f>FC_IND_E!O38+FC_TRA_E!O38+FC_OTH_E!O38</f>
        <v>3.0799440000000002</v>
      </c>
      <c r="P38" s="8">
        <f>FC_IND_E!P38+FC_TRA_E!P38+FC_OTH_E!P38</f>
        <v>6.1598879999999978</v>
      </c>
      <c r="Q38" s="8">
        <f>FC_IND_E!Q38+FC_TRA_E!Q38+FC_OTH_E!Q38</f>
        <v>3.0799440000000007</v>
      </c>
      <c r="R38" s="8">
        <f>FC_IND_E!R38+FC_TRA_E!R38+FC_OTH_E!R38</f>
        <v>3.0799440000000007</v>
      </c>
      <c r="S38" s="8">
        <f>FC_IND_E!S38+FC_TRA_E!S38+FC_OTH_E!S38</f>
        <v>3.0799440000000011</v>
      </c>
      <c r="T38" s="8">
        <f>FC_IND_E!T38+FC_TRA_E!T38+FC_OTH_E!T38</f>
        <v>3.7298520000000002</v>
      </c>
      <c r="U38" s="8">
        <f>FC_IND_E!U38+FC_TRA_E!U38+FC_OTH_E!U38</f>
        <v>3.0061079999999998</v>
      </c>
      <c r="V38" s="8">
        <f>FC_IND_E!V38+FC_TRA_E!V38+FC_OTH_E!V38</f>
        <v>3.8437560000000017</v>
      </c>
      <c r="W38" s="8">
        <f>FC_IND_E!W38+FC_TRA_E!W38+FC_OTH_E!W38</f>
        <v>3.846779999999999</v>
      </c>
      <c r="X38" s="8">
        <f>FC_IND_E!X38+FC_TRA_E!X38+FC_OTH_E!X38</f>
        <v>3.9977280000000004</v>
      </c>
    </row>
    <row r="39" spans="1:24" ht="11.25" customHeight="1" x14ac:dyDescent="0.2">
      <c r="A39" s="28" t="s">
        <v>64</v>
      </c>
      <c r="B39" s="7" t="s">
        <v>65</v>
      </c>
      <c r="C39" s="8">
        <f>FC_IND_E!C39+FC_TRA_E!C39+FC_OTH_E!C39</f>
        <v>0</v>
      </c>
      <c r="D39" s="8">
        <f>FC_IND_E!D39+FC_TRA_E!D39+FC_OTH_E!D39</f>
        <v>0</v>
      </c>
      <c r="E39" s="8">
        <f>FC_IND_E!E39+FC_TRA_E!E39+FC_OTH_E!E39</f>
        <v>0</v>
      </c>
      <c r="F39" s="8">
        <f>FC_IND_E!F39+FC_TRA_E!F39+FC_OTH_E!F39</f>
        <v>0</v>
      </c>
      <c r="G39" s="8">
        <f>FC_IND_E!G39+FC_TRA_E!G39+FC_OTH_E!G39</f>
        <v>0</v>
      </c>
      <c r="H39" s="8">
        <f>FC_IND_E!H39+FC_TRA_E!H39+FC_OTH_E!H39</f>
        <v>0</v>
      </c>
      <c r="I39" s="8">
        <f>FC_IND_E!I39+FC_TRA_E!I39+FC_OTH_E!I39</f>
        <v>0</v>
      </c>
      <c r="J39" s="8">
        <f>FC_IND_E!J39+FC_TRA_E!J39+FC_OTH_E!J39</f>
        <v>0</v>
      </c>
      <c r="K39" s="8">
        <f>FC_IND_E!K39+FC_TRA_E!K39+FC_OTH_E!K39</f>
        <v>0</v>
      </c>
      <c r="L39" s="8">
        <f>FC_IND_E!L39+FC_TRA_E!L39+FC_OTH_E!L39</f>
        <v>0</v>
      </c>
      <c r="M39" s="8">
        <f>FC_IND_E!M39+FC_TRA_E!M39+FC_OTH_E!M39</f>
        <v>0</v>
      </c>
      <c r="N39" s="8">
        <f>FC_IND_E!N39+FC_TRA_E!N39+FC_OTH_E!N39</f>
        <v>0</v>
      </c>
      <c r="O39" s="8">
        <f>FC_IND_E!O39+FC_TRA_E!O39+FC_OTH_E!O39</f>
        <v>0</v>
      </c>
      <c r="P39" s="8">
        <f>FC_IND_E!P39+FC_TRA_E!P39+FC_OTH_E!P39</f>
        <v>0</v>
      </c>
      <c r="Q39" s="8">
        <f>FC_IND_E!Q39+FC_TRA_E!Q39+FC_OTH_E!Q39</f>
        <v>0</v>
      </c>
      <c r="R39" s="8">
        <f>FC_IND_E!R39+FC_TRA_E!R39+FC_OTH_E!R39</f>
        <v>0</v>
      </c>
      <c r="S39" s="8">
        <f>FC_IND_E!S39+FC_TRA_E!S39+FC_OTH_E!S39</f>
        <v>0</v>
      </c>
      <c r="T39" s="8">
        <f>FC_IND_E!T39+FC_TRA_E!T39+FC_OTH_E!T39</f>
        <v>0</v>
      </c>
      <c r="U39" s="8">
        <f>FC_IND_E!U39+FC_TRA_E!U39+FC_OTH_E!U39</f>
        <v>0</v>
      </c>
      <c r="V39" s="8">
        <f>FC_IND_E!V39+FC_TRA_E!V39+FC_OTH_E!V39</f>
        <v>0</v>
      </c>
      <c r="W39" s="8">
        <f>FC_IND_E!W39+FC_TRA_E!W39+FC_OTH_E!W39</f>
        <v>0</v>
      </c>
      <c r="X39" s="8">
        <f>FC_IND_E!X39+FC_TRA_E!X39+FC_OTH_E!X39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FC_IND_E!C40+FC_TRA_E!C40+FC_OTH_E!C40</f>
        <v>442.43107055999985</v>
      </c>
      <c r="D40" s="8">
        <f>FC_IND_E!D40+FC_TRA_E!D40+FC_OTH_E!D40</f>
        <v>413.57662272000016</v>
      </c>
      <c r="E40" s="8">
        <f>FC_IND_E!E40+FC_TRA_E!E40+FC_OTH_E!E40</f>
        <v>416.78287380000017</v>
      </c>
      <c r="F40" s="8">
        <f>FC_IND_E!F40+FC_TRA_E!F40+FC_OTH_E!F40</f>
        <v>400.75265376000021</v>
      </c>
      <c r="G40" s="8">
        <f>FC_IND_E!G40+FC_TRA_E!G40+FC_OTH_E!G40</f>
        <v>432.81283500000012</v>
      </c>
      <c r="H40" s="8">
        <f>FC_IND_E!H40+FC_TRA_E!H40+FC_OTH_E!H40</f>
        <v>480.90323628000021</v>
      </c>
      <c r="I40" s="8">
        <f>FC_IND_E!I40+FC_TRA_E!I40+FC_OTH_E!I40</f>
        <v>477.6972440400001</v>
      </c>
      <c r="J40" s="8">
        <f>FC_IND_E!J40+FC_TRA_E!J40+FC_OTH_E!J40</f>
        <v>473.0301</v>
      </c>
      <c r="K40" s="8">
        <f>FC_IND_E!K40+FC_TRA_E!K40+FC_OTH_E!K40</f>
        <v>451.38796992000016</v>
      </c>
      <c r="L40" s="8">
        <f>FC_IND_E!L40+FC_TRA_E!L40+FC_OTH_E!L40</f>
        <v>426.65451371999995</v>
      </c>
      <c r="M40" s="8">
        <f>FC_IND_E!M40+FC_TRA_E!M40+FC_OTH_E!M40</f>
        <v>488.48854248000021</v>
      </c>
      <c r="N40" s="8">
        <f>FC_IND_E!N40+FC_TRA_E!N40+FC_OTH_E!N40</f>
        <v>435.92978627999997</v>
      </c>
      <c r="O40" s="8">
        <f>FC_IND_E!O40+FC_TRA_E!O40+FC_OTH_E!O40</f>
        <v>408.10448628</v>
      </c>
      <c r="P40" s="8">
        <f>FC_IND_E!P40+FC_TRA_E!P40+FC_OTH_E!P40</f>
        <v>423.56266992000008</v>
      </c>
      <c r="Q40" s="8">
        <f>FC_IND_E!Q40+FC_TRA_E!Q40+FC_OTH_E!Q40</f>
        <v>423.56292876000009</v>
      </c>
      <c r="R40" s="8">
        <f>FC_IND_E!R40+FC_TRA_E!R40+FC_OTH_E!R40</f>
        <v>451.38822876000017</v>
      </c>
      <c r="S40" s="8">
        <f>FC_IND_E!S40+FC_TRA_E!S40+FC_OTH_E!S40</f>
        <v>460.66324248000012</v>
      </c>
      <c r="T40" s="8">
        <f>FC_IND_E!T40+FC_TRA_E!T40+FC_OTH_E!T40</f>
        <v>547.39172592000011</v>
      </c>
      <c r="U40" s="8">
        <f>FC_IND_E!U40+FC_TRA_E!U40+FC_OTH_E!U40</f>
        <v>595.14304679999987</v>
      </c>
      <c r="V40" s="8">
        <f>FC_IND_E!V40+FC_TRA_E!V40+FC_OTH_E!V40</f>
        <v>558.41960412000003</v>
      </c>
      <c r="W40" s="8">
        <f>FC_IND_E!W40+FC_TRA_E!W40+FC_OTH_E!W40</f>
        <v>325.15403148000001</v>
      </c>
      <c r="X40" s="8">
        <f>FC_IND_E!X40+FC_TRA_E!X40+FC_OTH_E!X40</f>
        <v>414.20741580000004</v>
      </c>
    </row>
    <row r="41" spans="1:24" ht="11.25" customHeight="1" x14ac:dyDescent="0.2">
      <c r="A41" s="28" t="s">
        <v>68</v>
      </c>
      <c r="B41" s="7" t="s">
        <v>69</v>
      </c>
      <c r="C41" s="8">
        <f>FC_IND_E!C41+FC_TRA_E!C41+FC_OTH_E!C41</f>
        <v>28.342979999999997</v>
      </c>
      <c r="D41" s="8">
        <f>FC_IND_E!D41+FC_TRA_E!D41+FC_OTH_E!D41</f>
        <v>22.044626280000006</v>
      </c>
      <c r="E41" s="8">
        <f>FC_IND_E!E41+FC_TRA_E!E41+FC_OTH_E!E41</f>
        <v>15.746013720000004</v>
      </c>
      <c r="F41" s="8">
        <f>FC_IND_E!F41+FC_TRA_E!F41+FC_OTH_E!F41</f>
        <v>12.596966280000004</v>
      </c>
      <c r="G41" s="8">
        <f>FC_IND_E!G41+FC_TRA_E!G41+FC_OTH_E!G41</f>
        <v>9.4367887200000009</v>
      </c>
      <c r="H41" s="8">
        <f>FC_IND_E!H41+FC_TRA_E!H41+FC_OTH_E!H41</f>
        <v>9.4367887200000045</v>
      </c>
      <c r="I41" s="8">
        <f>FC_IND_E!I41+FC_TRA_E!I41+FC_OTH_E!I41</f>
        <v>6.2913650400000023</v>
      </c>
      <c r="J41" s="8">
        <f>FC_IND_E!J41+FC_TRA_E!J41+FC_OTH_E!J41</f>
        <v>3.1456825199999994</v>
      </c>
      <c r="K41" s="8">
        <f>FC_IND_E!K41+FC_TRA_E!K41+FC_OTH_E!K41</f>
        <v>6.2913650400000014</v>
      </c>
      <c r="L41" s="8">
        <f>FC_IND_E!L41+FC_TRA_E!L41+FC_OTH_E!L41</f>
        <v>6.2913650400000005</v>
      </c>
      <c r="M41" s="8">
        <f>FC_IND_E!M41+FC_TRA_E!M41+FC_OTH_E!M41</f>
        <v>6.2913650399999987</v>
      </c>
      <c r="N41" s="8">
        <f>FC_IND_E!N41+FC_TRA_E!N41+FC_OTH_E!N41</f>
        <v>6.2913650400000014</v>
      </c>
      <c r="O41" s="8">
        <f>FC_IND_E!O41+FC_TRA_E!O41+FC_OTH_E!O41</f>
        <v>3.1456825200000007</v>
      </c>
      <c r="P41" s="8">
        <f>FC_IND_E!P41+FC_TRA_E!P41+FC_OTH_E!P41</f>
        <v>6.2913650399999996</v>
      </c>
      <c r="Q41" s="8">
        <f>FC_IND_E!Q41+FC_TRA_E!Q41+FC_OTH_E!Q41</f>
        <v>3.1456825200000007</v>
      </c>
      <c r="R41" s="8">
        <f>FC_IND_E!R41+FC_TRA_E!R41+FC_OTH_E!R41</f>
        <v>3.1456825200000007</v>
      </c>
      <c r="S41" s="8">
        <f>FC_IND_E!S41+FC_TRA_E!S41+FC_OTH_E!S41</f>
        <v>3.1456825200000007</v>
      </c>
      <c r="T41" s="8">
        <f>FC_IND_E!T41+FC_TRA_E!T41+FC_OTH_E!T41</f>
        <v>2.2050579600000004</v>
      </c>
      <c r="U41" s="8">
        <f>FC_IND_E!U41+FC_TRA_E!U41+FC_OTH_E!U41</f>
        <v>1.35865116</v>
      </c>
      <c r="V41" s="8">
        <f>FC_IND_E!V41+FC_TRA_E!V41+FC_OTH_E!V41</f>
        <v>1.1352722400000002</v>
      </c>
      <c r="W41" s="8">
        <f>FC_IND_E!W41+FC_TRA_E!W41+FC_OTH_E!W41</f>
        <v>1.3589100000000003</v>
      </c>
      <c r="X41" s="8">
        <f>FC_IND_E!X41+FC_TRA_E!X41+FC_OTH_E!X41</f>
        <v>3.1674250800000006</v>
      </c>
    </row>
    <row r="42" spans="1:24" ht="11.25" customHeight="1" x14ac:dyDescent="0.2">
      <c r="A42" s="28" t="s">
        <v>70</v>
      </c>
      <c r="B42" s="7" t="s">
        <v>71</v>
      </c>
      <c r="C42" s="8">
        <f>FC_IND_E!C42+FC_TRA_E!C42+FC_OTH_E!C42</f>
        <v>0</v>
      </c>
      <c r="D42" s="8">
        <f>FC_IND_E!D42+FC_TRA_E!D42+FC_OTH_E!D42</f>
        <v>0</v>
      </c>
      <c r="E42" s="8">
        <f>FC_IND_E!E42+FC_TRA_E!E42+FC_OTH_E!E42</f>
        <v>0</v>
      </c>
      <c r="F42" s="8">
        <f>FC_IND_E!F42+FC_TRA_E!F42+FC_OTH_E!F42</f>
        <v>0</v>
      </c>
      <c r="G42" s="8">
        <f>FC_IND_E!G42+FC_TRA_E!G42+FC_OTH_E!G42</f>
        <v>0</v>
      </c>
      <c r="H42" s="8">
        <f>FC_IND_E!H42+FC_TRA_E!H42+FC_OTH_E!H42</f>
        <v>0</v>
      </c>
      <c r="I42" s="8">
        <f>FC_IND_E!I42+FC_TRA_E!I42+FC_OTH_E!I42</f>
        <v>0</v>
      </c>
      <c r="J42" s="8">
        <f>FC_IND_E!J42+FC_TRA_E!J42+FC_OTH_E!J42</f>
        <v>0</v>
      </c>
      <c r="K42" s="8">
        <f>FC_IND_E!K42+FC_TRA_E!K42+FC_OTH_E!K42</f>
        <v>0</v>
      </c>
      <c r="L42" s="8">
        <f>FC_IND_E!L42+FC_TRA_E!L42+FC_OTH_E!L42</f>
        <v>0</v>
      </c>
      <c r="M42" s="8">
        <f>FC_IND_E!M42+FC_TRA_E!M42+FC_OTH_E!M42</f>
        <v>0</v>
      </c>
      <c r="N42" s="8">
        <f>FC_IND_E!N42+FC_TRA_E!N42+FC_OTH_E!N42</f>
        <v>0</v>
      </c>
      <c r="O42" s="8">
        <f>FC_IND_E!O42+FC_TRA_E!O42+FC_OTH_E!O42</f>
        <v>0</v>
      </c>
      <c r="P42" s="8">
        <f>FC_IND_E!P42+FC_TRA_E!P42+FC_OTH_E!P42</f>
        <v>0</v>
      </c>
      <c r="Q42" s="8">
        <f>FC_IND_E!Q42+FC_TRA_E!Q42+FC_OTH_E!Q42</f>
        <v>0</v>
      </c>
      <c r="R42" s="8">
        <f>FC_IND_E!R42+FC_TRA_E!R42+FC_OTH_E!R42</f>
        <v>0</v>
      </c>
      <c r="S42" s="8">
        <f>FC_IND_E!S42+FC_TRA_E!S42+FC_OTH_E!S42</f>
        <v>0</v>
      </c>
      <c r="T42" s="8">
        <f>FC_IND_E!T42+FC_TRA_E!T42+FC_OTH_E!T42</f>
        <v>0</v>
      </c>
      <c r="U42" s="8">
        <f>FC_IND_E!U42+FC_TRA_E!U42+FC_OTH_E!U42</f>
        <v>0</v>
      </c>
      <c r="V42" s="8">
        <f>FC_IND_E!V42+FC_TRA_E!V42+FC_OTH_E!V42</f>
        <v>0</v>
      </c>
      <c r="W42" s="8">
        <f>FC_IND_E!W42+FC_TRA_E!W42+FC_OTH_E!W42</f>
        <v>0</v>
      </c>
      <c r="X42" s="8">
        <f>FC_IND_E!X42+FC_TRA_E!X42+FC_OTH_E!X42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FC_IND_E!C43+FC_TRA_E!C43+FC_OTH_E!C43</f>
        <v>15199.704435240001</v>
      </c>
      <c r="D43" s="8">
        <f>FC_IND_E!D43+FC_TRA_E!D43+FC_OTH_E!D43</f>
        <v>16528.956177240005</v>
      </c>
      <c r="E43" s="8">
        <f>FC_IND_E!E43+FC_TRA_E!E43+FC_OTH_E!E43</f>
        <v>16888.560661439999</v>
      </c>
      <c r="F43" s="8">
        <f>FC_IND_E!F43+FC_TRA_E!F43+FC_OTH_E!F43</f>
        <v>17036.2552698</v>
      </c>
      <c r="G43" s="8">
        <f>FC_IND_E!G43+FC_TRA_E!G43+FC_OTH_E!G43</f>
        <v>17704.092130919998</v>
      </c>
      <c r="H43" s="8">
        <f>FC_IND_E!H43+FC_TRA_E!H43+FC_OTH_E!H43</f>
        <v>17533.922459040004</v>
      </c>
      <c r="I43" s="8">
        <f>FC_IND_E!I43+FC_TRA_E!I43+FC_OTH_E!I43</f>
        <v>16622.927455679997</v>
      </c>
      <c r="J43" s="8">
        <f>FC_IND_E!J43+FC_TRA_E!J43+FC_OTH_E!J43</f>
        <v>16855.527237120001</v>
      </c>
      <c r="K43" s="8">
        <f>FC_IND_E!K43+FC_TRA_E!K43+FC_OTH_E!K43</f>
        <v>16546.455633239999</v>
      </c>
      <c r="L43" s="8">
        <f>FC_IND_E!L43+FC_TRA_E!L43+FC_OTH_E!L43</f>
        <v>16514.593018560001</v>
      </c>
      <c r="M43" s="8">
        <f>FC_IND_E!M43+FC_TRA_E!M43+FC_OTH_E!M43</f>
        <v>16294.737962879997</v>
      </c>
      <c r="N43" s="8">
        <f>FC_IND_E!N43+FC_TRA_E!N43+FC_OTH_E!N43</f>
        <v>15103.061288640001</v>
      </c>
      <c r="O43" s="8">
        <f>FC_IND_E!O43+FC_TRA_E!O43+FC_OTH_E!O43</f>
        <v>13713.834962879999</v>
      </c>
      <c r="P43" s="8">
        <f>FC_IND_E!P43+FC_TRA_E!P43+FC_OTH_E!P43</f>
        <v>13468.489655399997</v>
      </c>
      <c r="Q43" s="8">
        <f>FC_IND_E!Q43+FC_TRA_E!Q43+FC_OTH_E!Q43</f>
        <v>13752.070207199999</v>
      </c>
      <c r="R43" s="8">
        <f>FC_IND_E!R43+FC_TRA_E!R43+FC_OTH_E!R43</f>
        <v>14048.396551799997</v>
      </c>
      <c r="S43" s="8">
        <f>FC_IND_E!S43+FC_TRA_E!S43+FC_OTH_E!S43</f>
        <v>14433.938644320002</v>
      </c>
      <c r="T43" s="8">
        <f>FC_IND_E!T43+FC_TRA_E!T43+FC_OTH_E!T43</f>
        <v>14729.828569559999</v>
      </c>
      <c r="U43" s="8">
        <f>FC_IND_E!U43+FC_TRA_E!U43+FC_OTH_E!U43</f>
        <v>14866.06850352</v>
      </c>
      <c r="V43" s="8">
        <f>FC_IND_E!V43+FC_TRA_E!V43+FC_OTH_E!V43</f>
        <v>15204.689379359999</v>
      </c>
      <c r="W43" s="8">
        <f>FC_IND_E!W43+FC_TRA_E!W43+FC_OTH_E!W43</f>
        <v>13209.80741496</v>
      </c>
      <c r="X43" s="8">
        <f>FC_IND_E!X43+FC_TRA_E!X43+FC_OTH_E!X43</f>
        <v>14047.3228428</v>
      </c>
    </row>
    <row r="44" spans="1:24" ht="11.25" customHeight="1" x14ac:dyDescent="0.2">
      <c r="A44" s="28" t="s">
        <v>74</v>
      </c>
      <c r="B44" s="7" t="s">
        <v>75</v>
      </c>
      <c r="C44" s="8">
        <f>FC_IND_E!C44+FC_TRA_E!C44+FC_OTH_E!C44</f>
        <v>3958.7315457599998</v>
      </c>
      <c r="D44" s="8">
        <f>FC_IND_E!D44+FC_TRA_E!D44+FC_OTH_E!D44</f>
        <v>3442.7827742400009</v>
      </c>
      <c r="E44" s="8">
        <f>FC_IND_E!E44+FC_TRA_E!E44+FC_OTH_E!E44</f>
        <v>3005.0089624800007</v>
      </c>
      <c r="F44" s="8">
        <f>FC_IND_E!F44+FC_TRA_E!F44+FC_OTH_E!F44</f>
        <v>2551.598431200001</v>
      </c>
      <c r="G44" s="8">
        <f>FC_IND_E!G44+FC_TRA_E!G44+FC_OTH_E!G44</f>
        <v>2031.2917300800007</v>
      </c>
      <c r="H44" s="8">
        <f>FC_IND_E!H44+FC_TRA_E!H44+FC_OTH_E!H44</f>
        <v>1766.8810389600005</v>
      </c>
      <c r="I44" s="8">
        <f>FC_IND_E!I44+FC_TRA_E!I44+FC_OTH_E!I44</f>
        <v>1664.2275552000006</v>
      </c>
      <c r="J44" s="8">
        <f>FC_IND_E!J44+FC_TRA_E!J44+FC_OTH_E!J44</f>
        <v>1910.2318452000002</v>
      </c>
      <c r="K44" s="8">
        <f>FC_IND_E!K44+FC_TRA_E!K44+FC_OTH_E!K44</f>
        <v>1377.71987616</v>
      </c>
      <c r="L44" s="8">
        <f>FC_IND_E!L44+FC_TRA_E!L44+FC_OTH_E!L44</f>
        <v>1486.0796284800003</v>
      </c>
      <c r="M44" s="8">
        <f>FC_IND_E!M44+FC_TRA_E!M44+FC_OTH_E!M44</f>
        <v>1291.0319071200001</v>
      </c>
      <c r="N44" s="8">
        <f>FC_IND_E!N44+FC_TRA_E!N44+FC_OTH_E!N44</f>
        <v>978.33541176000006</v>
      </c>
      <c r="O44" s="8">
        <f>FC_IND_E!O44+FC_TRA_E!O44+FC_OTH_E!O44</f>
        <v>826.63181424000015</v>
      </c>
      <c r="P44" s="8">
        <f>FC_IND_E!P44+FC_TRA_E!P44+FC_OTH_E!P44</f>
        <v>681.1198761600001</v>
      </c>
      <c r="Q44" s="8">
        <f>FC_IND_E!Q44+FC_TRA_E!Q44+FC_OTH_E!Q44</f>
        <v>510.83990712000008</v>
      </c>
      <c r="R44" s="8">
        <f>FC_IND_E!R44+FC_TRA_E!R44+FC_OTH_E!R44</f>
        <v>647.06365944000004</v>
      </c>
      <c r="S44" s="8">
        <f>FC_IND_E!S44+FC_TRA_E!S44+FC_OTH_E!S44</f>
        <v>721.36747367999999</v>
      </c>
      <c r="T44" s="8">
        <f>FC_IND_E!T44+FC_TRA_E!T44+FC_OTH_E!T44</f>
        <v>613.04868144</v>
      </c>
      <c r="U44" s="8">
        <f>FC_IND_E!U44+FC_TRA_E!U44+FC_OTH_E!U44</f>
        <v>601.6152463200001</v>
      </c>
      <c r="V44" s="8">
        <f>FC_IND_E!V44+FC_TRA_E!V44+FC_OTH_E!V44</f>
        <v>523.38483720000011</v>
      </c>
      <c r="W44" s="8">
        <f>FC_IND_E!W44+FC_TRA_E!W44+FC_OTH_E!W44</f>
        <v>468.50250960000005</v>
      </c>
      <c r="X44" s="8">
        <f>FC_IND_E!X44+FC_TRA_E!X44+FC_OTH_E!X44</f>
        <v>409.77077040000006</v>
      </c>
    </row>
    <row r="45" spans="1:24" ht="11.25" customHeight="1" x14ac:dyDescent="0.2">
      <c r="A45" s="28" t="s">
        <v>76</v>
      </c>
      <c r="B45" s="7" t="s">
        <v>77</v>
      </c>
      <c r="C45" s="8">
        <f>FC_IND_E!C45+FC_TRA_E!C45+FC_OTH_E!C45</f>
        <v>0</v>
      </c>
      <c r="D45" s="8">
        <f>FC_IND_E!D45+FC_TRA_E!D45+FC_OTH_E!D45</f>
        <v>0</v>
      </c>
      <c r="E45" s="8">
        <f>FC_IND_E!E45+FC_TRA_E!E45+FC_OTH_E!E45</f>
        <v>0</v>
      </c>
      <c r="F45" s="8">
        <f>FC_IND_E!F45+FC_TRA_E!F45+FC_OTH_E!F45</f>
        <v>0</v>
      </c>
      <c r="G45" s="8">
        <f>FC_IND_E!G45+FC_TRA_E!G45+FC_OTH_E!G45</f>
        <v>0</v>
      </c>
      <c r="H45" s="8">
        <f>FC_IND_E!H45+FC_TRA_E!H45+FC_OTH_E!H45</f>
        <v>0</v>
      </c>
      <c r="I45" s="8">
        <f>FC_IND_E!I45+FC_TRA_E!I45+FC_OTH_E!I45</f>
        <v>0</v>
      </c>
      <c r="J45" s="8">
        <f>FC_IND_E!J45+FC_TRA_E!J45+FC_OTH_E!J45</f>
        <v>0</v>
      </c>
      <c r="K45" s="8">
        <f>FC_IND_E!K45+FC_TRA_E!K45+FC_OTH_E!K45</f>
        <v>0</v>
      </c>
      <c r="L45" s="8">
        <f>FC_IND_E!L45+FC_TRA_E!L45+FC_OTH_E!L45</f>
        <v>0</v>
      </c>
      <c r="M45" s="8">
        <f>FC_IND_E!M45+FC_TRA_E!M45+FC_OTH_E!M45</f>
        <v>0</v>
      </c>
      <c r="N45" s="8">
        <f>FC_IND_E!N45+FC_TRA_E!N45+FC_OTH_E!N45</f>
        <v>0</v>
      </c>
      <c r="O45" s="8">
        <f>FC_IND_E!O45+FC_TRA_E!O45+FC_OTH_E!O45</f>
        <v>0</v>
      </c>
      <c r="P45" s="8">
        <f>FC_IND_E!P45+FC_TRA_E!P45+FC_OTH_E!P45</f>
        <v>0</v>
      </c>
      <c r="Q45" s="8">
        <f>FC_IND_E!Q45+FC_TRA_E!Q45+FC_OTH_E!Q45</f>
        <v>0</v>
      </c>
      <c r="R45" s="8">
        <f>FC_IND_E!R45+FC_TRA_E!R45+FC_OTH_E!R45</f>
        <v>0</v>
      </c>
      <c r="S45" s="8">
        <f>FC_IND_E!S45+FC_TRA_E!S45+FC_OTH_E!S45</f>
        <v>0</v>
      </c>
      <c r="T45" s="8">
        <f>FC_IND_E!T45+FC_TRA_E!T45+FC_OTH_E!T45</f>
        <v>0</v>
      </c>
      <c r="U45" s="8">
        <f>FC_IND_E!U45+FC_TRA_E!U45+FC_OTH_E!U45</f>
        <v>0</v>
      </c>
      <c r="V45" s="8">
        <f>FC_IND_E!V45+FC_TRA_E!V45+FC_OTH_E!V45</f>
        <v>0</v>
      </c>
      <c r="W45" s="8">
        <f>FC_IND_E!W45+FC_TRA_E!W45+FC_OTH_E!W45</f>
        <v>0</v>
      </c>
      <c r="X45" s="8">
        <f>FC_IND_E!X45+FC_TRA_E!X45+FC_OTH_E!X45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FC_IND_E!C46+FC_TRA_E!C46+FC_OTH_E!C46</f>
        <v>0</v>
      </c>
      <c r="D46" s="8">
        <f>FC_IND_E!D46+FC_TRA_E!D46+FC_OTH_E!D46</f>
        <v>0</v>
      </c>
      <c r="E46" s="8">
        <f>FC_IND_E!E46+FC_TRA_E!E46+FC_OTH_E!E46</f>
        <v>0</v>
      </c>
      <c r="F46" s="8">
        <f>FC_IND_E!F46+FC_TRA_E!F46+FC_OTH_E!F46</f>
        <v>0</v>
      </c>
      <c r="G46" s="8">
        <f>FC_IND_E!G46+FC_TRA_E!G46+FC_OTH_E!G46</f>
        <v>0</v>
      </c>
      <c r="H46" s="8">
        <f>FC_IND_E!H46+FC_TRA_E!H46+FC_OTH_E!H46</f>
        <v>0</v>
      </c>
      <c r="I46" s="8">
        <f>FC_IND_E!I46+FC_TRA_E!I46+FC_OTH_E!I46</f>
        <v>0</v>
      </c>
      <c r="J46" s="8">
        <f>FC_IND_E!J46+FC_TRA_E!J46+FC_OTH_E!J46</f>
        <v>0</v>
      </c>
      <c r="K46" s="8">
        <f>FC_IND_E!K46+FC_TRA_E!K46+FC_OTH_E!K46</f>
        <v>0</v>
      </c>
      <c r="L46" s="8">
        <f>FC_IND_E!L46+FC_TRA_E!L46+FC_OTH_E!L46</f>
        <v>0</v>
      </c>
      <c r="M46" s="8">
        <f>FC_IND_E!M46+FC_TRA_E!M46+FC_OTH_E!M46</f>
        <v>0</v>
      </c>
      <c r="N46" s="8">
        <f>FC_IND_E!N46+FC_TRA_E!N46+FC_OTH_E!N46</f>
        <v>0</v>
      </c>
      <c r="O46" s="8">
        <f>FC_IND_E!O46+FC_TRA_E!O46+FC_OTH_E!O46</f>
        <v>0</v>
      </c>
      <c r="P46" s="8">
        <f>FC_IND_E!P46+FC_TRA_E!P46+FC_OTH_E!P46</f>
        <v>0</v>
      </c>
      <c r="Q46" s="8">
        <f>FC_IND_E!Q46+FC_TRA_E!Q46+FC_OTH_E!Q46</f>
        <v>0</v>
      </c>
      <c r="R46" s="8">
        <f>FC_IND_E!R46+FC_TRA_E!R46+FC_OTH_E!R46</f>
        <v>0</v>
      </c>
      <c r="S46" s="8">
        <f>FC_IND_E!S46+FC_TRA_E!S46+FC_OTH_E!S46</f>
        <v>0</v>
      </c>
      <c r="T46" s="8">
        <f>FC_IND_E!T46+FC_TRA_E!T46+FC_OTH_E!T46</f>
        <v>0</v>
      </c>
      <c r="U46" s="8">
        <f>FC_IND_E!U46+FC_TRA_E!U46+FC_OTH_E!U46</f>
        <v>0</v>
      </c>
      <c r="V46" s="8">
        <f>FC_IND_E!V46+FC_TRA_E!V46+FC_OTH_E!V46</f>
        <v>0</v>
      </c>
      <c r="W46" s="8">
        <f>FC_IND_E!W46+FC_TRA_E!W46+FC_OTH_E!W46</f>
        <v>0</v>
      </c>
      <c r="X46" s="8">
        <f>FC_IND_E!X46+FC_TRA_E!X46+FC_OTH_E!X46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FC_IND_E!C47+FC_TRA_E!C47+FC_OTH_E!C47</f>
        <v>0</v>
      </c>
      <c r="D47" s="8">
        <f>FC_IND_E!D47+FC_TRA_E!D47+FC_OTH_E!D47</f>
        <v>0</v>
      </c>
      <c r="E47" s="8">
        <f>FC_IND_E!E47+FC_TRA_E!E47+FC_OTH_E!E47</f>
        <v>0</v>
      </c>
      <c r="F47" s="8">
        <f>FC_IND_E!F47+FC_TRA_E!F47+FC_OTH_E!F47</f>
        <v>0</v>
      </c>
      <c r="G47" s="8">
        <f>FC_IND_E!G47+FC_TRA_E!G47+FC_OTH_E!G47</f>
        <v>0</v>
      </c>
      <c r="H47" s="8">
        <f>FC_IND_E!H47+FC_TRA_E!H47+FC_OTH_E!H47</f>
        <v>0</v>
      </c>
      <c r="I47" s="8">
        <f>FC_IND_E!I47+FC_TRA_E!I47+FC_OTH_E!I47</f>
        <v>0</v>
      </c>
      <c r="J47" s="8">
        <f>FC_IND_E!J47+FC_TRA_E!J47+FC_OTH_E!J47</f>
        <v>0</v>
      </c>
      <c r="K47" s="8">
        <f>FC_IND_E!K47+FC_TRA_E!K47+FC_OTH_E!K47</f>
        <v>0</v>
      </c>
      <c r="L47" s="8">
        <f>FC_IND_E!L47+FC_TRA_E!L47+FC_OTH_E!L47</f>
        <v>0</v>
      </c>
      <c r="M47" s="8">
        <f>FC_IND_E!M47+FC_TRA_E!M47+FC_OTH_E!M47</f>
        <v>0</v>
      </c>
      <c r="N47" s="8">
        <f>FC_IND_E!N47+FC_TRA_E!N47+FC_OTH_E!N47</f>
        <v>0</v>
      </c>
      <c r="O47" s="8">
        <f>FC_IND_E!O47+FC_TRA_E!O47+FC_OTH_E!O47</f>
        <v>0</v>
      </c>
      <c r="P47" s="8">
        <f>FC_IND_E!P47+FC_TRA_E!P47+FC_OTH_E!P47</f>
        <v>0</v>
      </c>
      <c r="Q47" s="8">
        <f>FC_IND_E!Q47+FC_TRA_E!Q47+FC_OTH_E!Q47</f>
        <v>0</v>
      </c>
      <c r="R47" s="8">
        <f>FC_IND_E!R47+FC_TRA_E!R47+FC_OTH_E!R47</f>
        <v>0</v>
      </c>
      <c r="S47" s="8">
        <f>FC_IND_E!S47+FC_TRA_E!S47+FC_OTH_E!S47</f>
        <v>0</v>
      </c>
      <c r="T47" s="8">
        <f>FC_IND_E!T47+FC_TRA_E!T47+FC_OTH_E!T47</f>
        <v>0</v>
      </c>
      <c r="U47" s="8">
        <f>FC_IND_E!U47+FC_TRA_E!U47+FC_OTH_E!U47</f>
        <v>0</v>
      </c>
      <c r="V47" s="8">
        <f>FC_IND_E!V47+FC_TRA_E!V47+FC_OTH_E!V47</f>
        <v>0</v>
      </c>
      <c r="W47" s="8">
        <f>FC_IND_E!W47+FC_TRA_E!W47+FC_OTH_E!W47</f>
        <v>0</v>
      </c>
      <c r="X47" s="8">
        <f>FC_IND_E!X47+FC_TRA_E!X47+FC_OTH_E!X47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FC_IND_E!C48+FC_TRA_E!C48+FC_OTH_E!C48</f>
        <v>1606.5950940000002</v>
      </c>
      <c r="D48" s="8">
        <f>FC_IND_E!D48+FC_TRA_E!D48+FC_OTH_E!D48</f>
        <v>2057.2257420000001</v>
      </c>
      <c r="E48" s="8">
        <f>FC_IND_E!E48+FC_TRA_E!E48+FC_OTH_E!E48</f>
        <v>2554.8784559999999</v>
      </c>
      <c r="F48" s="8">
        <f>FC_IND_E!F48+FC_TRA_E!F48+FC_OTH_E!F48</f>
        <v>2370.707703</v>
      </c>
      <c r="G48" s="8">
        <f>FC_IND_E!G48+FC_TRA_E!G48+FC_OTH_E!G48</f>
        <v>2801.7455310000005</v>
      </c>
      <c r="H48" s="8">
        <f>FC_IND_E!H48+FC_TRA_E!H48+FC_OTH_E!H48</f>
        <v>3232.7830080000003</v>
      </c>
      <c r="I48" s="8">
        <f>FC_IND_E!I48+FC_TRA_E!I48+FC_OTH_E!I48</f>
        <v>3119.1460559999996</v>
      </c>
      <c r="J48" s="8">
        <f>FC_IND_E!J48+FC_TRA_E!J48+FC_OTH_E!J48</f>
        <v>2009.2798440000001</v>
      </c>
      <c r="K48" s="8">
        <f>FC_IND_E!K48+FC_TRA_E!K48+FC_OTH_E!K48</f>
        <v>2183.9999219999991</v>
      </c>
      <c r="L48" s="8">
        <f>FC_IND_E!L48+FC_TRA_E!L48+FC_OTH_E!L48</f>
        <v>1887.6000779999999</v>
      </c>
      <c r="M48" s="8">
        <f>FC_IND_E!M48+FC_TRA_E!M48+FC_OTH_E!M48</f>
        <v>1800.2400389999998</v>
      </c>
      <c r="N48" s="8">
        <f>FC_IND_E!N48+FC_TRA_E!N48+FC_OTH_E!N48</f>
        <v>1531.919844</v>
      </c>
      <c r="O48" s="8">
        <f>FC_IND_E!O48+FC_TRA_E!O48+FC_OTH_E!O48</f>
        <v>1279.199844</v>
      </c>
      <c r="P48" s="8">
        <f>FC_IND_E!P48+FC_TRA_E!P48+FC_OTH_E!P48</f>
        <v>1366.5598830000001</v>
      </c>
      <c r="Q48" s="8">
        <f>FC_IND_E!Q48+FC_TRA_E!Q48+FC_OTH_E!Q48</f>
        <v>1569.3599609999997</v>
      </c>
      <c r="R48" s="8">
        <f>FC_IND_E!R48+FC_TRA_E!R48+FC_OTH_E!R48</f>
        <v>1422.7198829999995</v>
      </c>
      <c r="S48" s="8">
        <f>FC_IND_E!S48+FC_TRA_E!S48+FC_OTH_E!S48</f>
        <v>1042.0800389999999</v>
      </c>
      <c r="T48" s="8">
        <f>FC_IND_E!T48+FC_TRA_E!T48+FC_OTH_E!T48</f>
        <v>1212.9654420000002</v>
      </c>
      <c r="U48" s="8">
        <f>FC_IND_E!U48+FC_TRA_E!U48+FC_OTH_E!U48</f>
        <v>1073.2551569999996</v>
      </c>
      <c r="V48" s="8">
        <f>FC_IND_E!V48+FC_TRA_E!V48+FC_OTH_E!V48</f>
        <v>1055.2309560000001</v>
      </c>
      <c r="W48" s="8">
        <f>FC_IND_E!W48+FC_TRA_E!W48+FC_OTH_E!W48</f>
        <v>1113.0911999999998</v>
      </c>
      <c r="X48" s="8">
        <f>FC_IND_E!X48+FC_TRA_E!X48+FC_OTH_E!X48</f>
        <v>947.84987700000011</v>
      </c>
    </row>
    <row r="49" spans="1:24" ht="11.25" customHeight="1" x14ac:dyDescent="0.2">
      <c r="A49" s="28" t="s">
        <v>84</v>
      </c>
      <c r="B49" s="7" t="s">
        <v>85</v>
      </c>
      <c r="C49" s="8">
        <f>FC_IND_E!C49+FC_TRA_E!C49+FC_OTH_E!C49</f>
        <v>0</v>
      </c>
      <c r="D49" s="8">
        <f>FC_IND_E!D49+FC_TRA_E!D49+FC_OTH_E!D49</f>
        <v>0</v>
      </c>
      <c r="E49" s="8">
        <f>FC_IND_E!E49+FC_TRA_E!E49+FC_OTH_E!E49</f>
        <v>0</v>
      </c>
      <c r="F49" s="8">
        <f>FC_IND_E!F49+FC_TRA_E!F49+FC_OTH_E!F49</f>
        <v>0</v>
      </c>
      <c r="G49" s="8">
        <f>FC_IND_E!G49+FC_TRA_E!G49+FC_OTH_E!G49</f>
        <v>0</v>
      </c>
      <c r="H49" s="8">
        <f>FC_IND_E!H49+FC_TRA_E!H49+FC_OTH_E!H49</f>
        <v>0</v>
      </c>
      <c r="I49" s="8">
        <f>FC_IND_E!I49+FC_TRA_E!I49+FC_OTH_E!I49</f>
        <v>0</v>
      </c>
      <c r="J49" s="8">
        <f>FC_IND_E!J49+FC_TRA_E!J49+FC_OTH_E!J49</f>
        <v>0</v>
      </c>
      <c r="K49" s="8">
        <f>FC_IND_E!K49+FC_TRA_E!K49+FC_OTH_E!K49</f>
        <v>0</v>
      </c>
      <c r="L49" s="8">
        <f>FC_IND_E!L49+FC_TRA_E!L49+FC_OTH_E!L49</f>
        <v>0</v>
      </c>
      <c r="M49" s="8">
        <f>FC_IND_E!M49+FC_TRA_E!M49+FC_OTH_E!M49</f>
        <v>0</v>
      </c>
      <c r="N49" s="8">
        <f>FC_IND_E!N49+FC_TRA_E!N49+FC_OTH_E!N49</f>
        <v>0</v>
      </c>
      <c r="O49" s="8">
        <f>FC_IND_E!O49+FC_TRA_E!O49+FC_OTH_E!O49</f>
        <v>0</v>
      </c>
      <c r="P49" s="8">
        <f>FC_IND_E!P49+FC_TRA_E!P49+FC_OTH_E!P49</f>
        <v>0</v>
      </c>
      <c r="Q49" s="8">
        <f>FC_IND_E!Q49+FC_TRA_E!Q49+FC_OTH_E!Q49</f>
        <v>0</v>
      </c>
      <c r="R49" s="8">
        <f>FC_IND_E!R49+FC_TRA_E!R49+FC_OTH_E!R49</f>
        <v>0</v>
      </c>
      <c r="S49" s="8">
        <f>FC_IND_E!S49+FC_TRA_E!S49+FC_OTH_E!S49</f>
        <v>0</v>
      </c>
      <c r="T49" s="8">
        <f>FC_IND_E!T49+FC_TRA_E!T49+FC_OTH_E!T49</f>
        <v>0</v>
      </c>
      <c r="U49" s="8">
        <f>FC_IND_E!U49+FC_TRA_E!U49+FC_OTH_E!U49</f>
        <v>0</v>
      </c>
      <c r="V49" s="8">
        <f>FC_IND_E!V49+FC_TRA_E!V49+FC_OTH_E!V49</f>
        <v>0</v>
      </c>
      <c r="W49" s="8">
        <f>FC_IND_E!W49+FC_TRA_E!W49+FC_OTH_E!W49</f>
        <v>0</v>
      </c>
      <c r="X49" s="8">
        <f>FC_IND_E!X49+FC_TRA_E!X49+FC_OTH_E!X49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FC_IND_E!C50+FC_TRA_E!C50+FC_OTH_E!C50</f>
        <v>0</v>
      </c>
      <c r="D50" s="8">
        <f>FC_IND_E!D50+FC_TRA_E!D50+FC_OTH_E!D50</f>
        <v>0</v>
      </c>
      <c r="E50" s="8">
        <f>FC_IND_E!E50+FC_TRA_E!E50+FC_OTH_E!E50</f>
        <v>0</v>
      </c>
      <c r="F50" s="8">
        <f>FC_IND_E!F50+FC_TRA_E!F50+FC_OTH_E!F50</f>
        <v>0</v>
      </c>
      <c r="G50" s="8">
        <f>FC_IND_E!G50+FC_TRA_E!G50+FC_OTH_E!G50</f>
        <v>0</v>
      </c>
      <c r="H50" s="8">
        <f>FC_IND_E!H50+FC_TRA_E!H50+FC_OTH_E!H50</f>
        <v>0</v>
      </c>
      <c r="I50" s="8">
        <f>FC_IND_E!I50+FC_TRA_E!I50+FC_OTH_E!I50</f>
        <v>0</v>
      </c>
      <c r="J50" s="8">
        <f>FC_IND_E!J50+FC_TRA_E!J50+FC_OTH_E!J50</f>
        <v>0</v>
      </c>
      <c r="K50" s="8">
        <f>FC_IND_E!K50+FC_TRA_E!K50+FC_OTH_E!K50</f>
        <v>0</v>
      </c>
      <c r="L50" s="8">
        <f>FC_IND_E!L50+FC_TRA_E!L50+FC_OTH_E!L50</f>
        <v>0</v>
      </c>
      <c r="M50" s="8">
        <f>FC_IND_E!M50+FC_TRA_E!M50+FC_OTH_E!M50</f>
        <v>0</v>
      </c>
      <c r="N50" s="8">
        <f>FC_IND_E!N50+FC_TRA_E!N50+FC_OTH_E!N50</f>
        <v>0</v>
      </c>
      <c r="O50" s="8">
        <f>FC_IND_E!O50+FC_TRA_E!O50+FC_OTH_E!O50</f>
        <v>0</v>
      </c>
      <c r="P50" s="8">
        <f>FC_IND_E!P50+FC_TRA_E!P50+FC_OTH_E!P50</f>
        <v>0</v>
      </c>
      <c r="Q50" s="8">
        <f>FC_IND_E!Q50+FC_TRA_E!Q50+FC_OTH_E!Q50</f>
        <v>0</v>
      </c>
      <c r="R50" s="8">
        <f>FC_IND_E!R50+FC_TRA_E!R50+FC_OTH_E!R50</f>
        <v>0</v>
      </c>
      <c r="S50" s="8">
        <f>FC_IND_E!S50+FC_TRA_E!S50+FC_OTH_E!S50</f>
        <v>0</v>
      </c>
      <c r="T50" s="8">
        <f>FC_IND_E!T50+FC_TRA_E!T50+FC_OTH_E!T50</f>
        <v>0</v>
      </c>
      <c r="U50" s="8">
        <f>FC_IND_E!U50+FC_TRA_E!U50+FC_OTH_E!U50</f>
        <v>0</v>
      </c>
      <c r="V50" s="8">
        <f>FC_IND_E!V50+FC_TRA_E!V50+FC_OTH_E!V50</f>
        <v>0</v>
      </c>
      <c r="W50" s="8">
        <f>FC_IND_E!W50+FC_TRA_E!W50+FC_OTH_E!W50</f>
        <v>0</v>
      </c>
      <c r="X50" s="8">
        <f>FC_IND_E!X50+FC_TRA_E!X50+FC_OTH_E!X50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FC_IND_E!C51+FC_TRA_E!C51+FC_OTH_E!C51</f>
        <v>1856.6687699999998</v>
      </c>
      <c r="D51" s="27">
        <f>FC_IND_E!D51+FC_TRA_E!D51+FC_OTH_E!D51</f>
        <v>2442.2013000000002</v>
      </c>
      <c r="E51" s="27">
        <f>FC_IND_E!E51+FC_TRA_E!E51+FC_OTH_E!E51</f>
        <v>2779.0705800000005</v>
      </c>
      <c r="F51" s="27">
        <f>FC_IND_E!F51+FC_TRA_E!F51+FC_OTH_E!F51</f>
        <v>2832.9939000000004</v>
      </c>
      <c r="G51" s="27">
        <f>FC_IND_E!G51+FC_TRA_E!G51+FC_OTH_E!G51</f>
        <v>3007.6388100000004</v>
      </c>
      <c r="H51" s="27">
        <f>FC_IND_E!H51+FC_TRA_E!H51+FC_OTH_E!H51</f>
        <v>3070.4988599999997</v>
      </c>
      <c r="I51" s="27">
        <f>FC_IND_E!I51+FC_TRA_E!I51+FC_OTH_E!I51</f>
        <v>3145.7289599999999</v>
      </c>
      <c r="J51" s="27">
        <f>FC_IND_E!J51+FC_TRA_E!J51+FC_OTH_E!J51</f>
        <v>3381.71922</v>
      </c>
      <c r="K51" s="27">
        <f>FC_IND_E!K51+FC_TRA_E!K51+FC_OTH_E!K51</f>
        <v>3394.3922100000009</v>
      </c>
      <c r="L51" s="27">
        <f>FC_IND_E!L51+FC_TRA_E!L51+FC_OTH_E!L51</f>
        <v>3377.4275700000003</v>
      </c>
      <c r="M51" s="27">
        <f>FC_IND_E!M51+FC_TRA_E!M51+FC_OTH_E!M51</f>
        <v>3674.4097499999998</v>
      </c>
      <c r="N51" s="27">
        <f>FC_IND_E!N51+FC_TRA_E!N51+FC_OTH_E!N51</f>
        <v>3860.8693199999998</v>
      </c>
      <c r="O51" s="27">
        <f>FC_IND_E!O51+FC_TRA_E!O51+FC_OTH_E!O51</f>
        <v>3793.0612500000007</v>
      </c>
      <c r="P51" s="27">
        <f>FC_IND_E!P51+FC_TRA_E!P51+FC_OTH_E!P51</f>
        <v>3679.8121800000008</v>
      </c>
      <c r="Q51" s="27">
        <f>FC_IND_E!Q51+FC_TRA_E!Q51+FC_OTH_E!Q51</f>
        <v>3635.2800000000016</v>
      </c>
      <c r="R51" s="27">
        <f>FC_IND_E!R51+FC_TRA_E!R51+FC_OTH_E!R51</f>
        <v>3792.6835848000001</v>
      </c>
      <c r="S51" s="27">
        <f>FC_IND_E!S51+FC_TRA_E!S51+FC_OTH_E!S51</f>
        <v>3841.561338120001</v>
      </c>
      <c r="T51" s="27">
        <f>FC_IND_E!T51+FC_TRA_E!T51+FC_OTH_E!T51</f>
        <v>4088.8694365199999</v>
      </c>
      <c r="U51" s="27">
        <f>FC_IND_E!U51+FC_TRA_E!U51+FC_OTH_E!U51</f>
        <v>4237.0456708800002</v>
      </c>
      <c r="V51" s="27">
        <f>FC_IND_E!V51+FC_TRA_E!V51+FC_OTH_E!V51</f>
        <v>4262.7767886000001</v>
      </c>
      <c r="W51" s="27">
        <f>FC_IND_E!W51+FC_TRA_E!W51+FC_OTH_E!W51</f>
        <v>3976.1272861200005</v>
      </c>
      <c r="X51" s="27">
        <f>FC_IND_E!X51+FC_TRA_E!X51+FC_OTH_E!X51</f>
        <v>4396.0304005200014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6">SUM(C53:C54)</f>
        <v>0</v>
      </c>
      <c r="D52" s="27">
        <f t="shared" si="16"/>
        <v>0</v>
      </c>
      <c r="E52" s="27">
        <f t="shared" si="16"/>
        <v>0</v>
      </c>
      <c r="F52" s="27">
        <f t="shared" si="16"/>
        <v>0</v>
      </c>
      <c r="G52" s="27">
        <f t="shared" si="16"/>
        <v>0</v>
      </c>
      <c r="H52" s="27">
        <f t="shared" si="16"/>
        <v>203.05977120000006</v>
      </c>
      <c r="I52" s="27">
        <f t="shared" si="16"/>
        <v>244.67311439999995</v>
      </c>
      <c r="J52" s="27">
        <f t="shared" si="16"/>
        <v>221.65022879999998</v>
      </c>
      <c r="K52" s="27">
        <f t="shared" si="16"/>
        <v>231.51688559999997</v>
      </c>
      <c r="L52" s="27">
        <f t="shared" si="16"/>
        <v>231.51688559999999</v>
      </c>
      <c r="M52" s="27">
        <f t="shared" si="16"/>
        <v>326.89799999999997</v>
      </c>
      <c r="N52" s="27">
        <f t="shared" si="16"/>
        <v>457.88628600000004</v>
      </c>
      <c r="O52" s="27">
        <f t="shared" si="16"/>
        <v>375.66088559999997</v>
      </c>
      <c r="P52" s="27">
        <f t="shared" si="16"/>
        <v>421.70665679999996</v>
      </c>
      <c r="Q52" s="27">
        <f t="shared" si="16"/>
        <v>515.22882839999988</v>
      </c>
      <c r="R52" s="27">
        <f t="shared" si="16"/>
        <v>334.47688559999995</v>
      </c>
      <c r="S52" s="27">
        <f t="shared" si="16"/>
        <v>541.68388559999994</v>
      </c>
      <c r="T52" s="27">
        <f t="shared" si="16"/>
        <v>572.62542480000002</v>
      </c>
      <c r="U52" s="27">
        <f t="shared" si="16"/>
        <v>522.30990239999994</v>
      </c>
      <c r="V52" s="27">
        <f t="shared" si="16"/>
        <v>523.82495879999999</v>
      </c>
      <c r="W52" s="27">
        <f t="shared" si="16"/>
        <v>578.10135239999988</v>
      </c>
      <c r="X52" s="27">
        <f t="shared" ref="X52" si="17">SUM(X53:X54)</f>
        <v>535.36728959999994</v>
      </c>
    </row>
    <row r="53" spans="1:24" ht="11.25" customHeight="1" x14ac:dyDescent="0.2">
      <c r="A53" s="29" t="s">
        <v>116</v>
      </c>
      <c r="B53" s="7" t="s">
        <v>117</v>
      </c>
      <c r="C53" s="8">
        <f>FC_IND_E!C53+FC_TRA_E!C53+FC_OTH_E!C53</f>
        <v>0</v>
      </c>
      <c r="D53" s="8">
        <f>FC_IND_E!D53+FC_TRA_E!D53+FC_OTH_E!D53</f>
        <v>0</v>
      </c>
      <c r="E53" s="8">
        <f>FC_IND_E!E53+FC_TRA_E!E53+FC_OTH_E!E53</f>
        <v>0</v>
      </c>
      <c r="F53" s="8">
        <f>FC_IND_E!F53+FC_TRA_E!F53+FC_OTH_E!F53</f>
        <v>0</v>
      </c>
      <c r="G53" s="8">
        <f>FC_IND_E!G53+FC_TRA_E!G53+FC_OTH_E!G53</f>
        <v>0</v>
      </c>
      <c r="H53" s="8">
        <f>FC_IND_E!H53+FC_TRA_E!H53+FC_OTH_E!H53</f>
        <v>203.05977120000006</v>
      </c>
      <c r="I53" s="8">
        <f>FC_IND_E!I53+FC_TRA_E!I53+FC_OTH_E!I53</f>
        <v>244.67311439999995</v>
      </c>
      <c r="J53" s="8">
        <f>FC_IND_E!J53+FC_TRA_E!J53+FC_OTH_E!J53</f>
        <v>221.65022879999998</v>
      </c>
      <c r="K53" s="8">
        <f>FC_IND_E!K53+FC_TRA_E!K53+FC_OTH_E!K53</f>
        <v>231.51688559999997</v>
      </c>
      <c r="L53" s="8">
        <f>FC_IND_E!L53+FC_TRA_E!L53+FC_OTH_E!L53</f>
        <v>231.51688559999999</v>
      </c>
      <c r="M53" s="8">
        <f>FC_IND_E!M53+FC_TRA_E!M53+FC_OTH_E!M53</f>
        <v>326.89799999999997</v>
      </c>
      <c r="N53" s="8">
        <f>FC_IND_E!N53+FC_TRA_E!N53+FC_OTH_E!N53</f>
        <v>457.88628600000004</v>
      </c>
      <c r="O53" s="8">
        <f>FC_IND_E!O53+FC_TRA_E!O53+FC_OTH_E!O53</f>
        <v>375.66088559999997</v>
      </c>
      <c r="P53" s="8">
        <f>FC_IND_E!P53+FC_TRA_E!P53+FC_OTH_E!P53</f>
        <v>421.70665679999996</v>
      </c>
      <c r="Q53" s="8">
        <f>FC_IND_E!Q53+FC_TRA_E!Q53+FC_OTH_E!Q53</f>
        <v>515.22882839999988</v>
      </c>
      <c r="R53" s="8">
        <f>FC_IND_E!R53+FC_TRA_E!R53+FC_OTH_E!R53</f>
        <v>334.47688559999995</v>
      </c>
      <c r="S53" s="8">
        <f>FC_IND_E!S53+FC_TRA_E!S53+FC_OTH_E!S53</f>
        <v>541.68388559999994</v>
      </c>
      <c r="T53" s="8">
        <f>FC_IND_E!T53+FC_TRA_E!T53+FC_OTH_E!T53</f>
        <v>572.62542480000002</v>
      </c>
      <c r="U53" s="8">
        <f>FC_IND_E!U53+FC_TRA_E!U53+FC_OTH_E!U53</f>
        <v>522.30990239999994</v>
      </c>
      <c r="V53" s="8">
        <f>FC_IND_E!V53+FC_TRA_E!V53+FC_OTH_E!V53</f>
        <v>523.82495879999999</v>
      </c>
      <c r="W53" s="8">
        <f>FC_IND_E!W53+FC_TRA_E!W53+FC_OTH_E!W53</f>
        <v>578.10135239999988</v>
      </c>
      <c r="X53" s="8">
        <f>FC_IND_E!X53+FC_TRA_E!X53+FC_OTH_E!X53</f>
        <v>535.36728959999994</v>
      </c>
    </row>
    <row r="54" spans="1:24" ht="11.25" customHeight="1" x14ac:dyDescent="0.2">
      <c r="A54" s="43" t="s">
        <v>118</v>
      </c>
      <c r="B54" s="44" t="s">
        <v>119</v>
      </c>
      <c r="C54" s="45">
        <f>FC_IND_E!C54+FC_TRA_E!C54+FC_OTH_E!C54</f>
        <v>0</v>
      </c>
      <c r="D54" s="45">
        <f>FC_IND_E!D54+FC_TRA_E!D54+FC_OTH_E!D54</f>
        <v>0</v>
      </c>
      <c r="E54" s="45">
        <f>FC_IND_E!E54+FC_TRA_E!E54+FC_OTH_E!E54</f>
        <v>0</v>
      </c>
      <c r="F54" s="45">
        <f>FC_IND_E!F54+FC_TRA_E!F54+FC_OTH_E!F54</f>
        <v>0</v>
      </c>
      <c r="G54" s="45">
        <f>FC_IND_E!G54+FC_TRA_E!G54+FC_OTH_E!G54</f>
        <v>0</v>
      </c>
      <c r="H54" s="45">
        <f>FC_IND_E!H54+FC_TRA_E!H54+FC_OTH_E!H54</f>
        <v>0</v>
      </c>
      <c r="I54" s="45">
        <f>FC_IND_E!I54+FC_TRA_E!I54+FC_OTH_E!I54</f>
        <v>0</v>
      </c>
      <c r="J54" s="45">
        <f>FC_IND_E!J54+FC_TRA_E!J54+FC_OTH_E!J54</f>
        <v>0</v>
      </c>
      <c r="K54" s="45">
        <f>FC_IND_E!K54+FC_TRA_E!K54+FC_OTH_E!K54</f>
        <v>0</v>
      </c>
      <c r="L54" s="45">
        <f>FC_IND_E!L54+FC_TRA_E!L54+FC_OTH_E!L54</f>
        <v>0</v>
      </c>
      <c r="M54" s="45">
        <f>FC_IND_E!M54+FC_TRA_E!M54+FC_OTH_E!M54</f>
        <v>0</v>
      </c>
      <c r="N54" s="45">
        <f>FC_IND_E!N54+FC_TRA_E!N54+FC_OTH_E!N54</f>
        <v>0</v>
      </c>
      <c r="O54" s="45">
        <f>FC_IND_E!O54+FC_TRA_E!O54+FC_OTH_E!O54</f>
        <v>0</v>
      </c>
      <c r="P54" s="45">
        <f>FC_IND_E!P54+FC_TRA_E!P54+FC_OTH_E!P54</f>
        <v>0</v>
      </c>
      <c r="Q54" s="45">
        <f>FC_IND_E!Q54+FC_TRA_E!Q54+FC_OTH_E!Q54</f>
        <v>0</v>
      </c>
      <c r="R54" s="45">
        <f>FC_IND_E!R54+FC_TRA_E!R54+FC_OTH_E!R54</f>
        <v>0</v>
      </c>
      <c r="S54" s="45">
        <f>FC_IND_E!S54+FC_TRA_E!S54+FC_OTH_E!S54</f>
        <v>0</v>
      </c>
      <c r="T54" s="45">
        <f>FC_IND_E!T54+FC_TRA_E!T54+FC_OTH_E!T54</f>
        <v>0</v>
      </c>
      <c r="U54" s="45">
        <f>FC_IND_E!U54+FC_TRA_E!U54+FC_OTH_E!U54</f>
        <v>0</v>
      </c>
      <c r="V54" s="45">
        <f>FC_IND_E!V54+FC_TRA_E!V54+FC_OTH_E!V54</f>
        <v>0</v>
      </c>
      <c r="W54" s="45">
        <f>FC_IND_E!W54+FC_TRA_E!W54+FC_OTH_E!W54</f>
        <v>0</v>
      </c>
      <c r="X54" s="45">
        <f>FC_IND_E!X54+FC_TRA_E!X54+FC_OTH_E!X54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8">SUM(C62:C72)</f>
        <v>11321.631820799996</v>
      </c>
      <c r="D61" s="49">
        <f t="shared" si="18"/>
        <v>11278.064044799998</v>
      </c>
      <c r="E61" s="49">
        <f t="shared" si="18"/>
        <v>11552.4638208</v>
      </c>
      <c r="F61" s="49">
        <f t="shared" si="18"/>
        <v>11582.591731199998</v>
      </c>
      <c r="G61" s="49">
        <f t="shared" si="18"/>
        <v>11627.7279552</v>
      </c>
      <c r="H61" s="49">
        <f t="shared" si="18"/>
        <v>11747.455775999999</v>
      </c>
      <c r="I61" s="49">
        <f t="shared" si="18"/>
        <v>12036.954588479997</v>
      </c>
      <c r="J61" s="49">
        <f t="shared" si="18"/>
        <v>12416.873928479999</v>
      </c>
      <c r="K61" s="49">
        <f t="shared" si="18"/>
        <v>12394.538854559998</v>
      </c>
      <c r="L61" s="49">
        <f t="shared" si="18"/>
        <v>12589.288941600002</v>
      </c>
      <c r="M61" s="49">
        <f t="shared" si="18"/>
        <v>11056.232927519999</v>
      </c>
      <c r="N61" s="49">
        <f t="shared" si="18"/>
        <v>11048.622108480002</v>
      </c>
      <c r="O61" s="49">
        <f t="shared" si="18"/>
        <v>9292.5965915999986</v>
      </c>
      <c r="P61" s="49">
        <f t="shared" si="18"/>
        <v>9574.021729439999</v>
      </c>
      <c r="Q61" s="49">
        <f t="shared" si="18"/>
        <v>9140.2672492799975</v>
      </c>
      <c r="R61" s="49">
        <f t="shared" si="18"/>
        <v>9243.5245869599985</v>
      </c>
      <c r="S61" s="49">
        <f t="shared" si="18"/>
        <v>9272.8259683200013</v>
      </c>
      <c r="T61" s="49">
        <f t="shared" si="18"/>
        <v>9208.6263633600029</v>
      </c>
      <c r="U61" s="49">
        <f t="shared" si="18"/>
        <v>9224.9578677599966</v>
      </c>
      <c r="V61" s="49">
        <f t="shared" si="18"/>
        <v>9458.929898639999</v>
      </c>
      <c r="W61" s="49">
        <f t="shared" si="18"/>
        <v>9317.6904398399984</v>
      </c>
      <c r="X61" s="49">
        <f t="shared" si="18"/>
        <v>9471.4426461600015</v>
      </c>
    </row>
    <row r="62" spans="1:24" ht="11.25" customHeight="1" x14ac:dyDescent="0.2">
      <c r="A62" s="50" t="s">
        <v>92</v>
      </c>
      <c r="B62" s="51" t="s">
        <v>93</v>
      </c>
      <c r="C62" s="52">
        <f>FC_IND_E!C62+FC_TRA_E!C62+FC_OTH_E!C62</f>
        <v>11321.631820799996</v>
      </c>
      <c r="D62" s="52">
        <f>FC_IND_E!D62+FC_TRA_E!D62+FC_OTH_E!D62</f>
        <v>11278.064044799998</v>
      </c>
      <c r="E62" s="52">
        <f>FC_IND_E!E62+FC_TRA_E!E62+FC_OTH_E!E62</f>
        <v>11552.4638208</v>
      </c>
      <c r="F62" s="52">
        <f>FC_IND_E!F62+FC_TRA_E!F62+FC_OTH_E!F62</f>
        <v>11582.591731199998</v>
      </c>
      <c r="G62" s="52">
        <f>FC_IND_E!G62+FC_TRA_E!G62+FC_OTH_E!G62</f>
        <v>11627.7279552</v>
      </c>
      <c r="H62" s="52">
        <f>FC_IND_E!H62+FC_TRA_E!H62+FC_OTH_E!H62</f>
        <v>11747.455775999999</v>
      </c>
      <c r="I62" s="52">
        <f>FC_IND_E!I62+FC_TRA_E!I62+FC_OTH_E!I62</f>
        <v>11824.288358399997</v>
      </c>
      <c r="J62" s="52">
        <f>FC_IND_E!J62+FC_TRA_E!J62+FC_OTH_E!J62</f>
        <v>12015.36</v>
      </c>
      <c r="K62" s="52">
        <f>FC_IND_E!K62+FC_TRA_E!K62+FC_OTH_E!K62</f>
        <v>11983.999507199998</v>
      </c>
      <c r="L62" s="52">
        <f>FC_IND_E!L62+FC_TRA_E!L62+FC_OTH_E!L62</f>
        <v>11918.592000000001</v>
      </c>
      <c r="M62" s="52">
        <f>FC_IND_E!M62+FC_TRA_E!M62+FC_OTH_E!M62</f>
        <v>10085.9355072</v>
      </c>
      <c r="N62" s="52">
        <f>FC_IND_E!N62+FC_TRA_E!N62+FC_OTH_E!N62</f>
        <v>10136.447596800001</v>
      </c>
      <c r="O62" s="52">
        <f>FC_IND_E!O62+FC_TRA_E!O62+FC_OTH_E!O62</f>
        <v>8235.136223999998</v>
      </c>
      <c r="P62" s="52">
        <f>FC_IND_E!P62+FC_TRA_E!P62+FC_OTH_E!P62</f>
        <v>8615.1518207999998</v>
      </c>
      <c r="Q62" s="52">
        <f>FC_IND_E!Q62+FC_TRA_E!Q62+FC_OTH_E!Q62</f>
        <v>8163.6799103999983</v>
      </c>
      <c r="R62" s="52">
        <f>FC_IND_E!R62+FC_TRA_E!R62+FC_OTH_E!R62</f>
        <v>8060.975596799999</v>
      </c>
      <c r="S62" s="52">
        <f>FC_IND_E!S62+FC_TRA_E!S62+FC_OTH_E!S62</f>
        <v>8313.0876864000002</v>
      </c>
      <c r="T62" s="52">
        <f>FC_IND_E!T62+FC_TRA_E!T62+FC_OTH_E!T62</f>
        <v>8308.3125888000031</v>
      </c>
      <c r="U62" s="52">
        <f>FC_IND_E!U62+FC_TRA_E!U62+FC_OTH_E!U62</f>
        <v>8270.6492735999964</v>
      </c>
      <c r="V62" s="52">
        <f>FC_IND_E!V62+FC_TRA_E!V62+FC_OTH_E!V62</f>
        <v>8495.6981759999981</v>
      </c>
      <c r="W62" s="52">
        <f>FC_IND_E!W62+FC_TRA_E!W62+FC_OTH_E!W62</f>
        <v>8451.1389311999974</v>
      </c>
      <c r="X62" s="52">
        <f>FC_IND_E!X62+FC_TRA_E!X62+FC_OTH_E!X62</f>
        <v>8282.3005440000015</v>
      </c>
    </row>
    <row r="63" spans="1:24" ht="11.25" customHeight="1" x14ac:dyDescent="0.2">
      <c r="A63" s="50" t="s">
        <v>94</v>
      </c>
      <c r="B63" s="51" t="s">
        <v>95</v>
      </c>
      <c r="C63" s="52">
        <f>FC_IND_E!C63+FC_TRA_E!C63+FC_OTH_E!C63</f>
        <v>0</v>
      </c>
      <c r="D63" s="52">
        <f>FC_IND_E!D63+FC_TRA_E!D63+FC_OTH_E!D63</f>
        <v>0</v>
      </c>
      <c r="E63" s="52">
        <f>FC_IND_E!E63+FC_TRA_E!E63+FC_OTH_E!E63</f>
        <v>0</v>
      </c>
      <c r="F63" s="52">
        <f>FC_IND_E!F63+FC_TRA_E!F63+FC_OTH_E!F63</f>
        <v>0</v>
      </c>
      <c r="G63" s="52">
        <f>FC_IND_E!G63+FC_TRA_E!G63+FC_OTH_E!G63</f>
        <v>0</v>
      </c>
      <c r="H63" s="52">
        <f>FC_IND_E!H63+FC_TRA_E!H63+FC_OTH_E!H63</f>
        <v>0</v>
      </c>
      <c r="I63" s="52">
        <f>FC_IND_E!I63+FC_TRA_E!I63+FC_OTH_E!I63</f>
        <v>0</v>
      </c>
      <c r="J63" s="52">
        <f>FC_IND_E!J63+FC_TRA_E!J63+FC_OTH_E!J63</f>
        <v>0</v>
      </c>
      <c r="K63" s="52">
        <f>FC_IND_E!K63+FC_TRA_E!K63+FC_OTH_E!K63</f>
        <v>0</v>
      </c>
      <c r="L63" s="52">
        <f>FC_IND_E!L63+FC_TRA_E!L63+FC_OTH_E!L63</f>
        <v>0</v>
      </c>
      <c r="M63" s="52">
        <f>FC_IND_E!M63+FC_TRA_E!M63+FC_OTH_E!M63</f>
        <v>0</v>
      </c>
      <c r="N63" s="52">
        <f>FC_IND_E!N63+FC_TRA_E!N63+FC_OTH_E!N63</f>
        <v>0</v>
      </c>
      <c r="O63" s="52">
        <f>FC_IND_E!O63+FC_TRA_E!O63+FC_OTH_E!O63</f>
        <v>208.15199999999993</v>
      </c>
      <c r="P63" s="52">
        <f>FC_IND_E!P63+FC_TRA_E!P63+FC_OTH_E!P63</f>
        <v>142.07195520000005</v>
      </c>
      <c r="Q63" s="52">
        <f>FC_IND_E!Q63+FC_TRA_E!Q63+FC_OTH_E!Q63</f>
        <v>142.07195520000002</v>
      </c>
      <c r="R63" s="52">
        <f>FC_IND_E!R63+FC_TRA_E!R63+FC_OTH_E!R63</f>
        <v>142.07195520000002</v>
      </c>
      <c r="S63" s="52">
        <f>FC_IND_E!S63+FC_TRA_E!S63+FC_OTH_E!S63</f>
        <v>118.94359680000004</v>
      </c>
      <c r="T63" s="52">
        <f>FC_IND_E!T63+FC_TRA_E!T63+FC_OTH_E!T63</f>
        <v>126.4967424</v>
      </c>
      <c r="U63" s="52">
        <f>FC_IND_E!U63+FC_TRA_E!U63+FC_OTH_E!U63</f>
        <v>126.4971456</v>
      </c>
      <c r="V63" s="52">
        <f>FC_IND_E!V63+FC_TRA_E!V63+FC_OTH_E!V63</f>
        <v>108.98576639999996</v>
      </c>
      <c r="W63" s="52">
        <f>FC_IND_E!W63+FC_TRA_E!W63+FC_OTH_E!W63</f>
        <v>95.320108799999957</v>
      </c>
      <c r="X63" s="52">
        <f>FC_IND_E!X63+FC_TRA_E!X63+FC_OTH_E!X63</f>
        <v>117.55618560000001</v>
      </c>
    </row>
    <row r="64" spans="1:24" ht="11.25" customHeight="1" x14ac:dyDescent="0.2">
      <c r="A64" s="50" t="s">
        <v>96</v>
      </c>
      <c r="B64" s="51" t="s">
        <v>97</v>
      </c>
      <c r="C64" s="52">
        <f>FC_IND_E!C64+FC_TRA_E!C64+FC_OTH_E!C64</f>
        <v>0</v>
      </c>
      <c r="D64" s="52">
        <f>FC_IND_E!D64+FC_TRA_E!D64+FC_OTH_E!D64</f>
        <v>0</v>
      </c>
      <c r="E64" s="52">
        <f>FC_IND_E!E64+FC_TRA_E!E64+FC_OTH_E!E64</f>
        <v>0</v>
      </c>
      <c r="F64" s="52">
        <f>FC_IND_E!F64+FC_TRA_E!F64+FC_OTH_E!F64</f>
        <v>0</v>
      </c>
      <c r="G64" s="52">
        <f>FC_IND_E!G64+FC_TRA_E!G64+FC_OTH_E!G64</f>
        <v>0</v>
      </c>
      <c r="H64" s="52">
        <f>FC_IND_E!H64+FC_TRA_E!H64+FC_OTH_E!H64</f>
        <v>0</v>
      </c>
      <c r="I64" s="52">
        <f>FC_IND_E!I64+FC_TRA_E!I64+FC_OTH_E!I64</f>
        <v>0</v>
      </c>
      <c r="J64" s="52">
        <f>FC_IND_E!J64+FC_TRA_E!J64+FC_OTH_E!J64</f>
        <v>0</v>
      </c>
      <c r="K64" s="52">
        <f>FC_IND_E!K64+FC_TRA_E!K64+FC_OTH_E!K64</f>
        <v>0</v>
      </c>
      <c r="L64" s="52">
        <f>FC_IND_E!L64+FC_TRA_E!L64+FC_OTH_E!L64</f>
        <v>0</v>
      </c>
      <c r="M64" s="52">
        <f>FC_IND_E!M64+FC_TRA_E!M64+FC_OTH_E!M64</f>
        <v>0</v>
      </c>
      <c r="N64" s="52">
        <f>FC_IND_E!N64+FC_TRA_E!N64+FC_OTH_E!N64</f>
        <v>0</v>
      </c>
      <c r="O64" s="52">
        <f>FC_IND_E!O64+FC_TRA_E!O64+FC_OTH_E!O64</f>
        <v>1.1465344800000001</v>
      </c>
      <c r="P64" s="52">
        <f>FC_IND_E!P64+FC_TRA_E!P64+FC_OTH_E!P64</f>
        <v>1.4742</v>
      </c>
      <c r="Q64" s="52">
        <f>FC_IND_E!Q64+FC_TRA_E!Q64+FC_OTH_E!Q64</f>
        <v>19.328531040000001</v>
      </c>
      <c r="R64" s="52">
        <f>FC_IND_E!R64+FC_TRA_E!R64+FC_OTH_E!R64</f>
        <v>18.345534480000001</v>
      </c>
      <c r="S64" s="52">
        <f>FC_IND_E!S64+FC_TRA_E!S64+FC_OTH_E!S64</f>
        <v>20.092756320000007</v>
      </c>
      <c r="T64" s="52">
        <f>FC_IND_E!T64+FC_TRA_E!T64+FC_OTH_E!T64</f>
        <v>18.400374719999999</v>
      </c>
      <c r="U64" s="52">
        <f>FC_IND_E!U64+FC_TRA_E!U64+FC_OTH_E!U64</f>
        <v>17.785731600000002</v>
      </c>
      <c r="V64" s="52">
        <f>FC_IND_E!V64+FC_TRA_E!V64+FC_OTH_E!V64</f>
        <v>15.652269360000002</v>
      </c>
      <c r="W64" s="52">
        <f>FC_IND_E!W64+FC_TRA_E!W64+FC_OTH_E!W64</f>
        <v>16.169025600000001</v>
      </c>
      <c r="X64" s="52">
        <f>FC_IND_E!X64+FC_TRA_E!X64+FC_OTH_E!X64</f>
        <v>16.541506800000001</v>
      </c>
    </row>
    <row r="65" spans="1:24" ht="11.25" customHeight="1" x14ac:dyDescent="0.2">
      <c r="A65" s="50" t="s">
        <v>98</v>
      </c>
      <c r="B65" s="51" t="s">
        <v>99</v>
      </c>
      <c r="C65" s="52">
        <f>FC_IND_E!C65+FC_TRA_E!C65+FC_OTH_E!C65</f>
        <v>0</v>
      </c>
      <c r="D65" s="52">
        <f>FC_IND_E!D65+FC_TRA_E!D65+FC_OTH_E!D65</f>
        <v>0</v>
      </c>
      <c r="E65" s="52">
        <f>FC_IND_E!E65+FC_TRA_E!E65+FC_OTH_E!E65</f>
        <v>0</v>
      </c>
      <c r="F65" s="52">
        <f>FC_IND_E!F65+FC_TRA_E!F65+FC_OTH_E!F65</f>
        <v>0</v>
      </c>
      <c r="G65" s="52">
        <f>FC_IND_E!G65+FC_TRA_E!G65+FC_OTH_E!G65</f>
        <v>0</v>
      </c>
      <c r="H65" s="52">
        <f>FC_IND_E!H65+FC_TRA_E!H65+FC_OTH_E!H65</f>
        <v>0</v>
      </c>
      <c r="I65" s="52">
        <f>FC_IND_E!I65+FC_TRA_E!I65+FC_OTH_E!I65</f>
        <v>0</v>
      </c>
      <c r="J65" s="52">
        <f>FC_IND_E!J65+FC_TRA_E!J65+FC_OTH_E!J65</f>
        <v>0</v>
      </c>
      <c r="K65" s="52">
        <f>FC_IND_E!K65+FC_TRA_E!K65+FC_OTH_E!K65</f>
        <v>0</v>
      </c>
      <c r="L65" s="52">
        <f>FC_IND_E!L65+FC_TRA_E!L65+FC_OTH_E!L65</f>
        <v>0</v>
      </c>
      <c r="M65" s="52">
        <f>FC_IND_E!M65+FC_TRA_E!M65+FC_OTH_E!M65</f>
        <v>0</v>
      </c>
      <c r="N65" s="52">
        <f>FC_IND_E!N65+FC_TRA_E!N65+FC_OTH_E!N65</f>
        <v>0</v>
      </c>
      <c r="O65" s="52">
        <f>FC_IND_E!O65+FC_TRA_E!O65+FC_OTH_E!O65</f>
        <v>0</v>
      </c>
      <c r="P65" s="52">
        <f>FC_IND_E!P65+FC_TRA_E!P65+FC_OTH_E!P65</f>
        <v>0</v>
      </c>
      <c r="Q65" s="52">
        <f>FC_IND_E!Q65+FC_TRA_E!Q65+FC_OTH_E!Q65</f>
        <v>0</v>
      </c>
      <c r="R65" s="52">
        <f>FC_IND_E!R65+FC_TRA_E!R65+FC_OTH_E!R65</f>
        <v>0</v>
      </c>
      <c r="S65" s="52">
        <f>FC_IND_E!S65+FC_TRA_E!S65+FC_OTH_E!S65</f>
        <v>0</v>
      </c>
      <c r="T65" s="52">
        <f>FC_IND_E!T65+FC_TRA_E!T65+FC_OTH_E!T65</f>
        <v>0</v>
      </c>
      <c r="U65" s="52">
        <f>FC_IND_E!U65+FC_TRA_E!U65+FC_OTH_E!U65</f>
        <v>0</v>
      </c>
      <c r="V65" s="52">
        <f>FC_IND_E!V65+FC_TRA_E!V65+FC_OTH_E!V65</f>
        <v>0</v>
      </c>
      <c r="W65" s="52">
        <f>FC_IND_E!W65+FC_TRA_E!W65+FC_OTH_E!W65</f>
        <v>0</v>
      </c>
      <c r="X65" s="52">
        <f>FC_IND_E!X65+FC_TRA_E!X65+FC_OTH_E!X65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FC_IND_E!C66+FC_TRA_E!C66+FC_OTH_E!C66</f>
        <v>0</v>
      </c>
      <c r="D66" s="52">
        <f>FC_IND_E!D66+FC_TRA_E!D66+FC_OTH_E!D66</f>
        <v>0</v>
      </c>
      <c r="E66" s="52">
        <f>FC_IND_E!E66+FC_TRA_E!E66+FC_OTH_E!E66</f>
        <v>0</v>
      </c>
      <c r="F66" s="52">
        <f>FC_IND_E!F66+FC_TRA_E!F66+FC_OTH_E!F66</f>
        <v>0</v>
      </c>
      <c r="G66" s="52">
        <f>FC_IND_E!G66+FC_TRA_E!G66+FC_OTH_E!G66</f>
        <v>0</v>
      </c>
      <c r="H66" s="52">
        <f>FC_IND_E!H66+FC_TRA_E!H66+FC_OTH_E!H66</f>
        <v>0</v>
      </c>
      <c r="I66" s="52">
        <f>FC_IND_E!I66+FC_TRA_E!I66+FC_OTH_E!I66</f>
        <v>0</v>
      </c>
      <c r="J66" s="52">
        <f>FC_IND_E!J66+FC_TRA_E!J66+FC_OTH_E!J66</f>
        <v>0</v>
      </c>
      <c r="K66" s="52">
        <f>FC_IND_E!K66+FC_TRA_E!K66+FC_OTH_E!K66</f>
        <v>0</v>
      </c>
      <c r="L66" s="52">
        <f>FC_IND_E!L66+FC_TRA_E!L66+FC_OTH_E!L66</f>
        <v>0</v>
      </c>
      <c r="M66" s="52">
        <f>FC_IND_E!M66+FC_TRA_E!M66+FC_OTH_E!M66</f>
        <v>0</v>
      </c>
      <c r="N66" s="52">
        <f>FC_IND_E!N66+FC_TRA_E!N66+FC_OTH_E!N66</f>
        <v>0</v>
      </c>
      <c r="O66" s="52">
        <f>FC_IND_E!O66+FC_TRA_E!O66+FC_OTH_E!O66</f>
        <v>0</v>
      </c>
      <c r="P66" s="52">
        <f>FC_IND_E!P66+FC_TRA_E!P66+FC_OTH_E!P66</f>
        <v>0</v>
      </c>
      <c r="Q66" s="52">
        <f>FC_IND_E!Q66+FC_TRA_E!Q66+FC_OTH_E!Q66</f>
        <v>0</v>
      </c>
      <c r="R66" s="52">
        <f>FC_IND_E!R66+FC_TRA_E!R66+FC_OTH_E!R66</f>
        <v>0</v>
      </c>
      <c r="S66" s="52">
        <f>FC_IND_E!S66+FC_TRA_E!S66+FC_OTH_E!S66</f>
        <v>0</v>
      </c>
      <c r="T66" s="52">
        <f>FC_IND_E!T66+FC_TRA_E!T66+FC_OTH_E!T66</f>
        <v>0</v>
      </c>
      <c r="U66" s="52">
        <f>FC_IND_E!U66+FC_TRA_E!U66+FC_OTH_E!U66</f>
        <v>0</v>
      </c>
      <c r="V66" s="52">
        <f>FC_IND_E!V66+FC_TRA_E!V66+FC_OTH_E!V66</f>
        <v>0</v>
      </c>
      <c r="W66" s="52">
        <f>FC_IND_E!W66+FC_TRA_E!W66+FC_OTH_E!W66</f>
        <v>0</v>
      </c>
      <c r="X66" s="52">
        <f>FC_IND_E!X66+FC_TRA_E!X66+FC_OTH_E!X66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FC_IND_E!C67+FC_TRA_E!C67+FC_OTH_E!C67</f>
        <v>0</v>
      </c>
      <c r="D67" s="52">
        <f>FC_IND_E!D67+FC_TRA_E!D67+FC_OTH_E!D67</f>
        <v>0</v>
      </c>
      <c r="E67" s="52">
        <f>FC_IND_E!E67+FC_TRA_E!E67+FC_OTH_E!E67</f>
        <v>0</v>
      </c>
      <c r="F67" s="52">
        <f>FC_IND_E!F67+FC_TRA_E!F67+FC_OTH_E!F67</f>
        <v>0</v>
      </c>
      <c r="G67" s="52">
        <f>FC_IND_E!G67+FC_TRA_E!G67+FC_OTH_E!G67</f>
        <v>0</v>
      </c>
      <c r="H67" s="52">
        <f>FC_IND_E!H67+FC_TRA_E!H67+FC_OTH_E!H67</f>
        <v>0</v>
      </c>
      <c r="I67" s="52">
        <f>FC_IND_E!I67+FC_TRA_E!I67+FC_OTH_E!I67</f>
        <v>0</v>
      </c>
      <c r="J67" s="52">
        <f>FC_IND_E!J67+FC_TRA_E!J67+FC_OTH_E!J67</f>
        <v>0</v>
      </c>
      <c r="K67" s="52">
        <f>FC_IND_E!K67+FC_TRA_E!K67+FC_OTH_E!K67</f>
        <v>0</v>
      </c>
      <c r="L67" s="52">
        <f>FC_IND_E!L67+FC_TRA_E!L67+FC_OTH_E!L67</f>
        <v>0</v>
      </c>
      <c r="M67" s="52">
        <f>FC_IND_E!M67+FC_TRA_E!M67+FC_OTH_E!M67</f>
        <v>0</v>
      </c>
      <c r="N67" s="52">
        <f>FC_IND_E!N67+FC_TRA_E!N67+FC_OTH_E!N67</f>
        <v>0</v>
      </c>
      <c r="O67" s="52">
        <f>FC_IND_E!O67+FC_TRA_E!O67+FC_OTH_E!O67</f>
        <v>3.8232000000000004</v>
      </c>
      <c r="P67" s="52">
        <f>FC_IND_E!P67+FC_TRA_E!P67+FC_OTH_E!P67</f>
        <v>5.7348000000000008</v>
      </c>
      <c r="Q67" s="52">
        <f>FC_IND_E!Q67+FC_TRA_E!Q67+FC_OTH_E!Q67</f>
        <v>5.7348000000000008</v>
      </c>
      <c r="R67" s="52">
        <f>FC_IND_E!R67+FC_TRA_E!R67+FC_OTH_E!R67</f>
        <v>63.08280000000002</v>
      </c>
      <c r="S67" s="52">
        <f>FC_IND_E!S67+FC_TRA_E!S67+FC_OTH_E!S67</f>
        <v>74.552399999999992</v>
      </c>
      <c r="T67" s="52">
        <f>FC_IND_E!T67+FC_TRA_E!T67+FC_OTH_E!T67</f>
        <v>8.7360119999999988</v>
      </c>
      <c r="U67" s="52">
        <f>FC_IND_E!U67+FC_TRA_E!U67+FC_OTH_E!U67</f>
        <v>16.598550240000005</v>
      </c>
      <c r="V67" s="52">
        <f>FC_IND_E!V67+FC_TRA_E!V67+FC_OTH_E!V67</f>
        <v>24.262027199999995</v>
      </c>
      <c r="W67" s="52">
        <f>FC_IND_E!W67+FC_TRA_E!W67+FC_OTH_E!W67</f>
        <v>19.022459039999994</v>
      </c>
      <c r="X67" s="52">
        <f>FC_IND_E!X67+FC_TRA_E!X67+FC_OTH_E!X67</f>
        <v>50.722394400000006</v>
      </c>
    </row>
    <row r="68" spans="1:24" ht="11.25" customHeight="1" x14ac:dyDescent="0.2">
      <c r="A68" s="50" t="s">
        <v>104</v>
      </c>
      <c r="B68" s="51" t="s">
        <v>105</v>
      </c>
      <c r="C68" s="52">
        <f>FC_IND_E!C68+FC_TRA_E!C68+FC_OTH_E!C68</f>
        <v>0</v>
      </c>
      <c r="D68" s="52">
        <f>FC_IND_E!D68+FC_TRA_E!D68+FC_OTH_E!D68</f>
        <v>0</v>
      </c>
      <c r="E68" s="52">
        <f>FC_IND_E!E68+FC_TRA_E!E68+FC_OTH_E!E68</f>
        <v>0</v>
      </c>
      <c r="F68" s="52">
        <f>FC_IND_E!F68+FC_TRA_E!F68+FC_OTH_E!F68</f>
        <v>0</v>
      </c>
      <c r="G68" s="52">
        <f>FC_IND_E!G68+FC_TRA_E!G68+FC_OTH_E!G68</f>
        <v>0</v>
      </c>
      <c r="H68" s="52">
        <f>FC_IND_E!H68+FC_TRA_E!H68+FC_OTH_E!H68</f>
        <v>0</v>
      </c>
      <c r="I68" s="52">
        <f>FC_IND_E!I68+FC_TRA_E!I68+FC_OTH_E!I68</f>
        <v>0</v>
      </c>
      <c r="J68" s="52">
        <f>FC_IND_E!J68+FC_TRA_E!J68+FC_OTH_E!J68</f>
        <v>0</v>
      </c>
      <c r="K68" s="52">
        <f>FC_IND_E!K68+FC_TRA_E!K68+FC_OTH_E!K68</f>
        <v>0</v>
      </c>
      <c r="L68" s="52">
        <f>FC_IND_E!L68+FC_TRA_E!L68+FC_OTH_E!L68</f>
        <v>0</v>
      </c>
      <c r="M68" s="52">
        <f>FC_IND_E!M68+FC_TRA_E!M68+FC_OTH_E!M68</f>
        <v>0</v>
      </c>
      <c r="N68" s="52">
        <f>FC_IND_E!N68+FC_TRA_E!N68+FC_OTH_E!N68</f>
        <v>0</v>
      </c>
      <c r="O68" s="52">
        <f>FC_IND_E!O68+FC_TRA_E!O68+FC_OTH_E!O68</f>
        <v>0</v>
      </c>
      <c r="P68" s="52">
        <f>FC_IND_E!P68+FC_TRA_E!P68+FC_OTH_E!P68</f>
        <v>0</v>
      </c>
      <c r="Q68" s="52">
        <f>FC_IND_E!Q68+FC_TRA_E!Q68+FC_OTH_E!Q68</f>
        <v>0</v>
      </c>
      <c r="R68" s="52">
        <f>FC_IND_E!R68+FC_TRA_E!R68+FC_OTH_E!R68</f>
        <v>0</v>
      </c>
      <c r="S68" s="52">
        <f>FC_IND_E!S68+FC_TRA_E!S68+FC_OTH_E!S68</f>
        <v>0</v>
      </c>
      <c r="T68" s="52">
        <f>FC_IND_E!T68+FC_TRA_E!T68+FC_OTH_E!T68</f>
        <v>6.1064150399999981</v>
      </c>
      <c r="U68" s="52">
        <f>FC_IND_E!U68+FC_TRA_E!U68+FC_OTH_E!U68</f>
        <v>12.495492000000002</v>
      </c>
      <c r="V68" s="52">
        <f>FC_IND_E!V68+FC_TRA_E!V68+FC_OTH_E!V68</f>
        <v>5.4776260799999985</v>
      </c>
      <c r="W68" s="52">
        <f>FC_IND_E!W68+FC_TRA_E!W68+FC_OTH_E!W68</f>
        <v>4.1886979200000019</v>
      </c>
      <c r="X68" s="52">
        <f>FC_IND_E!X68+FC_TRA_E!X68+FC_OTH_E!X68</f>
        <v>3.1383374400000008</v>
      </c>
    </row>
    <row r="69" spans="1:24" ht="11.25" customHeight="1" x14ac:dyDescent="0.2">
      <c r="A69" s="50" t="s">
        <v>106</v>
      </c>
      <c r="B69" s="51" t="s">
        <v>107</v>
      </c>
      <c r="C69" s="52">
        <f>FC_IND_E!C69+FC_TRA_E!C69+FC_OTH_E!C69</f>
        <v>0</v>
      </c>
      <c r="D69" s="52">
        <f>FC_IND_E!D69+FC_TRA_E!D69+FC_OTH_E!D69</f>
        <v>0</v>
      </c>
      <c r="E69" s="52">
        <f>FC_IND_E!E69+FC_TRA_E!E69+FC_OTH_E!E69</f>
        <v>0</v>
      </c>
      <c r="F69" s="52">
        <f>FC_IND_E!F69+FC_TRA_E!F69+FC_OTH_E!F69</f>
        <v>0</v>
      </c>
      <c r="G69" s="52">
        <f>FC_IND_E!G69+FC_TRA_E!G69+FC_OTH_E!G69</f>
        <v>0</v>
      </c>
      <c r="H69" s="52">
        <f>FC_IND_E!H69+FC_TRA_E!H69+FC_OTH_E!H69</f>
        <v>0</v>
      </c>
      <c r="I69" s="52">
        <f>FC_IND_E!I69+FC_TRA_E!I69+FC_OTH_E!I69</f>
        <v>209.56794336000002</v>
      </c>
      <c r="J69" s="52">
        <f>FC_IND_E!J69+FC_TRA_E!J69+FC_OTH_E!J69</f>
        <v>392.94033983999998</v>
      </c>
      <c r="K69" s="52">
        <f>FC_IND_E!K69+FC_TRA_E!K69+FC_OTH_E!K69</f>
        <v>395.55999647999988</v>
      </c>
      <c r="L69" s="52">
        <f>FC_IND_E!L69+FC_TRA_E!L69+FC_OTH_E!L69</f>
        <v>657.52005312000006</v>
      </c>
      <c r="M69" s="52">
        <f>FC_IND_E!M69+FC_TRA_E!M69+FC_OTH_E!M69</f>
        <v>956.15453808000007</v>
      </c>
      <c r="N69" s="52">
        <f>FC_IND_E!N69+FC_TRA_E!N69+FC_OTH_E!N69</f>
        <v>898.5233664000001</v>
      </c>
      <c r="O69" s="52">
        <f>FC_IND_E!O69+FC_TRA_E!O69+FC_OTH_E!O69</f>
        <v>830.41382303999978</v>
      </c>
      <c r="P69" s="52">
        <f>FC_IND_E!P69+FC_TRA_E!P69+FC_OTH_E!P69</f>
        <v>796.35905136000008</v>
      </c>
      <c r="Q69" s="52">
        <f>FC_IND_E!Q69+FC_TRA_E!Q69+FC_OTH_E!Q69</f>
        <v>793.73939472000006</v>
      </c>
      <c r="R69" s="52">
        <f>FC_IND_E!R69+FC_TRA_E!R69+FC_OTH_E!R69</f>
        <v>948.29582303999996</v>
      </c>
      <c r="S69" s="52">
        <f>FC_IND_E!S69+FC_TRA_E!S69+FC_OTH_E!S69</f>
        <v>738.72762480000029</v>
      </c>
      <c r="T69" s="52">
        <f>FC_IND_E!T69+FC_TRA_E!T69+FC_OTH_E!T69</f>
        <v>740.57423040000003</v>
      </c>
      <c r="U69" s="52">
        <f>FC_IND_E!U69+FC_TRA_E!U69+FC_OTH_E!U69</f>
        <v>780.93167472000005</v>
      </c>
      <c r="V69" s="52">
        <f>FC_IND_E!V69+FC_TRA_E!V69+FC_OTH_E!V69</f>
        <v>808.85403359999964</v>
      </c>
      <c r="W69" s="52">
        <f>FC_IND_E!W69+FC_TRA_E!W69+FC_OTH_E!W69</f>
        <v>731.85121727999979</v>
      </c>
      <c r="X69" s="52">
        <f>FC_IND_E!X69+FC_TRA_E!X69+FC_OTH_E!X69</f>
        <v>1001.1836779200002</v>
      </c>
    </row>
    <row r="70" spans="1:24" ht="11.25" customHeight="1" x14ac:dyDescent="0.2">
      <c r="A70" s="50" t="s">
        <v>108</v>
      </c>
      <c r="B70" s="51" t="s">
        <v>109</v>
      </c>
      <c r="C70" s="52">
        <f>FC_IND_E!C70+FC_TRA_E!C70+FC_OTH_E!C70</f>
        <v>0</v>
      </c>
      <c r="D70" s="52">
        <f>FC_IND_E!D70+FC_TRA_E!D70+FC_OTH_E!D70</f>
        <v>0</v>
      </c>
      <c r="E70" s="52">
        <f>FC_IND_E!E70+FC_TRA_E!E70+FC_OTH_E!E70</f>
        <v>0</v>
      </c>
      <c r="F70" s="52">
        <f>FC_IND_E!F70+FC_TRA_E!F70+FC_OTH_E!F70</f>
        <v>0</v>
      </c>
      <c r="G70" s="52">
        <f>FC_IND_E!G70+FC_TRA_E!G70+FC_OTH_E!G70</f>
        <v>0</v>
      </c>
      <c r="H70" s="52">
        <f>FC_IND_E!H70+FC_TRA_E!H70+FC_OTH_E!H70</f>
        <v>0</v>
      </c>
      <c r="I70" s="52">
        <f>FC_IND_E!I70+FC_TRA_E!I70+FC_OTH_E!I70</f>
        <v>0</v>
      </c>
      <c r="J70" s="52">
        <f>FC_IND_E!J70+FC_TRA_E!J70+FC_OTH_E!J70</f>
        <v>0</v>
      </c>
      <c r="K70" s="52">
        <f>FC_IND_E!K70+FC_TRA_E!K70+FC_OTH_E!K70</f>
        <v>0</v>
      </c>
      <c r="L70" s="52">
        <f>FC_IND_E!L70+FC_TRA_E!L70+FC_OTH_E!L70</f>
        <v>0</v>
      </c>
      <c r="M70" s="52">
        <f>FC_IND_E!M70+FC_TRA_E!M70+FC_OTH_E!M70</f>
        <v>0</v>
      </c>
      <c r="N70" s="52">
        <f>FC_IND_E!N70+FC_TRA_E!N70+FC_OTH_E!N70</f>
        <v>0</v>
      </c>
      <c r="O70" s="52">
        <f>FC_IND_E!O70+FC_TRA_E!O70+FC_OTH_E!O70</f>
        <v>0</v>
      </c>
      <c r="P70" s="52">
        <f>FC_IND_E!P70+FC_TRA_E!P70+FC_OTH_E!P70</f>
        <v>0</v>
      </c>
      <c r="Q70" s="52">
        <f>FC_IND_E!Q70+FC_TRA_E!Q70+FC_OTH_E!Q70</f>
        <v>0</v>
      </c>
      <c r="R70" s="52">
        <f>FC_IND_E!R70+FC_TRA_E!R70+FC_OTH_E!R70</f>
        <v>0</v>
      </c>
      <c r="S70" s="52">
        <f>FC_IND_E!S70+FC_TRA_E!S70+FC_OTH_E!S70</f>
        <v>0</v>
      </c>
      <c r="T70" s="52">
        <f>FC_IND_E!T70+FC_TRA_E!T70+FC_OTH_E!T70</f>
        <v>0</v>
      </c>
      <c r="U70" s="52">
        <f>FC_IND_E!U70+FC_TRA_E!U70+FC_OTH_E!U70</f>
        <v>0</v>
      </c>
      <c r="V70" s="52">
        <f>FC_IND_E!V70+FC_TRA_E!V70+FC_OTH_E!V70</f>
        <v>0</v>
      </c>
      <c r="W70" s="52">
        <f>FC_IND_E!W70+FC_TRA_E!W70+FC_OTH_E!W70</f>
        <v>0</v>
      </c>
      <c r="X70" s="52">
        <f>FC_IND_E!X70+FC_TRA_E!X70+FC_OTH_E!X70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FC_IND_E!C71+FC_TRA_E!C71+FC_OTH_E!C71</f>
        <v>0</v>
      </c>
      <c r="D71" s="52">
        <f>FC_IND_E!D71+FC_TRA_E!D71+FC_OTH_E!D71</f>
        <v>0</v>
      </c>
      <c r="E71" s="52">
        <f>FC_IND_E!E71+FC_TRA_E!E71+FC_OTH_E!E71</f>
        <v>0</v>
      </c>
      <c r="F71" s="52">
        <f>FC_IND_E!F71+FC_TRA_E!F71+FC_OTH_E!F71</f>
        <v>0</v>
      </c>
      <c r="G71" s="52">
        <f>FC_IND_E!G71+FC_TRA_E!G71+FC_OTH_E!G71</f>
        <v>0</v>
      </c>
      <c r="H71" s="52">
        <f>FC_IND_E!H71+FC_TRA_E!H71+FC_OTH_E!H71</f>
        <v>0</v>
      </c>
      <c r="I71" s="52">
        <f>FC_IND_E!I71+FC_TRA_E!I71+FC_OTH_E!I71</f>
        <v>0</v>
      </c>
      <c r="J71" s="52">
        <f>FC_IND_E!J71+FC_TRA_E!J71+FC_OTH_E!J71</f>
        <v>0</v>
      </c>
      <c r="K71" s="52">
        <f>FC_IND_E!K71+FC_TRA_E!K71+FC_OTH_E!K71</f>
        <v>0</v>
      </c>
      <c r="L71" s="52">
        <f>FC_IND_E!L71+FC_TRA_E!L71+FC_OTH_E!L71</f>
        <v>0</v>
      </c>
      <c r="M71" s="52">
        <f>FC_IND_E!M71+FC_TRA_E!M71+FC_OTH_E!M71</f>
        <v>0</v>
      </c>
      <c r="N71" s="52">
        <f>FC_IND_E!N71+FC_TRA_E!N71+FC_OTH_E!N71</f>
        <v>0</v>
      </c>
      <c r="O71" s="52">
        <f>FC_IND_E!O71+FC_TRA_E!O71+FC_OTH_E!O71</f>
        <v>0</v>
      </c>
      <c r="P71" s="52">
        <f>FC_IND_E!P71+FC_TRA_E!P71+FC_OTH_E!P71</f>
        <v>0</v>
      </c>
      <c r="Q71" s="52">
        <f>FC_IND_E!Q71+FC_TRA_E!Q71+FC_OTH_E!Q71</f>
        <v>0</v>
      </c>
      <c r="R71" s="52">
        <f>FC_IND_E!R71+FC_TRA_E!R71+FC_OTH_E!R71</f>
        <v>0</v>
      </c>
      <c r="S71" s="52">
        <f>FC_IND_E!S71+FC_TRA_E!S71+FC_OTH_E!S71</f>
        <v>0</v>
      </c>
      <c r="T71" s="52">
        <f>FC_IND_E!T71+FC_TRA_E!T71+FC_OTH_E!T71</f>
        <v>0</v>
      </c>
      <c r="U71" s="52">
        <f>FC_IND_E!U71+FC_TRA_E!U71+FC_OTH_E!U71</f>
        <v>0</v>
      </c>
      <c r="V71" s="52">
        <f>FC_IND_E!V71+FC_TRA_E!V71+FC_OTH_E!V71</f>
        <v>0</v>
      </c>
      <c r="W71" s="52">
        <f>FC_IND_E!W71+FC_TRA_E!W71+FC_OTH_E!W71</f>
        <v>0</v>
      </c>
      <c r="X71" s="52">
        <f>FC_IND_E!X71+FC_TRA_E!X71+FC_OTH_E!X71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FC_IND_E!C72+FC_TRA_E!C72+FC_OTH_E!C72</f>
        <v>0</v>
      </c>
      <c r="D72" s="55">
        <f>FC_IND_E!D72+FC_TRA_E!D72+FC_OTH_E!D72</f>
        <v>0</v>
      </c>
      <c r="E72" s="55">
        <f>FC_IND_E!E72+FC_TRA_E!E72+FC_OTH_E!E72</f>
        <v>0</v>
      </c>
      <c r="F72" s="55">
        <f>FC_IND_E!F72+FC_TRA_E!F72+FC_OTH_E!F72</f>
        <v>0</v>
      </c>
      <c r="G72" s="55">
        <f>FC_IND_E!G72+FC_TRA_E!G72+FC_OTH_E!G72</f>
        <v>0</v>
      </c>
      <c r="H72" s="55">
        <f>FC_IND_E!H72+FC_TRA_E!H72+FC_OTH_E!H72</f>
        <v>0</v>
      </c>
      <c r="I72" s="55">
        <f>FC_IND_E!I72+FC_TRA_E!I72+FC_OTH_E!I72</f>
        <v>3.0982867199999999</v>
      </c>
      <c r="J72" s="55">
        <f>FC_IND_E!J72+FC_TRA_E!J72+FC_OTH_E!J72</f>
        <v>8.5735886399999988</v>
      </c>
      <c r="K72" s="55">
        <f>FC_IND_E!K72+FC_TRA_E!K72+FC_OTH_E!K72</f>
        <v>14.979350880000002</v>
      </c>
      <c r="L72" s="55">
        <f>FC_IND_E!L72+FC_TRA_E!L72+FC_OTH_E!L72</f>
        <v>13.176888479999999</v>
      </c>
      <c r="M72" s="55">
        <f>FC_IND_E!M72+FC_TRA_E!M72+FC_OTH_E!M72</f>
        <v>14.142882239999997</v>
      </c>
      <c r="N72" s="55">
        <f>FC_IND_E!N72+FC_TRA_E!N72+FC_OTH_E!N72</f>
        <v>13.651145279999998</v>
      </c>
      <c r="O72" s="55">
        <f>FC_IND_E!O72+FC_TRA_E!O72+FC_OTH_E!O72</f>
        <v>13.92481008</v>
      </c>
      <c r="P72" s="55">
        <f>FC_IND_E!P72+FC_TRA_E!P72+FC_OTH_E!P72</f>
        <v>13.229902079999999</v>
      </c>
      <c r="Q72" s="55">
        <f>FC_IND_E!Q72+FC_TRA_E!Q72+FC_OTH_E!Q72</f>
        <v>15.71265792</v>
      </c>
      <c r="R72" s="55">
        <f>FC_IND_E!R72+FC_TRA_E!R72+FC_OTH_E!R72</f>
        <v>10.752877439999997</v>
      </c>
      <c r="S72" s="55">
        <f>FC_IND_E!S72+FC_TRA_E!S72+FC_OTH_E!S72</f>
        <v>7.4219040000000005</v>
      </c>
      <c r="T72" s="55">
        <f>FC_IND_E!T72+FC_TRA_E!T72+FC_OTH_E!T72</f>
        <v>0</v>
      </c>
      <c r="U72" s="55">
        <f>FC_IND_E!U72+FC_TRA_E!U72+FC_OTH_E!U72</f>
        <v>0</v>
      </c>
      <c r="V72" s="55">
        <f>FC_IND_E!V72+FC_TRA_E!V72+FC_OTH_E!V72</f>
        <v>0</v>
      </c>
      <c r="W72" s="55">
        <f>FC_IND_E!W72+FC_TRA_E!W72+FC_OTH_E!W72</f>
        <v>0</v>
      </c>
      <c r="X72" s="55">
        <f>FC_IND_E!X72+FC_TRA_E!X72+FC_OTH_E!X72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142</v>
      </c>
      <c r="B1" s="4" t="s">
        <v>188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11267.82837024</v>
      </c>
      <c r="D2" s="21">
        <f t="shared" ref="D2:X2" si="0">SUM(D3,D17,D22,D25,D26,D51,D52)</f>
        <v>10679.266299360002</v>
      </c>
      <c r="E2" s="21">
        <f t="shared" si="0"/>
        <v>10751.995899000001</v>
      </c>
      <c r="F2" s="21">
        <f t="shared" si="0"/>
        <v>9200.3914966800021</v>
      </c>
      <c r="G2" s="21">
        <f t="shared" si="0"/>
        <v>8649.9413191200019</v>
      </c>
      <c r="H2" s="21">
        <f t="shared" si="0"/>
        <v>8434.8977065199997</v>
      </c>
      <c r="I2" s="21">
        <f t="shared" si="0"/>
        <v>8136.3903140399989</v>
      </c>
      <c r="J2" s="21">
        <f t="shared" si="0"/>
        <v>7935.76996452</v>
      </c>
      <c r="K2" s="21">
        <f t="shared" si="0"/>
        <v>7079.3310502799995</v>
      </c>
      <c r="L2" s="21">
        <f t="shared" si="0"/>
        <v>6480.9549322799994</v>
      </c>
      <c r="M2" s="21">
        <f t="shared" si="0"/>
        <v>6609.2388469200005</v>
      </c>
      <c r="N2" s="21">
        <f t="shared" si="0"/>
        <v>6331.4917695600006</v>
      </c>
      <c r="O2" s="21">
        <f t="shared" si="0"/>
        <v>5596.7994256800011</v>
      </c>
      <c r="P2" s="21">
        <f t="shared" si="0"/>
        <v>5389.2459310800014</v>
      </c>
      <c r="Q2" s="21">
        <f t="shared" si="0"/>
        <v>5579.3828030400009</v>
      </c>
      <c r="R2" s="21">
        <f t="shared" si="0"/>
        <v>5545.9108375200003</v>
      </c>
      <c r="S2" s="21">
        <f t="shared" si="0"/>
        <v>5343.9006985199994</v>
      </c>
      <c r="T2" s="21">
        <f t="shared" si="0"/>
        <v>5676.4423066800009</v>
      </c>
      <c r="U2" s="21">
        <f t="shared" si="0"/>
        <v>5542.9337323199998</v>
      </c>
      <c r="V2" s="21">
        <f t="shared" si="0"/>
        <v>5460.8236382400009</v>
      </c>
      <c r="W2" s="21">
        <f t="shared" si="0"/>
        <v>5335.6283297999998</v>
      </c>
      <c r="X2" s="21">
        <f t="shared" si="0"/>
        <v>5465.9363383200007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1591.1968538399994</v>
      </c>
      <c r="D3" s="24">
        <f t="shared" si="1"/>
        <v>746.65452576000007</v>
      </c>
      <c r="E3" s="24">
        <f t="shared" si="1"/>
        <v>708.02001072000007</v>
      </c>
      <c r="F3" s="24">
        <f t="shared" si="1"/>
        <v>549.38100360000044</v>
      </c>
      <c r="G3" s="24">
        <f t="shared" si="1"/>
        <v>346.80859932000004</v>
      </c>
      <c r="H3" s="24">
        <f t="shared" si="1"/>
        <v>69.986513520000017</v>
      </c>
      <c r="I3" s="24">
        <f t="shared" si="1"/>
        <v>110.44934844000001</v>
      </c>
      <c r="J3" s="24">
        <f t="shared" si="1"/>
        <v>667.9771740000001</v>
      </c>
      <c r="K3" s="24">
        <f t="shared" si="1"/>
        <v>285.79365540000003</v>
      </c>
      <c r="L3" s="24">
        <f t="shared" si="1"/>
        <v>92.945190119999978</v>
      </c>
      <c r="M3" s="24">
        <f t="shared" si="1"/>
        <v>201.95406252000004</v>
      </c>
      <c r="N3" s="24">
        <f t="shared" si="1"/>
        <v>83.460798600000004</v>
      </c>
      <c r="O3" s="24">
        <f t="shared" si="1"/>
        <v>82.324373159999993</v>
      </c>
      <c r="P3" s="24">
        <f t="shared" si="1"/>
        <v>76.26873359999999</v>
      </c>
      <c r="Q3" s="24">
        <f t="shared" si="1"/>
        <v>59.468998679999991</v>
      </c>
      <c r="R3" s="24">
        <f t="shared" si="1"/>
        <v>55.442813040000004</v>
      </c>
      <c r="S3" s="24">
        <f t="shared" si="1"/>
        <v>55.533423599999992</v>
      </c>
      <c r="T3" s="24">
        <f t="shared" si="1"/>
        <v>48.420941879999987</v>
      </c>
      <c r="U3" s="24">
        <f t="shared" si="1"/>
        <v>44.299794359999993</v>
      </c>
      <c r="V3" s="24">
        <f t="shared" si="1"/>
        <v>47.125243679999997</v>
      </c>
      <c r="W3" s="24">
        <f t="shared" si="1"/>
        <v>42.01273187999999</v>
      </c>
      <c r="X3" s="24">
        <f t="shared" ref="X3" si="2">SUM(X4,X8,X11)</f>
        <v>43.886441279999993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1149.8337496799995</v>
      </c>
      <c r="D4" s="19">
        <f t="shared" si="3"/>
        <v>629.55785376000006</v>
      </c>
      <c r="E4" s="19">
        <f t="shared" si="3"/>
        <v>644.96819376000008</v>
      </c>
      <c r="F4" s="19">
        <f t="shared" si="3"/>
        <v>519.35638392000044</v>
      </c>
      <c r="G4" s="19">
        <f t="shared" si="3"/>
        <v>322.78874940000003</v>
      </c>
      <c r="H4" s="19">
        <f t="shared" si="3"/>
        <v>54.974010960000022</v>
      </c>
      <c r="I4" s="19">
        <f t="shared" si="3"/>
        <v>98.439423480000016</v>
      </c>
      <c r="J4" s="19">
        <f t="shared" si="3"/>
        <v>655.96416552000005</v>
      </c>
      <c r="K4" s="19">
        <f t="shared" si="3"/>
        <v>273.09841812000002</v>
      </c>
      <c r="L4" s="19">
        <f t="shared" si="3"/>
        <v>83.556642599999975</v>
      </c>
      <c r="M4" s="19">
        <f t="shared" si="3"/>
        <v>192.51155340000003</v>
      </c>
      <c r="N4" s="19">
        <f t="shared" si="3"/>
        <v>73.967025960000001</v>
      </c>
      <c r="O4" s="19">
        <f t="shared" si="3"/>
        <v>79.158754439999996</v>
      </c>
      <c r="P4" s="19">
        <f t="shared" si="3"/>
        <v>73.103114879999993</v>
      </c>
      <c r="Q4" s="19">
        <f t="shared" si="3"/>
        <v>32.074621559999997</v>
      </c>
      <c r="R4" s="19">
        <f t="shared" si="3"/>
        <v>30.141375119999999</v>
      </c>
      <c r="S4" s="19">
        <f t="shared" si="3"/>
        <v>16.440557039999998</v>
      </c>
      <c r="T4" s="19">
        <f t="shared" si="3"/>
        <v>9.5736005999999936</v>
      </c>
      <c r="U4" s="19">
        <f t="shared" si="3"/>
        <v>13.199797079999998</v>
      </c>
      <c r="V4" s="19">
        <f t="shared" si="3"/>
        <v>13.995133919999999</v>
      </c>
      <c r="W4" s="19">
        <f t="shared" si="3"/>
        <v>15.915745799999996</v>
      </c>
      <c r="X4" s="19">
        <f t="shared" ref="X4" si="4">SUM(X5:X7)</f>
        <v>9.258511679999998</v>
      </c>
    </row>
    <row r="5" spans="1:24" ht="11.25" customHeight="1" x14ac:dyDescent="0.2">
      <c r="A5" s="28" t="s">
        <v>4</v>
      </c>
      <c r="B5" s="7" t="s">
        <v>5</v>
      </c>
      <c r="C5" s="8">
        <f>FC_IND_IS_E!C5+FC_IND_NFM_E!C5+FC_IND_CPC_E!C5+FC_IND_NMM_E!C5+FC_IND_PPP_E!C5+FC_IND_FBT_E!C5+FC_IND_TE_E!C5+FC_IND_MAC_E!C5+FC_IND_TL_E!C5+FC_IND_WP_E!C5+FC_IND_MQ_E!C5+FC_IND_CON_E!C5+FC_IND_NSP_E!C5</f>
        <v>0</v>
      </c>
      <c r="D5" s="8">
        <f>FC_IND_IS_E!D5+FC_IND_NFM_E!D5+FC_IND_CPC_E!D5+FC_IND_NMM_E!D5+FC_IND_PPP_E!D5+FC_IND_FBT_E!D5+FC_IND_TE_E!D5+FC_IND_MAC_E!D5+FC_IND_TL_E!D5+FC_IND_WP_E!D5+FC_IND_MQ_E!D5+FC_IND_CON_E!D5+FC_IND_NSP_E!D5</f>
        <v>0</v>
      </c>
      <c r="E5" s="8">
        <f>FC_IND_IS_E!E5+FC_IND_NFM_E!E5+FC_IND_CPC_E!E5+FC_IND_NMM_E!E5+FC_IND_PPP_E!E5+FC_IND_FBT_E!E5+FC_IND_TE_E!E5+FC_IND_MAC_E!E5+FC_IND_TL_E!E5+FC_IND_WP_E!E5+FC_IND_MQ_E!E5+FC_IND_CON_E!E5+FC_IND_NSP_E!E5</f>
        <v>0</v>
      </c>
      <c r="F5" s="8">
        <f>FC_IND_IS_E!F5+FC_IND_NFM_E!F5+FC_IND_CPC_E!F5+FC_IND_NMM_E!F5+FC_IND_PPP_E!F5+FC_IND_FBT_E!F5+FC_IND_TE_E!F5+FC_IND_MAC_E!F5+FC_IND_TL_E!F5+FC_IND_WP_E!F5+FC_IND_MQ_E!F5+FC_IND_CON_E!F5+FC_IND_NSP_E!F5</f>
        <v>0</v>
      </c>
      <c r="G5" s="8">
        <f>FC_IND_IS_E!G5+FC_IND_NFM_E!G5+FC_IND_CPC_E!G5+FC_IND_NMM_E!G5+FC_IND_PPP_E!G5+FC_IND_FBT_E!G5+FC_IND_TE_E!G5+FC_IND_MAC_E!G5+FC_IND_TL_E!G5+FC_IND_WP_E!G5+FC_IND_MQ_E!G5+FC_IND_CON_E!G5+FC_IND_NSP_E!G5</f>
        <v>37.445104439999994</v>
      </c>
      <c r="H5" s="8">
        <f>FC_IND_IS_E!H5+FC_IND_NFM_E!H5+FC_IND_CPC_E!H5+FC_IND_NMM_E!H5+FC_IND_PPP_E!H5+FC_IND_FBT_E!H5+FC_IND_TE_E!H5+FC_IND_MAC_E!H5+FC_IND_TL_E!H5+FC_IND_WP_E!H5+FC_IND_MQ_E!H5+FC_IND_CON_E!H5+FC_IND_NSP_E!H5</f>
        <v>50.137718400000026</v>
      </c>
      <c r="I5" s="8">
        <f>FC_IND_IS_E!I5+FC_IND_NFM_E!I5+FC_IND_CPC_E!I5+FC_IND_NMM_E!I5+FC_IND_PPP_E!I5+FC_IND_FBT_E!I5+FC_IND_TE_E!I5+FC_IND_MAC_E!I5+FC_IND_TL_E!I5+FC_IND_WP_E!I5+FC_IND_MQ_E!I5+FC_IND_CON_E!I5+FC_IND_NSP_E!I5</f>
        <v>68.950333080000007</v>
      </c>
      <c r="J5" s="8">
        <f>FC_IND_IS_E!J5+FC_IND_NFM_E!J5+FC_IND_CPC_E!J5+FC_IND_NMM_E!J5+FC_IND_PPP_E!J5+FC_IND_FBT_E!J5+FC_IND_TE_E!J5+FC_IND_MAC_E!J5+FC_IND_TL_E!J5+FC_IND_WP_E!J5+FC_IND_MQ_E!J5+FC_IND_CON_E!J5+FC_IND_NSP_E!J5</f>
        <v>78.833139840000001</v>
      </c>
      <c r="K5" s="8">
        <f>FC_IND_IS_E!K5+FC_IND_NFM_E!K5+FC_IND_CPC_E!K5+FC_IND_NMM_E!K5+FC_IND_PPP_E!K5+FC_IND_FBT_E!K5+FC_IND_TE_E!K5+FC_IND_MAC_E!K5+FC_IND_TL_E!K5+FC_IND_WP_E!K5+FC_IND_MQ_E!K5+FC_IND_CON_E!K5+FC_IND_NSP_E!K5</f>
        <v>77.647287959999986</v>
      </c>
      <c r="L5" s="8">
        <f>FC_IND_IS_E!L5+FC_IND_NFM_E!L5+FC_IND_CPC_E!L5+FC_IND_NMM_E!L5+FC_IND_PPP_E!L5+FC_IND_FBT_E!L5+FC_IND_TE_E!L5+FC_IND_MAC_E!L5+FC_IND_TL_E!L5+FC_IND_WP_E!L5+FC_IND_MQ_E!L5+FC_IND_CON_E!L5+FC_IND_NSP_E!L5</f>
        <v>59.125208759999978</v>
      </c>
      <c r="M5" s="8">
        <f>FC_IND_IS_E!M5+FC_IND_NFM_E!M5+FC_IND_CPC_E!M5+FC_IND_NMM_E!M5+FC_IND_PPP_E!M5+FC_IND_FBT_E!M5+FC_IND_TE_E!M5+FC_IND_MAC_E!M5+FC_IND_TL_E!M5+FC_IND_WP_E!M5+FC_IND_MQ_E!M5+FC_IND_CON_E!M5+FC_IND_NSP_E!M5</f>
        <v>58.950392040000011</v>
      </c>
      <c r="N5" s="8">
        <f>FC_IND_IS_E!N5+FC_IND_NFM_E!N5+FC_IND_CPC_E!N5+FC_IND_NMM_E!N5+FC_IND_PPP_E!N5+FC_IND_FBT_E!N5+FC_IND_TE_E!N5+FC_IND_MAC_E!N5+FC_IND_TL_E!N5+FC_IND_WP_E!N5+FC_IND_MQ_E!N5+FC_IND_CON_E!N5+FC_IND_NSP_E!N5</f>
        <v>59.673722760000004</v>
      </c>
      <c r="O5" s="8">
        <f>FC_IND_IS_E!O5+FC_IND_NFM_E!O5+FC_IND_CPC_E!O5+FC_IND_NMM_E!O5+FC_IND_PPP_E!O5+FC_IND_FBT_E!O5+FC_IND_TE_E!O5+FC_IND_MAC_E!O5+FC_IND_TL_E!O5+FC_IND_WP_E!O5+FC_IND_MQ_E!O5+FC_IND_CON_E!O5+FC_IND_NSP_E!O5</f>
        <v>72.012102839999997</v>
      </c>
      <c r="P5" s="8">
        <f>FC_IND_IS_E!P5+FC_IND_NFM_E!P5+FC_IND_CPC_E!P5+FC_IND_NMM_E!P5+FC_IND_PPP_E!P5+FC_IND_FBT_E!P5+FC_IND_TE_E!P5+FC_IND_MAC_E!P5+FC_IND_TL_E!P5+FC_IND_WP_E!P5+FC_IND_MQ_E!P5+FC_IND_CON_E!P5+FC_IND_NSP_E!P5</f>
        <v>73.103114879999993</v>
      </c>
      <c r="Q5" s="8">
        <f>FC_IND_IS_E!Q5+FC_IND_NFM_E!Q5+FC_IND_CPC_E!Q5+FC_IND_NMM_E!Q5+FC_IND_PPP_E!Q5+FC_IND_FBT_E!Q5+FC_IND_TE_E!Q5+FC_IND_MAC_E!Q5+FC_IND_TL_E!Q5+FC_IND_WP_E!Q5+FC_IND_MQ_E!Q5+FC_IND_CON_E!Q5+FC_IND_NSP_E!Q5</f>
        <v>32.074621559999997</v>
      </c>
      <c r="R5" s="8">
        <f>FC_IND_IS_E!R5+FC_IND_NFM_E!R5+FC_IND_CPC_E!R5+FC_IND_NMM_E!R5+FC_IND_PPP_E!R5+FC_IND_FBT_E!R5+FC_IND_TE_E!R5+FC_IND_MAC_E!R5+FC_IND_TL_E!R5+FC_IND_WP_E!R5+FC_IND_MQ_E!R5+FC_IND_CON_E!R5+FC_IND_NSP_E!R5</f>
        <v>30.141375119999999</v>
      </c>
      <c r="S5" s="8">
        <f>FC_IND_IS_E!S5+FC_IND_NFM_E!S5+FC_IND_CPC_E!S5+FC_IND_NMM_E!S5+FC_IND_PPP_E!S5+FC_IND_FBT_E!S5+FC_IND_TE_E!S5+FC_IND_MAC_E!S5+FC_IND_TL_E!S5+FC_IND_WP_E!S5+FC_IND_MQ_E!S5+FC_IND_CON_E!S5+FC_IND_NSP_E!S5</f>
        <v>16.440557039999998</v>
      </c>
      <c r="T5" s="8">
        <f>FC_IND_IS_E!T5+FC_IND_NFM_E!T5+FC_IND_CPC_E!T5+FC_IND_NMM_E!T5+FC_IND_PPP_E!T5+FC_IND_FBT_E!T5+FC_IND_TE_E!T5+FC_IND_MAC_E!T5+FC_IND_TL_E!T5+FC_IND_WP_E!T5+FC_IND_MQ_E!T5+FC_IND_CON_E!T5+FC_IND_NSP_E!T5</f>
        <v>8.7886097999999944</v>
      </c>
      <c r="U5" s="8">
        <f>FC_IND_IS_E!U5+FC_IND_NFM_E!U5+FC_IND_CPC_E!U5+FC_IND_NMM_E!U5+FC_IND_PPP_E!U5+FC_IND_FBT_E!U5+FC_IND_TE_E!U5+FC_IND_MAC_E!U5+FC_IND_TL_E!U5+FC_IND_WP_E!U5+FC_IND_MQ_E!U5+FC_IND_CON_E!U5+FC_IND_NSP_E!U5</f>
        <v>12.667842359999998</v>
      </c>
      <c r="V5" s="8">
        <f>FC_IND_IS_E!V5+FC_IND_NFM_E!V5+FC_IND_CPC_E!V5+FC_IND_NMM_E!V5+FC_IND_PPP_E!V5+FC_IND_FBT_E!V5+FC_IND_TE_E!V5+FC_IND_MAC_E!V5+FC_IND_TL_E!V5+FC_IND_WP_E!V5+FC_IND_MQ_E!V5+FC_IND_CON_E!V5+FC_IND_NSP_E!V5</f>
        <v>13.313673359999999</v>
      </c>
      <c r="W5" s="8">
        <f>FC_IND_IS_E!W5+FC_IND_NFM_E!W5+FC_IND_CPC_E!W5+FC_IND_NMM_E!W5+FC_IND_PPP_E!W5+FC_IND_FBT_E!W5+FC_IND_TE_E!W5+FC_IND_MAC_E!W5+FC_IND_TL_E!W5+FC_IND_WP_E!W5+FC_IND_MQ_E!W5+FC_IND_CON_E!W5+FC_IND_NSP_E!W5</f>
        <v>15.318403559999997</v>
      </c>
      <c r="X5" s="8">
        <f>FC_IND_IS_E!X5+FC_IND_NFM_E!X5+FC_IND_CPC_E!X5+FC_IND_NMM_E!X5+FC_IND_PPP_E!X5+FC_IND_FBT_E!X5+FC_IND_TE_E!X5+FC_IND_MAC_E!X5+FC_IND_TL_E!X5+FC_IND_WP_E!X5+FC_IND_MQ_E!X5+FC_IND_CON_E!X5+FC_IND_NSP_E!X5</f>
        <v>8.6962471199999989</v>
      </c>
    </row>
    <row r="6" spans="1:24" ht="11.25" customHeight="1" x14ac:dyDescent="0.2">
      <c r="A6" s="28" t="s">
        <v>6</v>
      </c>
      <c r="B6" s="7" t="s">
        <v>7</v>
      </c>
      <c r="C6" s="8">
        <f>FC_IND_IS_E!C6+FC_IND_NFM_E!C6+FC_IND_CPC_E!C6+FC_IND_NMM_E!C6+FC_IND_PPP_E!C6+FC_IND_FBT_E!C6+FC_IND_TE_E!C6+FC_IND_MAC_E!C6+FC_IND_TL_E!C6+FC_IND_WP_E!C6+FC_IND_MQ_E!C6+FC_IND_CON_E!C6+FC_IND_NSP_E!C6</f>
        <v>0</v>
      </c>
      <c r="D6" s="8">
        <f>FC_IND_IS_E!D6+FC_IND_NFM_E!D6+FC_IND_CPC_E!D6+FC_IND_NMM_E!D6+FC_IND_PPP_E!D6+FC_IND_FBT_E!D6+FC_IND_TE_E!D6+FC_IND_MAC_E!D6+FC_IND_TL_E!D6+FC_IND_WP_E!D6+FC_IND_MQ_E!D6+FC_IND_CON_E!D6+FC_IND_NSP_E!D6</f>
        <v>0</v>
      </c>
      <c r="E6" s="8">
        <f>FC_IND_IS_E!E6+FC_IND_NFM_E!E6+FC_IND_CPC_E!E6+FC_IND_NMM_E!E6+FC_IND_PPP_E!E6+FC_IND_FBT_E!E6+FC_IND_TE_E!E6+FC_IND_MAC_E!E6+FC_IND_TL_E!E6+FC_IND_WP_E!E6+FC_IND_MQ_E!E6+FC_IND_CON_E!E6+FC_IND_NSP_E!E6</f>
        <v>0</v>
      </c>
      <c r="F6" s="8">
        <f>FC_IND_IS_E!F6+FC_IND_NFM_E!F6+FC_IND_CPC_E!F6+FC_IND_NMM_E!F6+FC_IND_PPP_E!F6+FC_IND_FBT_E!F6+FC_IND_TE_E!F6+FC_IND_MAC_E!F6+FC_IND_TL_E!F6+FC_IND_WP_E!F6+FC_IND_MQ_E!F6+FC_IND_CON_E!F6+FC_IND_NSP_E!F6</f>
        <v>0</v>
      </c>
      <c r="G6" s="8">
        <f>FC_IND_IS_E!G6+FC_IND_NFM_E!G6+FC_IND_CPC_E!G6+FC_IND_NMM_E!G6+FC_IND_PPP_E!G6+FC_IND_FBT_E!G6+FC_IND_TE_E!G6+FC_IND_MAC_E!G6+FC_IND_TL_E!G6+FC_IND_WP_E!G6+FC_IND_MQ_E!G6+FC_IND_CON_E!G6+FC_IND_NSP_E!G6</f>
        <v>0</v>
      </c>
      <c r="H6" s="8">
        <f>FC_IND_IS_E!H6+FC_IND_NFM_E!H6+FC_IND_CPC_E!H6+FC_IND_NMM_E!H6+FC_IND_PPP_E!H6+FC_IND_FBT_E!H6+FC_IND_TE_E!H6+FC_IND_MAC_E!H6+FC_IND_TL_E!H6+FC_IND_WP_E!H6+FC_IND_MQ_E!H6+FC_IND_CON_E!H6+FC_IND_NSP_E!H6</f>
        <v>0</v>
      </c>
      <c r="I6" s="8">
        <f>FC_IND_IS_E!I6+FC_IND_NFM_E!I6+FC_IND_CPC_E!I6+FC_IND_NMM_E!I6+FC_IND_PPP_E!I6+FC_IND_FBT_E!I6+FC_IND_TE_E!I6+FC_IND_MAC_E!I6+FC_IND_TL_E!I6+FC_IND_WP_E!I6+FC_IND_MQ_E!I6+FC_IND_CON_E!I6+FC_IND_NSP_E!I6</f>
        <v>0</v>
      </c>
      <c r="J6" s="8">
        <f>FC_IND_IS_E!J6+FC_IND_NFM_E!J6+FC_IND_CPC_E!J6+FC_IND_NMM_E!J6+FC_IND_PPP_E!J6+FC_IND_FBT_E!J6+FC_IND_TE_E!J6+FC_IND_MAC_E!J6+FC_IND_TL_E!J6+FC_IND_WP_E!J6+FC_IND_MQ_E!J6+FC_IND_CON_E!J6+FC_IND_NSP_E!J6</f>
        <v>0</v>
      </c>
      <c r="K6" s="8">
        <f>FC_IND_IS_E!K6+FC_IND_NFM_E!K6+FC_IND_CPC_E!K6+FC_IND_NMM_E!K6+FC_IND_PPP_E!K6+FC_IND_FBT_E!K6+FC_IND_TE_E!K6+FC_IND_MAC_E!K6+FC_IND_TL_E!K6+FC_IND_WP_E!K6+FC_IND_MQ_E!K6+FC_IND_CON_E!K6+FC_IND_NSP_E!K6</f>
        <v>0</v>
      </c>
      <c r="L6" s="8">
        <f>FC_IND_IS_E!L6+FC_IND_NFM_E!L6+FC_IND_CPC_E!L6+FC_IND_NMM_E!L6+FC_IND_PPP_E!L6+FC_IND_FBT_E!L6+FC_IND_TE_E!L6+FC_IND_MAC_E!L6+FC_IND_TL_E!L6+FC_IND_WP_E!L6+FC_IND_MQ_E!L6+FC_IND_CON_E!L6+FC_IND_NSP_E!L6</f>
        <v>0</v>
      </c>
      <c r="M6" s="8">
        <f>FC_IND_IS_E!M6+FC_IND_NFM_E!M6+FC_IND_CPC_E!M6+FC_IND_NMM_E!M6+FC_IND_PPP_E!M6+FC_IND_FBT_E!M6+FC_IND_TE_E!M6+FC_IND_MAC_E!M6+FC_IND_TL_E!M6+FC_IND_WP_E!M6+FC_IND_MQ_E!M6+FC_IND_CON_E!M6+FC_IND_NSP_E!M6</f>
        <v>0</v>
      </c>
      <c r="N6" s="8">
        <f>FC_IND_IS_E!N6+FC_IND_NFM_E!N6+FC_IND_CPC_E!N6+FC_IND_NMM_E!N6+FC_IND_PPP_E!N6+FC_IND_FBT_E!N6+FC_IND_TE_E!N6+FC_IND_MAC_E!N6+FC_IND_TL_E!N6+FC_IND_WP_E!N6+FC_IND_MQ_E!N6+FC_IND_CON_E!N6+FC_IND_NSP_E!N6</f>
        <v>0</v>
      </c>
      <c r="O6" s="8">
        <f>FC_IND_IS_E!O6+FC_IND_NFM_E!O6+FC_IND_CPC_E!O6+FC_IND_NMM_E!O6+FC_IND_PPP_E!O6+FC_IND_FBT_E!O6+FC_IND_TE_E!O6+FC_IND_MAC_E!O6+FC_IND_TL_E!O6+FC_IND_WP_E!O6+FC_IND_MQ_E!O6+FC_IND_CON_E!O6+FC_IND_NSP_E!O6</f>
        <v>0</v>
      </c>
      <c r="P6" s="8">
        <f>FC_IND_IS_E!P6+FC_IND_NFM_E!P6+FC_IND_CPC_E!P6+FC_IND_NMM_E!P6+FC_IND_PPP_E!P6+FC_IND_FBT_E!P6+FC_IND_TE_E!P6+FC_IND_MAC_E!P6+FC_IND_TL_E!P6+FC_IND_WP_E!P6+FC_IND_MQ_E!P6+FC_IND_CON_E!P6+FC_IND_NSP_E!P6</f>
        <v>0</v>
      </c>
      <c r="Q6" s="8">
        <f>FC_IND_IS_E!Q6+FC_IND_NFM_E!Q6+FC_IND_CPC_E!Q6+FC_IND_NMM_E!Q6+FC_IND_PPP_E!Q6+FC_IND_FBT_E!Q6+FC_IND_TE_E!Q6+FC_IND_MAC_E!Q6+FC_IND_TL_E!Q6+FC_IND_WP_E!Q6+FC_IND_MQ_E!Q6+FC_IND_CON_E!Q6+FC_IND_NSP_E!Q6</f>
        <v>0</v>
      </c>
      <c r="R6" s="8">
        <f>FC_IND_IS_E!R6+FC_IND_NFM_E!R6+FC_IND_CPC_E!R6+FC_IND_NMM_E!R6+FC_IND_PPP_E!R6+FC_IND_FBT_E!R6+FC_IND_TE_E!R6+FC_IND_MAC_E!R6+FC_IND_TL_E!R6+FC_IND_WP_E!R6+FC_IND_MQ_E!R6+FC_IND_CON_E!R6+FC_IND_NSP_E!R6</f>
        <v>0</v>
      </c>
      <c r="S6" s="8">
        <f>FC_IND_IS_E!S6+FC_IND_NFM_E!S6+FC_IND_CPC_E!S6+FC_IND_NMM_E!S6+FC_IND_PPP_E!S6+FC_IND_FBT_E!S6+FC_IND_TE_E!S6+FC_IND_MAC_E!S6+FC_IND_TL_E!S6+FC_IND_WP_E!S6+FC_IND_MQ_E!S6+FC_IND_CON_E!S6+FC_IND_NSP_E!S6</f>
        <v>0</v>
      </c>
      <c r="T6" s="8">
        <f>FC_IND_IS_E!T6+FC_IND_NFM_E!T6+FC_IND_CPC_E!T6+FC_IND_NMM_E!T6+FC_IND_PPP_E!T6+FC_IND_FBT_E!T6+FC_IND_TE_E!T6+FC_IND_MAC_E!T6+FC_IND_TL_E!T6+FC_IND_WP_E!T6+FC_IND_MQ_E!T6+FC_IND_CON_E!T6+FC_IND_NSP_E!T6</f>
        <v>0</v>
      </c>
      <c r="U6" s="8">
        <f>FC_IND_IS_E!U6+FC_IND_NFM_E!U6+FC_IND_CPC_E!U6+FC_IND_NMM_E!U6+FC_IND_PPP_E!U6+FC_IND_FBT_E!U6+FC_IND_TE_E!U6+FC_IND_MAC_E!U6+FC_IND_TL_E!U6+FC_IND_WP_E!U6+FC_IND_MQ_E!U6+FC_IND_CON_E!U6+FC_IND_NSP_E!U6</f>
        <v>0</v>
      </c>
      <c r="V6" s="8">
        <f>FC_IND_IS_E!V6+FC_IND_NFM_E!V6+FC_IND_CPC_E!V6+FC_IND_NMM_E!V6+FC_IND_PPP_E!V6+FC_IND_FBT_E!V6+FC_IND_TE_E!V6+FC_IND_MAC_E!V6+FC_IND_TL_E!V6+FC_IND_WP_E!V6+FC_IND_MQ_E!V6+FC_IND_CON_E!V6+FC_IND_NSP_E!V6</f>
        <v>0</v>
      </c>
      <c r="W6" s="8">
        <f>FC_IND_IS_E!W6+FC_IND_NFM_E!W6+FC_IND_CPC_E!W6+FC_IND_NMM_E!W6+FC_IND_PPP_E!W6+FC_IND_FBT_E!W6+FC_IND_TE_E!W6+FC_IND_MAC_E!W6+FC_IND_TL_E!W6+FC_IND_WP_E!W6+FC_IND_MQ_E!W6+FC_IND_CON_E!W6+FC_IND_NSP_E!W6</f>
        <v>0</v>
      </c>
      <c r="X6" s="8">
        <f>FC_IND_IS_E!X6+FC_IND_NFM_E!X6+FC_IND_CPC_E!X6+FC_IND_NMM_E!X6+FC_IND_PPP_E!X6+FC_IND_FBT_E!X6+FC_IND_TE_E!X6+FC_IND_MAC_E!X6+FC_IND_TL_E!X6+FC_IND_WP_E!X6+FC_IND_MQ_E!X6+FC_IND_CON_E!X6+FC_IND_NSP_E!X6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FC_IND_IS_E!C7+FC_IND_NFM_E!C7+FC_IND_CPC_E!C7+FC_IND_NMM_E!C7+FC_IND_PPP_E!C7+FC_IND_FBT_E!C7+FC_IND_TE_E!C7+FC_IND_MAC_E!C7+FC_IND_TL_E!C7+FC_IND_WP_E!C7+FC_IND_MQ_E!C7+FC_IND_CON_E!C7+FC_IND_NSP_E!C7</f>
        <v>1149.8337496799995</v>
      </c>
      <c r="D7" s="8">
        <f>FC_IND_IS_E!D7+FC_IND_NFM_E!D7+FC_IND_CPC_E!D7+FC_IND_NMM_E!D7+FC_IND_PPP_E!D7+FC_IND_FBT_E!D7+FC_IND_TE_E!D7+FC_IND_MAC_E!D7+FC_IND_TL_E!D7+FC_IND_WP_E!D7+FC_IND_MQ_E!D7+FC_IND_CON_E!D7+FC_IND_NSP_E!D7</f>
        <v>629.55785376000006</v>
      </c>
      <c r="E7" s="8">
        <f>FC_IND_IS_E!E7+FC_IND_NFM_E!E7+FC_IND_CPC_E!E7+FC_IND_NMM_E!E7+FC_IND_PPP_E!E7+FC_IND_FBT_E!E7+FC_IND_TE_E!E7+FC_IND_MAC_E!E7+FC_IND_TL_E!E7+FC_IND_WP_E!E7+FC_IND_MQ_E!E7+FC_IND_CON_E!E7+FC_IND_NSP_E!E7</f>
        <v>644.96819376000008</v>
      </c>
      <c r="F7" s="8">
        <f>FC_IND_IS_E!F7+FC_IND_NFM_E!F7+FC_IND_CPC_E!F7+FC_IND_NMM_E!F7+FC_IND_PPP_E!F7+FC_IND_FBT_E!F7+FC_IND_TE_E!F7+FC_IND_MAC_E!F7+FC_IND_TL_E!F7+FC_IND_WP_E!F7+FC_IND_MQ_E!F7+FC_IND_CON_E!F7+FC_IND_NSP_E!F7</f>
        <v>519.35638392000044</v>
      </c>
      <c r="G7" s="8">
        <f>FC_IND_IS_E!G7+FC_IND_NFM_E!G7+FC_IND_CPC_E!G7+FC_IND_NMM_E!G7+FC_IND_PPP_E!G7+FC_IND_FBT_E!G7+FC_IND_TE_E!G7+FC_IND_MAC_E!G7+FC_IND_TL_E!G7+FC_IND_WP_E!G7+FC_IND_MQ_E!G7+FC_IND_CON_E!G7+FC_IND_NSP_E!G7</f>
        <v>285.34364496000001</v>
      </c>
      <c r="H7" s="8">
        <f>FC_IND_IS_E!H7+FC_IND_NFM_E!H7+FC_IND_CPC_E!H7+FC_IND_NMM_E!H7+FC_IND_PPP_E!H7+FC_IND_FBT_E!H7+FC_IND_TE_E!H7+FC_IND_MAC_E!H7+FC_IND_TL_E!H7+FC_IND_WP_E!H7+FC_IND_MQ_E!H7+FC_IND_CON_E!H7+FC_IND_NSP_E!H7</f>
        <v>4.8362925599999995</v>
      </c>
      <c r="I7" s="8">
        <f>FC_IND_IS_E!I7+FC_IND_NFM_E!I7+FC_IND_CPC_E!I7+FC_IND_NMM_E!I7+FC_IND_PPP_E!I7+FC_IND_FBT_E!I7+FC_IND_TE_E!I7+FC_IND_MAC_E!I7+FC_IND_TL_E!I7+FC_IND_WP_E!I7+FC_IND_MQ_E!I7+FC_IND_CON_E!I7+FC_IND_NSP_E!I7</f>
        <v>29.489090400000002</v>
      </c>
      <c r="J7" s="8">
        <f>FC_IND_IS_E!J7+FC_IND_NFM_E!J7+FC_IND_CPC_E!J7+FC_IND_NMM_E!J7+FC_IND_PPP_E!J7+FC_IND_FBT_E!J7+FC_IND_TE_E!J7+FC_IND_MAC_E!J7+FC_IND_TL_E!J7+FC_IND_WP_E!J7+FC_IND_MQ_E!J7+FC_IND_CON_E!J7+FC_IND_NSP_E!J7</f>
        <v>577.13102567999999</v>
      </c>
      <c r="K7" s="8">
        <f>FC_IND_IS_E!K7+FC_IND_NFM_E!K7+FC_IND_CPC_E!K7+FC_IND_NMM_E!K7+FC_IND_PPP_E!K7+FC_IND_FBT_E!K7+FC_IND_TE_E!K7+FC_IND_MAC_E!K7+FC_IND_TL_E!K7+FC_IND_WP_E!K7+FC_IND_MQ_E!K7+FC_IND_CON_E!K7+FC_IND_NSP_E!K7</f>
        <v>195.45113016000002</v>
      </c>
      <c r="L7" s="8">
        <f>FC_IND_IS_E!L7+FC_IND_NFM_E!L7+FC_IND_CPC_E!L7+FC_IND_NMM_E!L7+FC_IND_PPP_E!L7+FC_IND_FBT_E!L7+FC_IND_TE_E!L7+FC_IND_MAC_E!L7+FC_IND_TL_E!L7+FC_IND_WP_E!L7+FC_IND_MQ_E!L7+FC_IND_CON_E!L7+FC_IND_NSP_E!L7</f>
        <v>24.43143384</v>
      </c>
      <c r="M7" s="8">
        <f>FC_IND_IS_E!M7+FC_IND_NFM_E!M7+FC_IND_CPC_E!M7+FC_IND_NMM_E!M7+FC_IND_PPP_E!M7+FC_IND_FBT_E!M7+FC_IND_TE_E!M7+FC_IND_MAC_E!M7+FC_IND_TL_E!M7+FC_IND_WP_E!M7+FC_IND_MQ_E!M7+FC_IND_CON_E!M7+FC_IND_NSP_E!M7</f>
        <v>133.56116136</v>
      </c>
      <c r="N7" s="8">
        <f>FC_IND_IS_E!N7+FC_IND_NFM_E!N7+FC_IND_CPC_E!N7+FC_IND_NMM_E!N7+FC_IND_PPP_E!N7+FC_IND_FBT_E!N7+FC_IND_TE_E!N7+FC_IND_MAC_E!N7+FC_IND_TL_E!N7+FC_IND_WP_E!N7+FC_IND_MQ_E!N7+FC_IND_CON_E!N7+FC_IND_NSP_E!N7</f>
        <v>14.293303199999999</v>
      </c>
      <c r="O7" s="8">
        <f>FC_IND_IS_E!O7+FC_IND_NFM_E!O7+FC_IND_CPC_E!O7+FC_IND_NMM_E!O7+FC_IND_PPP_E!O7+FC_IND_FBT_E!O7+FC_IND_TE_E!O7+FC_IND_MAC_E!O7+FC_IND_TL_E!O7+FC_IND_WP_E!O7+FC_IND_MQ_E!O7+FC_IND_CON_E!O7+FC_IND_NSP_E!O7</f>
        <v>7.146651600000002</v>
      </c>
      <c r="P7" s="8">
        <f>FC_IND_IS_E!P7+FC_IND_NFM_E!P7+FC_IND_CPC_E!P7+FC_IND_NMM_E!P7+FC_IND_PPP_E!P7+FC_IND_FBT_E!P7+FC_IND_TE_E!P7+FC_IND_MAC_E!P7+FC_IND_TL_E!P7+FC_IND_WP_E!P7+FC_IND_MQ_E!P7+FC_IND_CON_E!P7+FC_IND_NSP_E!P7</f>
        <v>0</v>
      </c>
      <c r="Q7" s="8">
        <f>FC_IND_IS_E!Q7+FC_IND_NFM_E!Q7+FC_IND_CPC_E!Q7+FC_IND_NMM_E!Q7+FC_IND_PPP_E!Q7+FC_IND_FBT_E!Q7+FC_IND_TE_E!Q7+FC_IND_MAC_E!Q7+FC_IND_TL_E!Q7+FC_IND_WP_E!Q7+FC_IND_MQ_E!Q7+FC_IND_CON_E!Q7+FC_IND_NSP_E!Q7</f>
        <v>0</v>
      </c>
      <c r="R7" s="8">
        <f>FC_IND_IS_E!R7+FC_IND_NFM_E!R7+FC_IND_CPC_E!R7+FC_IND_NMM_E!R7+FC_IND_PPP_E!R7+FC_IND_FBT_E!R7+FC_IND_TE_E!R7+FC_IND_MAC_E!R7+FC_IND_TL_E!R7+FC_IND_WP_E!R7+FC_IND_MQ_E!R7+FC_IND_CON_E!R7+FC_IND_NSP_E!R7</f>
        <v>0</v>
      </c>
      <c r="S7" s="8">
        <f>FC_IND_IS_E!S7+FC_IND_NFM_E!S7+FC_IND_CPC_E!S7+FC_IND_NMM_E!S7+FC_IND_PPP_E!S7+FC_IND_FBT_E!S7+FC_IND_TE_E!S7+FC_IND_MAC_E!S7+FC_IND_TL_E!S7+FC_IND_WP_E!S7+FC_IND_MQ_E!S7+FC_IND_CON_E!S7+FC_IND_NSP_E!S7</f>
        <v>0</v>
      </c>
      <c r="T7" s="8">
        <f>FC_IND_IS_E!T7+FC_IND_NFM_E!T7+FC_IND_CPC_E!T7+FC_IND_NMM_E!T7+FC_IND_PPP_E!T7+FC_IND_FBT_E!T7+FC_IND_TE_E!T7+FC_IND_MAC_E!T7+FC_IND_TL_E!T7+FC_IND_WP_E!T7+FC_IND_MQ_E!T7+FC_IND_CON_E!T7+FC_IND_NSP_E!T7</f>
        <v>0.78499079999999988</v>
      </c>
      <c r="U7" s="8">
        <f>FC_IND_IS_E!U7+FC_IND_NFM_E!U7+FC_IND_CPC_E!U7+FC_IND_NMM_E!U7+FC_IND_PPP_E!U7+FC_IND_FBT_E!U7+FC_IND_TE_E!U7+FC_IND_MAC_E!U7+FC_IND_TL_E!U7+FC_IND_WP_E!U7+FC_IND_MQ_E!U7+FC_IND_CON_E!U7+FC_IND_NSP_E!U7</f>
        <v>0.53195471999999999</v>
      </c>
      <c r="V7" s="8">
        <f>FC_IND_IS_E!V7+FC_IND_NFM_E!V7+FC_IND_CPC_E!V7+FC_IND_NMM_E!V7+FC_IND_PPP_E!V7+FC_IND_FBT_E!V7+FC_IND_TE_E!V7+FC_IND_MAC_E!V7+FC_IND_TL_E!V7+FC_IND_WP_E!V7+FC_IND_MQ_E!V7+FC_IND_CON_E!V7+FC_IND_NSP_E!V7</f>
        <v>0.68146055999999988</v>
      </c>
      <c r="W7" s="8">
        <f>FC_IND_IS_E!W7+FC_IND_NFM_E!W7+FC_IND_CPC_E!W7+FC_IND_NMM_E!W7+FC_IND_PPP_E!W7+FC_IND_FBT_E!W7+FC_IND_TE_E!W7+FC_IND_MAC_E!W7+FC_IND_TL_E!W7+FC_IND_WP_E!W7+FC_IND_MQ_E!W7+FC_IND_CON_E!W7+FC_IND_NSP_E!W7</f>
        <v>0.59734223999999991</v>
      </c>
      <c r="X7" s="8">
        <f>FC_IND_IS_E!X7+FC_IND_NFM_E!X7+FC_IND_CPC_E!X7+FC_IND_NMM_E!X7+FC_IND_PPP_E!X7+FC_IND_FBT_E!X7+FC_IND_TE_E!X7+FC_IND_MAC_E!X7+FC_IND_TL_E!X7+FC_IND_WP_E!X7+FC_IND_MQ_E!X7+FC_IND_CON_E!X7+FC_IND_NSP_E!X7</f>
        <v>0.56226455999999991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FC_IND_IS_E!C9+FC_IND_NFM_E!C9+FC_IND_CPC_E!C9+FC_IND_NMM_E!C9+FC_IND_PPP_E!C9+FC_IND_FBT_E!C9+FC_IND_TE_E!C9+FC_IND_MAC_E!C9+FC_IND_TL_E!C9+FC_IND_WP_E!C9+FC_IND_MQ_E!C9+FC_IND_CON_E!C9+FC_IND_NSP_E!C9</f>
        <v>0</v>
      </c>
      <c r="D9" s="8">
        <f>FC_IND_IS_E!D9+FC_IND_NFM_E!D9+FC_IND_CPC_E!D9+FC_IND_NMM_E!D9+FC_IND_PPP_E!D9+FC_IND_FBT_E!D9+FC_IND_TE_E!D9+FC_IND_MAC_E!D9+FC_IND_TL_E!D9+FC_IND_WP_E!D9+FC_IND_MQ_E!D9+FC_IND_CON_E!D9+FC_IND_NSP_E!D9</f>
        <v>0</v>
      </c>
      <c r="E9" s="8">
        <f>FC_IND_IS_E!E9+FC_IND_NFM_E!E9+FC_IND_CPC_E!E9+FC_IND_NMM_E!E9+FC_IND_PPP_E!E9+FC_IND_FBT_E!E9+FC_IND_TE_E!E9+FC_IND_MAC_E!E9+FC_IND_TL_E!E9+FC_IND_WP_E!E9+FC_IND_MQ_E!E9+FC_IND_CON_E!E9+FC_IND_NSP_E!E9</f>
        <v>0</v>
      </c>
      <c r="F9" s="8">
        <f>FC_IND_IS_E!F9+FC_IND_NFM_E!F9+FC_IND_CPC_E!F9+FC_IND_NMM_E!F9+FC_IND_PPP_E!F9+FC_IND_FBT_E!F9+FC_IND_TE_E!F9+FC_IND_MAC_E!F9+FC_IND_TL_E!F9+FC_IND_WP_E!F9+FC_IND_MQ_E!F9+FC_IND_CON_E!F9+FC_IND_NSP_E!F9</f>
        <v>0</v>
      </c>
      <c r="G9" s="8">
        <f>FC_IND_IS_E!G9+FC_IND_NFM_E!G9+FC_IND_CPC_E!G9+FC_IND_NMM_E!G9+FC_IND_PPP_E!G9+FC_IND_FBT_E!G9+FC_IND_TE_E!G9+FC_IND_MAC_E!G9+FC_IND_TL_E!G9+FC_IND_WP_E!G9+FC_IND_MQ_E!G9+FC_IND_CON_E!G9+FC_IND_NSP_E!G9</f>
        <v>0</v>
      </c>
      <c r="H9" s="8">
        <f>FC_IND_IS_E!H9+FC_IND_NFM_E!H9+FC_IND_CPC_E!H9+FC_IND_NMM_E!H9+FC_IND_PPP_E!H9+FC_IND_FBT_E!H9+FC_IND_TE_E!H9+FC_IND_MAC_E!H9+FC_IND_TL_E!H9+FC_IND_WP_E!H9+FC_IND_MQ_E!H9+FC_IND_CON_E!H9+FC_IND_NSP_E!H9</f>
        <v>0</v>
      </c>
      <c r="I9" s="8">
        <f>FC_IND_IS_E!I9+FC_IND_NFM_E!I9+FC_IND_CPC_E!I9+FC_IND_NMM_E!I9+FC_IND_PPP_E!I9+FC_IND_FBT_E!I9+FC_IND_TE_E!I9+FC_IND_MAC_E!I9+FC_IND_TL_E!I9+FC_IND_WP_E!I9+FC_IND_MQ_E!I9+FC_IND_CON_E!I9+FC_IND_NSP_E!I9</f>
        <v>0</v>
      </c>
      <c r="J9" s="8">
        <f>FC_IND_IS_E!J9+FC_IND_NFM_E!J9+FC_IND_CPC_E!J9+FC_IND_NMM_E!J9+FC_IND_PPP_E!J9+FC_IND_FBT_E!J9+FC_IND_TE_E!J9+FC_IND_MAC_E!J9+FC_IND_TL_E!J9+FC_IND_WP_E!J9+FC_IND_MQ_E!J9+FC_IND_CON_E!J9+FC_IND_NSP_E!J9</f>
        <v>0</v>
      </c>
      <c r="K9" s="8">
        <f>FC_IND_IS_E!K9+FC_IND_NFM_E!K9+FC_IND_CPC_E!K9+FC_IND_NMM_E!K9+FC_IND_PPP_E!K9+FC_IND_FBT_E!K9+FC_IND_TE_E!K9+FC_IND_MAC_E!K9+FC_IND_TL_E!K9+FC_IND_WP_E!K9+FC_IND_MQ_E!K9+FC_IND_CON_E!K9+FC_IND_NSP_E!K9</f>
        <v>0</v>
      </c>
      <c r="L9" s="8">
        <f>FC_IND_IS_E!L9+FC_IND_NFM_E!L9+FC_IND_CPC_E!L9+FC_IND_NMM_E!L9+FC_IND_PPP_E!L9+FC_IND_FBT_E!L9+FC_IND_TE_E!L9+FC_IND_MAC_E!L9+FC_IND_TL_E!L9+FC_IND_WP_E!L9+FC_IND_MQ_E!L9+FC_IND_CON_E!L9+FC_IND_NSP_E!L9</f>
        <v>0</v>
      </c>
      <c r="M9" s="8">
        <f>FC_IND_IS_E!M9+FC_IND_NFM_E!M9+FC_IND_CPC_E!M9+FC_IND_NMM_E!M9+FC_IND_PPP_E!M9+FC_IND_FBT_E!M9+FC_IND_TE_E!M9+FC_IND_MAC_E!M9+FC_IND_TL_E!M9+FC_IND_WP_E!M9+FC_IND_MQ_E!M9+FC_IND_CON_E!M9+FC_IND_NSP_E!M9</f>
        <v>0</v>
      </c>
      <c r="N9" s="8">
        <f>FC_IND_IS_E!N9+FC_IND_NFM_E!N9+FC_IND_CPC_E!N9+FC_IND_NMM_E!N9+FC_IND_PPP_E!N9+FC_IND_FBT_E!N9+FC_IND_TE_E!N9+FC_IND_MAC_E!N9+FC_IND_TL_E!N9+FC_IND_WP_E!N9+FC_IND_MQ_E!N9+FC_IND_CON_E!N9+FC_IND_NSP_E!N9</f>
        <v>0</v>
      </c>
      <c r="O9" s="8">
        <f>FC_IND_IS_E!O9+FC_IND_NFM_E!O9+FC_IND_CPC_E!O9+FC_IND_NMM_E!O9+FC_IND_PPP_E!O9+FC_IND_FBT_E!O9+FC_IND_TE_E!O9+FC_IND_MAC_E!O9+FC_IND_TL_E!O9+FC_IND_WP_E!O9+FC_IND_MQ_E!O9+FC_IND_CON_E!O9+FC_IND_NSP_E!O9</f>
        <v>0</v>
      </c>
      <c r="P9" s="8">
        <f>FC_IND_IS_E!P9+FC_IND_NFM_E!P9+FC_IND_CPC_E!P9+FC_IND_NMM_E!P9+FC_IND_PPP_E!P9+FC_IND_FBT_E!P9+FC_IND_TE_E!P9+FC_IND_MAC_E!P9+FC_IND_TL_E!P9+FC_IND_WP_E!P9+FC_IND_MQ_E!P9+FC_IND_CON_E!P9+FC_IND_NSP_E!P9</f>
        <v>0</v>
      </c>
      <c r="Q9" s="8">
        <f>FC_IND_IS_E!Q9+FC_IND_NFM_E!Q9+FC_IND_CPC_E!Q9+FC_IND_NMM_E!Q9+FC_IND_PPP_E!Q9+FC_IND_FBT_E!Q9+FC_IND_TE_E!Q9+FC_IND_MAC_E!Q9+FC_IND_TL_E!Q9+FC_IND_WP_E!Q9+FC_IND_MQ_E!Q9+FC_IND_CON_E!Q9+FC_IND_NSP_E!Q9</f>
        <v>0</v>
      </c>
      <c r="R9" s="8">
        <f>FC_IND_IS_E!R9+FC_IND_NFM_E!R9+FC_IND_CPC_E!R9+FC_IND_NMM_E!R9+FC_IND_PPP_E!R9+FC_IND_FBT_E!R9+FC_IND_TE_E!R9+FC_IND_MAC_E!R9+FC_IND_TL_E!R9+FC_IND_WP_E!R9+FC_IND_MQ_E!R9+FC_IND_CON_E!R9+FC_IND_NSP_E!R9</f>
        <v>0</v>
      </c>
      <c r="S9" s="8">
        <f>FC_IND_IS_E!S9+FC_IND_NFM_E!S9+FC_IND_CPC_E!S9+FC_IND_NMM_E!S9+FC_IND_PPP_E!S9+FC_IND_FBT_E!S9+FC_IND_TE_E!S9+FC_IND_MAC_E!S9+FC_IND_TL_E!S9+FC_IND_WP_E!S9+FC_IND_MQ_E!S9+FC_IND_CON_E!S9+FC_IND_NSP_E!S9</f>
        <v>0</v>
      </c>
      <c r="T9" s="8">
        <f>FC_IND_IS_E!T9+FC_IND_NFM_E!T9+FC_IND_CPC_E!T9+FC_IND_NMM_E!T9+FC_IND_PPP_E!T9+FC_IND_FBT_E!T9+FC_IND_TE_E!T9+FC_IND_MAC_E!T9+FC_IND_TL_E!T9+FC_IND_WP_E!T9+FC_IND_MQ_E!T9+FC_IND_CON_E!T9+FC_IND_NSP_E!T9</f>
        <v>0</v>
      </c>
      <c r="U9" s="8">
        <f>FC_IND_IS_E!U9+FC_IND_NFM_E!U9+FC_IND_CPC_E!U9+FC_IND_NMM_E!U9+FC_IND_PPP_E!U9+FC_IND_FBT_E!U9+FC_IND_TE_E!U9+FC_IND_MAC_E!U9+FC_IND_TL_E!U9+FC_IND_WP_E!U9+FC_IND_MQ_E!U9+FC_IND_CON_E!U9+FC_IND_NSP_E!U9</f>
        <v>0</v>
      </c>
      <c r="V9" s="8">
        <f>FC_IND_IS_E!V9+FC_IND_NFM_E!V9+FC_IND_CPC_E!V9+FC_IND_NMM_E!V9+FC_IND_PPP_E!V9+FC_IND_FBT_E!V9+FC_IND_TE_E!V9+FC_IND_MAC_E!V9+FC_IND_TL_E!V9+FC_IND_WP_E!V9+FC_IND_MQ_E!V9+FC_IND_CON_E!V9+FC_IND_NSP_E!V9</f>
        <v>0</v>
      </c>
      <c r="W9" s="8">
        <f>FC_IND_IS_E!W9+FC_IND_NFM_E!W9+FC_IND_CPC_E!W9+FC_IND_NMM_E!W9+FC_IND_PPP_E!W9+FC_IND_FBT_E!W9+FC_IND_TE_E!W9+FC_IND_MAC_E!W9+FC_IND_TL_E!W9+FC_IND_WP_E!W9+FC_IND_MQ_E!W9+FC_IND_CON_E!W9+FC_IND_NSP_E!W9</f>
        <v>0</v>
      </c>
      <c r="X9" s="8">
        <f>FC_IND_IS_E!X9+FC_IND_NFM_E!X9+FC_IND_CPC_E!X9+FC_IND_NMM_E!X9+FC_IND_PPP_E!X9+FC_IND_FBT_E!X9+FC_IND_TE_E!X9+FC_IND_MAC_E!X9+FC_IND_TL_E!X9+FC_IND_WP_E!X9+FC_IND_MQ_E!X9+FC_IND_CON_E!X9+FC_IND_NSP_E!X9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FC_IND_IS_E!C10+FC_IND_NFM_E!C10+FC_IND_CPC_E!C10+FC_IND_NMM_E!C10+FC_IND_PPP_E!C10+FC_IND_FBT_E!C10+FC_IND_TE_E!C10+FC_IND_MAC_E!C10+FC_IND_TL_E!C10+FC_IND_WP_E!C10+FC_IND_MQ_E!C10+FC_IND_CON_E!C10+FC_IND_NSP_E!C10</f>
        <v>0</v>
      </c>
      <c r="D10" s="8">
        <f>FC_IND_IS_E!D10+FC_IND_NFM_E!D10+FC_IND_CPC_E!D10+FC_IND_NMM_E!D10+FC_IND_PPP_E!D10+FC_IND_FBT_E!D10+FC_IND_TE_E!D10+FC_IND_MAC_E!D10+FC_IND_TL_E!D10+FC_IND_WP_E!D10+FC_IND_MQ_E!D10+FC_IND_CON_E!D10+FC_IND_NSP_E!D10</f>
        <v>0</v>
      </c>
      <c r="E10" s="8">
        <f>FC_IND_IS_E!E10+FC_IND_NFM_E!E10+FC_IND_CPC_E!E10+FC_IND_NMM_E!E10+FC_IND_PPP_E!E10+FC_IND_FBT_E!E10+FC_IND_TE_E!E10+FC_IND_MAC_E!E10+FC_IND_TL_E!E10+FC_IND_WP_E!E10+FC_IND_MQ_E!E10+FC_IND_CON_E!E10+FC_IND_NSP_E!E10</f>
        <v>0</v>
      </c>
      <c r="F10" s="8">
        <f>FC_IND_IS_E!F10+FC_IND_NFM_E!F10+FC_IND_CPC_E!F10+FC_IND_NMM_E!F10+FC_IND_PPP_E!F10+FC_IND_FBT_E!F10+FC_IND_TE_E!F10+FC_IND_MAC_E!F10+FC_IND_TL_E!F10+FC_IND_WP_E!F10+FC_IND_MQ_E!F10+FC_IND_CON_E!F10+FC_IND_NSP_E!F10</f>
        <v>0</v>
      </c>
      <c r="G10" s="8">
        <f>FC_IND_IS_E!G10+FC_IND_NFM_E!G10+FC_IND_CPC_E!G10+FC_IND_NMM_E!G10+FC_IND_PPP_E!G10+FC_IND_FBT_E!G10+FC_IND_TE_E!G10+FC_IND_MAC_E!G10+FC_IND_TL_E!G10+FC_IND_WP_E!G10+FC_IND_MQ_E!G10+FC_IND_CON_E!G10+FC_IND_NSP_E!G10</f>
        <v>0</v>
      </c>
      <c r="H10" s="8">
        <f>FC_IND_IS_E!H10+FC_IND_NFM_E!H10+FC_IND_CPC_E!H10+FC_IND_NMM_E!H10+FC_IND_PPP_E!H10+FC_IND_FBT_E!H10+FC_IND_TE_E!H10+FC_IND_MAC_E!H10+FC_IND_TL_E!H10+FC_IND_WP_E!H10+FC_IND_MQ_E!H10+FC_IND_CON_E!H10+FC_IND_NSP_E!H10</f>
        <v>0</v>
      </c>
      <c r="I10" s="8">
        <f>FC_IND_IS_E!I10+FC_IND_NFM_E!I10+FC_IND_CPC_E!I10+FC_IND_NMM_E!I10+FC_IND_PPP_E!I10+FC_IND_FBT_E!I10+FC_IND_TE_E!I10+FC_IND_MAC_E!I10+FC_IND_TL_E!I10+FC_IND_WP_E!I10+FC_IND_MQ_E!I10+FC_IND_CON_E!I10+FC_IND_NSP_E!I10</f>
        <v>0</v>
      </c>
      <c r="J10" s="8">
        <f>FC_IND_IS_E!J10+FC_IND_NFM_E!J10+FC_IND_CPC_E!J10+FC_IND_NMM_E!J10+FC_IND_PPP_E!J10+FC_IND_FBT_E!J10+FC_IND_TE_E!J10+FC_IND_MAC_E!J10+FC_IND_TL_E!J10+FC_IND_WP_E!J10+FC_IND_MQ_E!J10+FC_IND_CON_E!J10+FC_IND_NSP_E!J10</f>
        <v>0</v>
      </c>
      <c r="K10" s="8">
        <f>FC_IND_IS_E!K10+FC_IND_NFM_E!K10+FC_IND_CPC_E!K10+FC_IND_NMM_E!K10+FC_IND_PPP_E!K10+FC_IND_FBT_E!K10+FC_IND_TE_E!K10+FC_IND_MAC_E!K10+FC_IND_TL_E!K10+FC_IND_WP_E!K10+FC_IND_MQ_E!K10+FC_IND_CON_E!K10+FC_IND_NSP_E!K10</f>
        <v>0</v>
      </c>
      <c r="L10" s="8">
        <f>FC_IND_IS_E!L10+FC_IND_NFM_E!L10+FC_IND_CPC_E!L10+FC_IND_NMM_E!L10+FC_IND_PPP_E!L10+FC_IND_FBT_E!L10+FC_IND_TE_E!L10+FC_IND_MAC_E!L10+FC_IND_TL_E!L10+FC_IND_WP_E!L10+FC_IND_MQ_E!L10+FC_IND_CON_E!L10+FC_IND_NSP_E!L10</f>
        <v>0</v>
      </c>
      <c r="M10" s="8">
        <f>FC_IND_IS_E!M10+FC_IND_NFM_E!M10+FC_IND_CPC_E!M10+FC_IND_NMM_E!M10+FC_IND_PPP_E!M10+FC_IND_FBT_E!M10+FC_IND_TE_E!M10+FC_IND_MAC_E!M10+FC_IND_TL_E!M10+FC_IND_WP_E!M10+FC_IND_MQ_E!M10+FC_IND_CON_E!M10+FC_IND_NSP_E!M10</f>
        <v>0</v>
      </c>
      <c r="N10" s="8">
        <f>FC_IND_IS_E!N10+FC_IND_NFM_E!N10+FC_IND_CPC_E!N10+FC_IND_NMM_E!N10+FC_IND_PPP_E!N10+FC_IND_FBT_E!N10+FC_IND_TE_E!N10+FC_IND_MAC_E!N10+FC_IND_TL_E!N10+FC_IND_WP_E!N10+FC_IND_MQ_E!N10+FC_IND_CON_E!N10+FC_IND_NSP_E!N10</f>
        <v>0</v>
      </c>
      <c r="O10" s="8">
        <f>FC_IND_IS_E!O10+FC_IND_NFM_E!O10+FC_IND_CPC_E!O10+FC_IND_NMM_E!O10+FC_IND_PPP_E!O10+FC_IND_FBT_E!O10+FC_IND_TE_E!O10+FC_IND_MAC_E!O10+FC_IND_TL_E!O10+FC_IND_WP_E!O10+FC_IND_MQ_E!O10+FC_IND_CON_E!O10+FC_IND_NSP_E!O10</f>
        <v>0</v>
      </c>
      <c r="P10" s="8">
        <f>FC_IND_IS_E!P10+FC_IND_NFM_E!P10+FC_IND_CPC_E!P10+FC_IND_NMM_E!P10+FC_IND_PPP_E!P10+FC_IND_FBT_E!P10+FC_IND_TE_E!P10+FC_IND_MAC_E!P10+FC_IND_TL_E!P10+FC_IND_WP_E!P10+FC_IND_MQ_E!P10+FC_IND_CON_E!P10+FC_IND_NSP_E!P10</f>
        <v>0</v>
      </c>
      <c r="Q10" s="8">
        <f>FC_IND_IS_E!Q10+FC_IND_NFM_E!Q10+FC_IND_CPC_E!Q10+FC_IND_NMM_E!Q10+FC_IND_PPP_E!Q10+FC_IND_FBT_E!Q10+FC_IND_TE_E!Q10+FC_IND_MAC_E!Q10+FC_IND_TL_E!Q10+FC_IND_WP_E!Q10+FC_IND_MQ_E!Q10+FC_IND_CON_E!Q10+FC_IND_NSP_E!Q10</f>
        <v>0</v>
      </c>
      <c r="R10" s="8">
        <f>FC_IND_IS_E!R10+FC_IND_NFM_E!R10+FC_IND_CPC_E!R10+FC_IND_NMM_E!R10+FC_IND_PPP_E!R10+FC_IND_FBT_E!R10+FC_IND_TE_E!R10+FC_IND_MAC_E!R10+FC_IND_TL_E!R10+FC_IND_WP_E!R10+FC_IND_MQ_E!R10+FC_IND_CON_E!R10+FC_IND_NSP_E!R10</f>
        <v>0</v>
      </c>
      <c r="S10" s="8">
        <f>FC_IND_IS_E!S10+FC_IND_NFM_E!S10+FC_IND_CPC_E!S10+FC_IND_NMM_E!S10+FC_IND_PPP_E!S10+FC_IND_FBT_E!S10+FC_IND_TE_E!S10+FC_IND_MAC_E!S10+FC_IND_TL_E!S10+FC_IND_WP_E!S10+FC_IND_MQ_E!S10+FC_IND_CON_E!S10+FC_IND_NSP_E!S10</f>
        <v>0</v>
      </c>
      <c r="T10" s="8">
        <f>FC_IND_IS_E!T10+FC_IND_NFM_E!T10+FC_IND_CPC_E!T10+FC_IND_NMM_E!T10+FC_IND_PPP_E!T10+FC_IND_FBT_E!T10+FC_IND_TE_E!T10+FC_IND_MAC_E!T10+FC_IND_TL_E!T10+FC_IND_WP_E!T10+FC_IND_MQ_E!T10+FC_IND_CON_E!T10+FC_IND_NSP_E!T10</f>
        <v>0</v>
      </c>
      <c r="U10" s="8">
        <f>FC_IND_IS_E!U10+FC_IND_NFM_E!U10+FC_IND_CPC_E!U10+FC_IND_NMM_E!U10+FC_IND_PPP_E!U10+FC_IND_FBT_E!U10+FC_IND_TE_E!U10+FC_IND_MAC_E!U10+FC_IND_TL_E!U10+FC_IND_WP_E!U10+FC_IND_MQ_E!U10+FC_IND_CON_E!U10+FC_IND_NSP_E!U10</f>
        <v>0</v>
      </c>
      <c r="V10" s="8">
        <f>FC_IND_IS_E!V10+FC_IND_NFM_E!V10+FC_IND_CPC_E!V10+FC_IND_NMM_E!V10+FC_IND_PPP_E!V10+FC_IND_FBT_E!V10+FC_IND_TE_E!V10+FC_IND_MAC_E!V10+FC_IND_TL_E!V10+FC_IND_WP_E!V10+FC_IND_MQ_E!V10+FC_IND_CON_E!V10+FC_IND_NSP_E!V10</f>
        <v>0</v>
      </c>
      <c r="W10" s="8">
        <f>FC_IND_IS_E!W10+FC_IND_NFM_E!W10+FC_IND_CPC_E!W10+FC_IND_NMM_E!W10+FC_IND_PPP_E!W10+FC_IND_FBT_E!W10+FC_IND_TE_E!W10+FC_IND_MAC_E!W10+FC_IND_TL_E!W10+FC_IND_WP_E!W10+FC_IND_MQ_E!W10+FC_IND_CON_E!W10+FC_IND_NSP_E!W10</f>
        <v>0</v>
      </c>
      <c r="X10" s="8">
        <f>FC_IND_IS_E!X10+FC_IND_NFM_E!X10+FC_IND_CPC_E!X10+FC_IND_NMM_E!X10+FC_IND_PPP_E!X10+FC_IND_FBT_E!X10+FC_IND_TE_E!X10+FC_IND_MAC_E!X10+FC_IND_TL_E!X10+FC_IND_WP_E!X10+FC_IND_MQ_E!X10+FC_IND_CON_E!X10+FC_IND_NSP_E!X10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441.36310415999992</v>
      </c>
      <c r="D11" s="19">
        <f t="shared" si="7"/>
        <v>117.09667199999997</v>
      </c>
      <c r="E11" s="19">
        <f t="shared" si="7"/>
        <v>63.051816960000011</v>
      </c>
      <c r="F11" s="19">
        <f t="shared" si="7"/>
        <v>30.024619680000004</v>
      </c>
      <c r="G11" s="19">
        <f t="shared" si="7"/>
        <v>24.019849919999995</v>
      </c>
      <c r="H11" s="19">
        <f t="shared" si="7"/>
        <v>15.012502559999996</v>
      </c>
      <c r="I11" s="19">
        <f t="shared" si="7"/>
        <v>12.009924959999998</v>
      </c>
      <c r="J11" s="19">
        <f t="shared" si="7"/>
        <v>12.01300848</v>
      </c>
      <c r="K11" s="19">
        <f t="shared" si="7"/>
        <v>12.695237280000001</v>
      </c>
      <c r="L11" s="19">
        <f t="shared" si="7"/>
        <v>9.3885475199999959</v>
      </c>
      <c r="M11" s="19">
        <f t="shared" si="7"/>
        <v>9.4425091199999986</v>
      </c>
      <c r="N11" s="19">
        <f t="shared" si="7"/>
        <v>9.4937726399999995</v>
      </c>
      <c r="O11" s="19">
        <f t="shared" si="7"/>
        <v>3.1656187200000003</v>
      </c>
      <c r="P11" s="19">
        <f t="shared" si="7"/>
        <v>3.1656187199999994</v>
      </c>
      <c r="Q11" s="19">
        <f t="shared" si="7"/>
        <v>27.394377119999994</v>
      </c>
      <c r="R11" s="19">
        <f t="shared" si="7"/>
        <v>25.301437920000001</v>
      </c>
      <c r="S11" s="19">
        <f t="shared" si="7"/>
        <v>39.09286655999999</v>
      </c>
      <c r="T11" s="19">
        <f t="shared" si="7"/>
        <v>38.847341279999995</v>
      </c>
      <c r="U11" s="19">
        <f t="shared" si="7"/>
        <v>31.099997279999993</v>
      </c>
      <c r="V11" s="19">
        <f t="shared" si="7"/>
        <v>33.130109759999996</v>
      </c>
      <c r="W11" s="19">
        <f t="shared" si="7"/>
        <v>26.096986079999997</v>
      </c>
      <c r="X11" s="19">
        <f t="shared" ref="X11" si="8">SUM(X12:X16)</f>
        <v>34.627929599999995</v>
      </c>
    </row>
    <row r="12" spans="1:24" ht="11.25" customHeight="1" x14ac:dyDescent="0.2">
      <c r="A12" s="28" t="s">
        <v>14</v>
      </c>
      <c r="B12" s="7" t="s">
        <v>15</v>
      </c>
      <c r="C12" s="8">
        <f>FC_IND_IS_E!C12+FC_IND_NFM_E!C12+FC_IND_CPC_E!C12+FC_IND_NMM_E!C12+FC_IND_PPP_E!C12+FC_IND_FBT_E!C12+FC_IND_TE_E!C12+FC_IND_MAC_E!C12+FC_IND_TL_E!C12+FC_IND_WP_E!C12+FC_IND_MQ_E!C12+FC_IND_CON_E!C12+FC_IND_NSP_E!C12</f>
        <v>0</v>
      </c>
      <c r="D12" s="8">
        <f>FC_IND_IS_E!D12+FC_IND_NFM_E!D12+FC_IND_CPC_E!D12+FC_IND_NMM_E!D12+FC_IND_PPP_E!D12+FC_IND_FBT_E!D12+FC_IND_TE_E!D12+FC_IND_MAC_E!D12+FC_IND_TL_E!D12+FC_IND_WP_E!D12+FC_IND_MQ_E!D12+FC_IND_CON_E!D12+FC_IND_NSP_E!D12</f>
        <v>0</v>
      </c>
      <c r="E12" s="8">
        <f>FC_IND_IS_E!E12+FC_IND_NFM_E!E12+FC_IND_CPC_E!E12+FC_IND_NMM_E!E12+FC_IND_PPP_E!E12+FC_IND_FBT_E!E12+FC_IND_TE_E!E12+FC_IND_MAC_E!E12+FC_IND_TL_E!E12+FC_IND_WP_E!E12+FC_IND_MQ_E!E12+FC_IND_CON_E!E12+FC_IND_NSP_E!E12</f>
        <v>0</v>
      </c>
      <c r="F12" s="8">
        <f>FC_IND_IS_E!F12+FC_IND_NFM_E!F12+FC_IND_CPC_E!F12+FC_IND_NMM_E!F12+FC_IND_PPP_E!F12+FC_IND_FBT_E!F12+FC_IND_TE_E!F12+FC_IND_MAC_E!F12+FC_IND_TL_E!F12+FC_IND_WP_E!F12+FC_IND_MQ_E!F12+FC_IND_CON_E!F12+FC_IND_NSP_E!F12</f>
        <v>0</v>
      </c>
      <c r="G12" s="8">
        <f>FC_IND_IS_E!G12+FC_IND_NFM_E!G12+FC_IND_CPC_E!G12+FC_IND_NMM_E!G12+FC_IND_PPP_E!G12+FC_IND_FBT_E!G12+FC_IND_TE_E!G12+FC_IND_MAC_E!G12+FC_IND_TL_E!G12+FC_IND_WP_E!G12+FC_IND_MQ_E!G12+FC_IND_CON_E!G12+FC_IND_NSP_E!G12</f>
        <v>0</v>
      </c>
      <c r="H12" s="8">
        <f>FC_IND_IS_E!H12+FC_IND_NFM_E!H12+FC_IND_CPC_E!H12+FC_IND_NMM_E!H12+FC_IND_PPP_E!H12+FC_IND_FBT_E!H12+FC_IND_TE_E!H12+FC_IND_MAC_E!H12+FC_IND_TL_E!H12+FC_IND_WP_E!H12+FC_IND_MQ_E!H12+FC_IND_CON_E!H12+FC_IND_NSP_E!H12</f>
        <v>0</v>
      </c>
      <c r="I12" s="8">
        <f>FC_IND_IS_E!I12+FC_IND_NFM_E!I12+FC_IND_CPC_E!I12+FC_IND_NMM_E!I12+FC_IND_PPP_E!I12+FC_IND_FBT_E!I12+FC_IND_TE_E!I12+FC_IND_MAC_E!I12+FC_IND_TL_E!I12+FC_IND_WP_E!I12+FC_IND_MQ_E!I12+FC_IND_CON_E!I12+FC_IND_NSP_E!I12</f>
        <v>0</v>
      </c>
      <c r="J12" s="8">
        <f>FC_IND_IS_E!J12+FC_IND_NFM_E!J12+FC_IND_CPC_E!J12+FC_IND_NMM_E!J12+FC_IND_PPP_E!J12+FC_IND_FBT_E!J12+FC_IND_TE_E!J12+FC_IND_MAC_E!J12+FC_IND_TL_E!J12+FC_IND_WP_E!J12+FC_IND_MQ_E!J12+FC_IND_CON_E!J12+FC_IND_NSP_E!J12</f>
        <v>0</v>
      </c>
      <c r="K12" s="8">
        <f>FC_IND_IS_E!K12+FC_IND_NFM_E!K12+FC_IND_CPC_E!K12+FC_IND_NMM_E!K12+FC_IND_PPP_E!K12+FC_IND_FBT_E!K12+FC_IND_TE_E!K12+FC_IND_MAC_E!K12+FC_IND_TL_E!K12+FC_IND_WP_E!K12+FC_IND_MQ_E!K12+FC_IND_CON_E!K12+FC_IND_NSP_E!K12</f>
        <v>0</v>
      </c>
      <c r="L12" s="8">
        <f>FC_IND_IS_E!L12+FC_IND_NFM_E!L12+FC_IND_CPC_E!L12+FC_IND_NMM_E!L12+FC_IND_PPP_E!L12+FC_IND_FBT_E!L12+FC_IND_TE_E!L12+FC_IND_MAC_E!L12+FC_IND_TL_E!L12+FC_IND_WP_E!L12+FC_IND_MQ_E!L12+FC_IND_CON_E!L12+FC_IND_NSP_E!L12</f>
        <v>0</v>
      </c>
      <c r="M12" s="8">
        <f>FC_IND_IS_E!M12+FC_IND_NFM_E!M12+FC_IND_CPC_E!M12+FC_IND_NMM_E!M12+FC_IND_PPP_E!M12+FC_IND_FBT_E!M12+FC_IND_TE_E!M12+FC_IND_MAC_E!M12+FC_IND_TL_E!M12+FC_IND_WP_E!M12+FC_IND_MQ_E!M12+FC_IND_CON_E!M12+FC_IND_NSP_E!M12</f>
        <v>0</v>
      </c>
      <c r="N12" s="8">
        <f>FC_IND_IS_E!N12+FC_IND_NFM_E!N12+FC_IND_CPC_E!N12+FC_IND_NMM_E!N12+FC_IND_PPP_E!N12+FC_IND_FBT_E!N12+FC_IND_TE_E!N12+FC_IND_MAC_E!N12+FC_IND_TL_E!N12+FC_IND_WP_E!N12+FC_IND_MQ_E!N12+FC_IND_CON_E!N12+FC_IND_NSP_E!N12</f>
        <v>0</v>
      </c>
      <c r="O12" s="8">
        <f>FC_IND_IS_E!O12+FC_IND_NFM_E!O12+FC_IND_CPC_E!O12+FC_IND_NMM_E!O12+FC_IND_PPP_E!O12+FC_IND_FBT_E!O12+FC_IND_TE_E!O12+FC_IND_MAC_E!O12+FC_IND_TL_E!O12+FC_IND_WP_E!O12+FC_IND_MQ_E!O12+FC_IND_CON_E!O12+FC_IND_NSP_E!O12</f>
        <v>0</v>
      </c>
      <c r="P12" s="8">
        <f>FC_IND_IS_E!P12+FC_IND_NFM_E!P12+FC_IND_CPC_E!P12+FC_IND_NMM_E!P12+FC_IND_PPP_E!P12+FC_IND_FBT_E!P12+FC_IND_TE_E!P12+FC_IND_MAC_E!P12+FC_IND_TL_E!P12+FC_IND_WP_E!P12+FC_IND_MQ_E!P12+FC_IND_CON_E!P12+FC_IND_NSP_E!P12</f>
        <v>0</v>
      </c>
      <c r="Q12" s="8">
        <f>FC_IND_IS_E!Q12+FC_IND_NFM_E!Q12+FC_IND_CPC_E!Q12+FC_IND_NMM_E!Q12+FC_IND_PPP_E!Q12+FC_IND_FBT_E!Q12+FC_IND_TE_E!Q12+FC_IND_MAC_E!Q12+FC_IND_TL_E!Q12+FC_IND_WP_E!Q12+FC_IND_MQ_E!Q12+FC_IND_CON_E!Q12+FC_IND_NSP_E!Q12</f>
        <v>0</v>
      </c>
      <c r="R12" s="8">
        <f>FC_IND_IS_E!R12+FC_IND_NFM_E!R12+FC_IND_CPC_E!R12+FC_IND_NMM_E!R12+FC_IND_PPP_E!R12+FC_IND_FBT_E!R12+FC_IND_TE_E!R12+FC_IND_MAC_E!R12+FC_IND_TL_E!R12+FC_IND_WP_E!R12+FC_IND_MQ_E!R12+FC_IND_CON_E!R12+FC_IND_NSP_E!R12</f>
        <v>0</v>
      </c>
      <c r="S12" s="8">
        <f>FC_IND_IS_E!S12+FC_IND_NFM_E!S12+FC_IND_CPC_E!S12+FC_IND_NMM_E!S12+FC_IND_PPP_E!S12+FC_IND_FBT_E!S12+FC_IND_TE_E!S12+FC_IND_MAC_E!S12+FC_IND_TL_E!S12+FC_IND_WP_E!S12+FC_IND_MQ_E!S12+FC_IND_CON_E!S12+FC_IND_NSP_E!S12</f>
        <v>0</v>
      </c>
      <c r="T12" s="8">
        <f>FC_IND_IS_E!T12+FC_IND_NFM_E!T12+FC_IND_CPC_E!T12+FC_IND_NMM_E!T12+FC_IND_PPP_E!T12+FC_IND_FBT_E!T12+FC_IND_TE_E!T12+FC_IND_MAC_E!T12+FC_IND_TL_E!T12+FC_IND_WP_E!T12+FC_IND_MQ_E!T12+FC_IND_CON_E!T12+FC_IND_NSP_E!T12</f>
        <v>0</v>
      </c>
      <c r="U12" s="8">
        <f>FC_IND_IS_E!U12+FC_IND_NFM_E!U12+FC_IND_CPC_E!U12+FC_IND_NMM_E!U12+FC_IND_PPP_E!U12+FC_IND_FBT_E!U12+FC_IND_TE_E!U12+FC_IND_MAC_E!U12+FC_IND_TL_E!U12+FC_IND_WP_E!U12+FC_IND_MQ_E!U12+FC_IND_CON_E!U12+FC_IND_NSP_E!U12</f>
        <v>0</v>
      </c>
      <c r="V12" s="8">
        <f>FC_IND_IS_E!V12+FC_IND_NFM_E!V12+FC_IND_CPC_E!V12+FC_IND_NMM_E!V12+FC_IND_PPP_E!V12+FC_IND_FBT_E!V12+FC_IND_TE_E!V12+FC_IND_MAC_E!V12+FC_IND_TL_E!V12+FC_IND_WP_E!V12+FC_IND_MQ_E!V12+FC_IND_CON_E!V12+FC_IND_NSP_E!V12</f>
        <v>0</v>
      </c>
      <c r="W12" s="8">
        <f>FC_IND_IS_E!W12+FC_IND_NFM_E!W12+FC_IND_CPC_E!W12+FC_IND_NMM_E!W12+FC_IND_PPP_E!W12+FC_IND_FBT_E!W12+FC_IND_TE_E!W12+FC_IND_MAC_E!W12+FC_IND_TL_E!W12+FC_IND_WP_E!W12+FC_IND_MQ_E!W12+FC_IND_CON_E!W12+FC_IND_NSP_E!W12</f>
        <v>0</v>
      </c>
      <c r="X12" s="8">
        <f>FC_IND_IS_E!X12+FC_IND_NFM_E!X12+FC_IND_CPC_E!X12+FC_IND_NMM_E!X12+FC_IND_PPP_E!X12+FC_IND_FBT_E!X12+FC_IND_TE_E!X12+FC_IND_MAC_E!X12+FC_IND_TL_E!X12+FC_IND_WP_E!X12+FC_IND_MQ_E!X12+FC_IND_CON_E!X12+FC_IND_NSP_E!X12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FC_IND_IS_E!C13+FC_IND_NFM_E!C13+FC_IND_CPC_E!C13+FC_IND_NMM_E!C13+FC_IND_PPP_E!C13+FC_IND_FBT_E!C13+FC_IND_TE_E!C13+FC_IND_MAC_E!C13+FC_IND_TL_E!C13+FC_IND_WP_E!C13+FC_IND_MQ_E!C13+FC_IND_CON_E!C13+FC_IND_NSP_E!C13</f>
        <v>441.36310415999992</v>
      </c>
      <c r="D13" s="8">
        <f>FC_IND_IS_E!D13+FC_IND_NFM_E!D13+FC_IND_CPC_E!D13+FC_IND_NMM_E!D13+FC_IND_PPP_E!D13+FC_IND_FBT_E!D13+FC_IND_TE_E!D13+FC_IND_MAC_E!D13+FC_IND_TL_E!D13+FC_IND_WP_E!D13+FC_IND_MQ_E!D13+FC_IND_CON_E!D13+FC_IND_NSP_E!D13</f>
        <v>117.09667199999997</v>
      </c>
      <c r="E13" s="8">
        <f>FC_IND_IS_E!E13+FC_IND_NFM_E!E13+FC_IND_CPC_E!E13+FC_IND_NMM_E!E13+FC_IND_PPP_E!E13+FC_IND_FBT_E!E13+FC_IND_TE_E!E13+FC_IND_MAC_E!E13+FC_IND_TL_E!E13+FC_IND_WP_E!E13+FC_IND_MQ_E!E13+FC_IND_CON_E!E13+FC_IND_NSP_E!E13</f>
        <v>63.051816960000011</v>
      </c>
      <c r="F13" s="8">
        <f>FC_IND_IS_E!F13+FC_IND_NFM_E!F13+FC_IND_CPC_E!F13+FC_IND_NMM_E!F13+FC_IND_PPP_E!F13+FC_IND_FBT_E!F13+FC_IND_TE_E!F13+FC_IND_MAC_E!F13+FC_IND_TL_E!F13+FC_IND_WP_E!F13+FC_IND_MQ_E!F13+FC_IND_CON_E!F13+FC_IND_NSP_E!F13</f>
        <v>30.024619680000004</v>
      </c>
      <c r="G13" s="8">
        <f>FC_IND_IS_E!G13+FC_IND_NFM_E!G13+FC_IND_CPC_E!G13+FC_IND_NMM_E!G13+FC_IND_PPP_E!G13+FC_IND_FBT_E!G13+FC_IND_TE_E!G13+FC_IND_MAC_E!G13+FC_IND_TL_E!G13+FC_IND_WP_E!G13+FC_IND_MQ_E!G13+FC_IND_CON_E!G13+FC_IND_NSP_E!G13</f>
        <v>24.019849919999995</v>
      </c>
      <c r="H13" s="8">
        <f>FC_IND_IS_E!H13+FC_IND_NFM_E!H13+FC_IND_CPC_E!H13+FC_IND_NMM_E!H13+FC_IND_PPP_E!H13+FC_IND_FBT_E!H13+FC_IND_TE_E!H13+FC_IND_MAC_E!H13+FC_IND_TL_E!H13+FC_IND_WP_E!H13+FC_IND_MQ_E!H13+FC_IND_CON_E!H13+FC_IND_NSP_E!H13</f>
        <v>15.012502559999996</v>
      </c>
      <c r="I13" s="8">
        <f>FC_IND_IS_E!I13+FC_IND_NFM_E!I13+FC_IND_CPC_E!I13+FC_IND_NMM_E!I13+FC_IND_PPP_E!I13+FC_IND_FBT_E!I13+FC_IND_TE_E!I13+FC_IND_MAC_E!I13+FC_IND_TL_E!I13+FC_IND_WP_E!I13+FC_IND_MQ_E!I13+FC_IND_CON_E!I13+FC_IND_NSP_E!I13</f>
        <v>12.009924959999998</v>
      </c>
      <c r="J13" s="8">
        <f>FC_IND_IS_E!J13+FC_IND_NFM_E!J13+FC_IND_CPC_E!J13+FC_IND_NMM_E!J13+FC_IND_PPP_E!J13+FC_IND_FBT_E!J13+FC_IND_TE_E!J13+FC_IND_MAC_E!J13+FC_IND_TL_E!J13+FC_IND_WP_E!J13+FC_IND_MQ_E!J13+FC_IND_CON_E!J13+FC_IND_NSP_E!J13</f>
        <v>12.01300848</v>
      </c>
      <c r="K13" s="8">
        <f>FC_IND_IS_E!K13+FC_IND_NFM_E!K13+FC_IND_CPC_E!K13+FC_IND_NMM_E!K13+FC_IND_PPP_E!K13+FC_IND_FBT_E!K13+FC_IND_TE_E!K13+FC_IND_MAC_E!K13+FC_IND_TL_E!K13+FC_IND_WP_E!K13+FC_IND_MQ_E!K13+FC_IND_CON_E!K13+FC_IND_NSP_E!K13</f>
        <v>12.695237280000001</v>
      </c>
      <c r="L13" s="8">
        <f>FC_IND_IS_E!L13+FC_IND_NFM_E!L13+FC_IND_CPC_E!L13+FC_IND_NMM_E!L13+FC_IND_PPP_E!L13+FC_IND_FBT_E!L13+FC_IND_TE_E!L13+FC_IND_MAC_E!L13+FC_IND_TL_E!L13+FC_IND_WP_E!L13+FC_IND_MQ_E!L13+FC_IND_CON_E!L13+FC_IND_NSP_E!L13</f>
        <v>9.3885475199999959</v>
      </c>
      <c r="M13" s="8">
        <f>FC_IND_IS_E!M13+FC_IND_NFM_E!M13+FC_IND_CPC_E!M13+FC_IND_NMM_E!M13+FC_IND_PPP_E!M13+FC_IND_FBT_E!M13+FC_IND_TE_E!M13+FC_IND_MAC_E!M13+FC_IND_TL_E!M13+FC_IND_WP_E!M13+FC_IND_MQ_E!M13+FC_IND_CON_E!M13+FC_IND_NSP_E!M13</f>
        <v>9.4425091199999986</v>
      </c>
      <c r="N13" s="8">
        <f>FC_IND_IS_E!N13+FC_IND_NFM_E!N13+FC_IND_CPC_E!N13+FC_IND_NMM_E!N13+FC_IND_PPP_E!N13+FC_IND_FBT_E!N13+FC_IND_TE_E!N13+FC_IND_MAC_E!N13+FC_IND_TL_E!N13+FC_IND_WP_E!N13+FC_IND_MQ_E!N13+FC_IND_CON_E!N13+FC_IND_NSP_E!N13</f>
        <v>9.4937726399999995</v>
      </c>
      <c r="O13" s="8">
        <f>FC_IND_IS_E!O13+FC_IND_NFM_E!O13+FC_IND_CPC_E!O13+FC_IND_NMM_E!O13+FC_IND_PPP_E!O13+FC_IND_FBT_E!O13+FC_IND_TE_E!O13+FC_IND_MAC_E!O13+FC_IND_TL_E!O13+FC_IND_WP_E!O13+FC_IND_MQ_E!O13+FC_IND_CON_E!O13+FC_IND_NSP_E!O13</f>
        <v>3.1656187200000003</v>
      </c>
      <c r="P13" s="8">
        <f>FC_IND_IS_E!P13+FC_IND_NFM_E!P13+FC_IND_CPC_E!P13+FC_IND_NMM_E!P13+FC_IND_PPP_E!P13+FC_IND_FBT_E!P13+FC_IND_TE_E!P13+FC_IND_MAC_E!P13+FC_IND_TL_E!P13+FC_IND_WP_E!P13+FC_IND_MQ_E!P13+FC_IND_CON_E!P13+FC_IND_NSP_E!P13</f>
        <v>3.1656187199999994</v>
      </c>
      <c r="Q13" s="8">
        <f>FC_IND_IS_E!Q13+FC_IND_NFM_E!Q13+FC_IND_CPC_E!Q13+FC_IND_NMM_E!Q13+FC_IND_PPP_E!Q13+FC_IND_FBT_E!Q13+FC_IND_TE_E!Q13+FC_IND_MAC_E!Q13+FC_IND_TL_E!Q13+FC_IND_WP_E!Q13+FC_IND_MQ_E!Q13+FC_IND_CON_E!Q13+FC_IND_NSP_E!Q13</f>
        <v>27.394377119999994</v>
      </c>
      <c r="R13" s="8">
        <f>FC_IND_IS_E!R13+FC_IND_NFM_E!R13+FC_IND_CPC_E!R13+FC_IND_NMM_E!R13+FC_IND_PPP_E!R13+FC_IND_FBT_E!R13+FC_IND_TE_E!R13+FC_IND_MAC_E!R13+FC_IND_TL_E!R13+FC_IND_WP_E!R13+FC_IND_MQ_E!R13+FC_IND_CON_E!R13+FC_IND_NSP_E!R13</f>
        <v>25.301437920000001</v>
      </c>
      <c r="S13" s="8">
        <f>FC_IND_IS_E!S13+FC_IND_NFM_E!S13+FC_IND_CPC_E!S13+FC_IND_NMM_E!S13+FC_IND_PPP_E!S13+FC_IND_FBT_E!S13+FC_IND_TE_E!S13+FC_IND_MAC_E!S13+FC_IND_TL_E!S13+FC_IND_WP_E!S13+FC_IND_MQ_E!S13+FC_IND_CON_E!S13+FC_IND_NSP_E!S13</f>
        <v>39.09286655999999</v>
      </c>
      <c r="T13" s="8">
        <f>FC_IND_IS_E!T13+FC_IND_NFM_E!T13+FC_IND_CPC_E!T13+FC_IND_NMM_E!T13+FC_IND_PPP_E!T13+FC_IND_FBT_E!T13+FC_IND_TE_E!T13+FC_IND_MAC_E!T13+FC_IND_TL_E!T13+FC_IND_WP_E!T13+FC_IND_MQ_E!T13+FC_IND_CON_E!T13+FC_IND_NSP_E!T13</f>
        <v>38.847341279999995</v>
      </c>
      <c r="U13" s="8">
        <f>FC_IND_IS_E!U13+FC_IND_NFM_E!U13+FC_IND_CPC_E!U13+FC_IND_NMM_E!U13+FC_IND_PPP_E!U13+FC_IND_FBT_E!U13+FC_IND_TE_E!U13+FC_IND_MAC_E!U13+FC_IND_TL_E!U13+FC_IND_WP_E!U13+FC_IND_MQ_E!U13+FC_IND_CON_E!U13+FC_IND_NSP_E!U13</f>
        <v>31.099997279999993</v>
      </c>
      <c r="V13" s="8">
        <f>FC_IND_IS_E!V13+FC_IND_NFM_E!V13+FC_IND_CPC_E!V13+FC_IND_NMM_E!V13+FC_IND_PPP_E!V13+FC_IND_FBT_E!V13+FC_IND_TE_E!V13+FC_IND_MAC_E!V13+FC_IND_TL_E!V13+FC_IND_WP_E!V13+FC_IND_MQ_E!V13+FC_IND_CON_E!V13+FC_IND_NSP_E!V13</f>
        <v>33.130109759999996</v>
      </c>
      <c r="W13" s="8">
        <f>FC_IND_IS_E!W13+FC_IND_NFM_E!W13+FC_IND_CPC_E!W13+FC_IND_NMM_E!W13+FC_IND_PPP_E!W13+FC_IND_FBT_E!W13+FC_IND_TE_E!W13+FC_IND_MAC_E!W13+FC_IND_TL_E!W13+FC_IND_WP_E!W13+FC_IND_MQ_E!W13+FC_IND_CON_E!W13+FC_IND_NSP_E!W13</f>
        <v>26.096986079999997</v>
      </c>
      <c r="X13" s="8">
        <f>FC_IND_IS_E!X13+FC_IND_NFM_E!X13+FC_IND_CPC_E!X13+FC_IND_NMM_E!X13+FC_IND_PPP_E!X13+FC_IND_FBT_E!X13+FC_IND_TE_E!X13+FC_IND_MAC_E!X13+FC_IND_TL_E!X13+FC_IND_WP_E!X13+FC_IND_MQ_E!X13+FC_IND_CON_E!X13+FC_IND_NSP_E!X13</f>
        <v>34.627929599999995</v>
      </c>
    </row>
    <row r="14" spans="1:24" ht="11.25" customHeight="1" x14ac:dyDescent="0.2">
      <c r="A14" s="28" t="s">
        <v>18</v>
      </c>
      <c r="B14" s="7" t="s">
        <v>19</v>
      </c>
      <c r="C14" s="8">
        <f>FC_IND_IS_E!C14+FC_IND_NFM_E!C14+FC_IND_CPC_E!C14+FC_IND_NMM_E!C14+FC_IND_PPP_E!C14+FC_IND_FBT_E!C14+FC_IND_TE_E!C14+FC_IND_MAC_E!C14+FC_IND_TL_E!C14+FC_IND_WP_E!C14+FC_IND_MQ_E!C14+FC_IND_CON_E!C14+FC_IND_NSP_E!C14</f>
        <v>0</v>
      </c>
      <c r="D14" s="8">
        <f>FC_IND_IS_E!D14+FC_IND_NFM_E!D14+FC_IND_CPC_E!D14+FC_IND_NMM_E!D14+FC_IND_PPP_E!D14+FC_IND_FBT_E!D14+FC_IND_TE_E!D14+FC_IND_MAC_E!D14+FC_IND_TL_E!D14+FC_IND_WP_E!D14+FC_IND_MQ_E!D14+FC_IND_CON_E!D14+FC_IND_NSP_E!D14</f>
        <v>0</v>
      </c>
      <c r="E14" s="8">
        <f>FC_IND_IS_E!E14+FC_IND_NFM_E!E14+FC_IND_CPC_E!E14+FC_IND_NMM_E!E14+FC_IND_PPP_E!E14+FC_IND_FBT_E!E14+FC_IND_TE_E!E14+FC_IND_MAC_E!E14+FC_IND_TL_E!E14+FC_IND_WP_E!E14+FC_IND_MQ_E!E14+FC_IND_CON_E!E14+FC_IND_NSP_E!E14</f>
        <v>0</v>
      </c>
      <c r="F14" s="8">
        <f>FC_IND_IS_E!F14+FC_IND_NFM_E!F14+FC_IND_CPC_E!F14+FC_IND_NMM_E!F14+FC_IND_PPP_E!F14+FC_IND_FBT_E!F14+FC_IND_TE_E!F14+FC_IND_MAC_E!F14+FC_IND_TL_E!F14+FC_IND_WP_E!F14+FC_IND_MQ_E!F14+FC_IND_CON_E!F14+FC_IND_NSP_E!F14</f>
        <v>0</v>
      </c>
      <c r="G14" s="8">
        <f>FC_IND_IS_E!G14+FC_IND_NFM_E!G14+FC_IND_CPC_E!G14+FC_IND_NMM_E!G14+FC_IND_PPP_E!G14+FC_IND_FBT_E!G14+FC_IND_TE_E!G14+FC_IND_MAC_E!G14+FC_IND_TL_E!G14+FC_IND_WP_E!G14+FC_IND_MQ_E!G14+FC_IND_CON_E!G14+FC_IND_NSP_E!G14</f>
        <v>0</v>
      </c>
      <c r="H14" s="8">
        <f>FC_IND_IS_E!H14+FC_IND_NFM_E!H14+FC_IND_CPC_E!H14+FC_IND_NMM_E!H14+FC_IND_PPP_E!H14+FC_IND_FBT_E!H14+FC_IND_TE_E!H14+FC_IND_MAC_E!H14+FC_IND_TL_E!H14+FC_IND_WP_E!H14+FC_IND_MQ_E!H14+FC_IND_CON_E!H14+FC_IND_NSP_E!H14</f>
        <v>0</v>
      </c>
      <c r="I14" s="8">
        <f>FC_IND_IS_E!I14+FC_IND_NFM_E!I14+FC_IND_CPC_E!I14+FC_IND_NMM_E!I14+FC_IND_PPP_E!I14+FC_IND_FBT_E!I14+FC_IND_TE_E!I14+FC_IND_MAC_E!I14+FC_IND_TL_E!I14+FC_IND_WP_E!I14+FC_IND_MQ_E!I14+FC_IND_CON_E!I14+FC_IND_NSP_E!I14</f>
        <v>0</v>
      </c>
      <c r="J14" s="8">
        <f>FC_IND_IS_E!J14+FC_IND_NFM_E!J14+FC_IND_CPC_E!J14+FC_IND_NMM_E!J14+FC_IND_PPP_E!J14+FC_IND_FBT_E!J14+FC_IND_TE_E!J14+FC_IND_MAC_E!J14+FC_IND_TL_E!J14+FC_IND_WP_E!J14+FC_IND_MQ_E!J14+FC_IND_CON_E!J14+FC_IND_NSP_E!J14</f>
        <v>0</v>
      </c>
      <c r="K14" s="8">
        <f>FC_IND_IS_E!K14+FC_IND_NFM_E!K14+FC_IND_CPC_E!K14+FC_IND_NMM_E!K14+FC_IND_PPP_E!K14+FC_IND_FBT_E!K14+FC_IND_TE_E!K14+FC_IND_MAC_E!K14+FC_IND_TL_E!K14+FC_IND_WP_E!K14+FC_IND_MQ_E!K14+FC_IND_CON_E!K14+FC_IND_NSP_E!K14</f>
        <v>0</v>
      </c>
      <c r="L14" s="8">
        <f>FC_IND_IS_E!L14+FC_IND_NFM_E!L14+FC_IND_CPC_E!L14+FC_IND_NMM_E!L14+FC_IND_PPP_E!L14+FC_IND_FBT_E!L14+FC_IND_TE_E!L14+FC_IND_MAC_E!L14+FC_IND_TL_E!L14+FC_IND_WP_E!L14+FC_IND_MQ_E!L14+FC_IND_CON_E!L14+FC_IND_NSP_E!L14</f>
        <v>0</v>
      </c>
      <c r="M14" s="8">
        <f>FC_IND_IS_E!M14+FC_IND_NFM_E!M14+FC_IND_CPC_E!M14+FC_IND_NMM_E!M14+FC_IND_PPP_E!M14+FC_IND_FBT_E!M14+FC_IND_TE_E!M14+FC_IND_MAC_E!M14+FC_IND_TL_E!M14+FC_IND_WP_E!M14+FC_IND_MQ_E!M14+FC_IND_CON_E!M14+FC_IND_NSP_E!M14</f>
        <v>0</v>
      </c>
      <c r="N14" s="8">
        <f>FC_IND_IS_E!N14+FC_IND_NFM_E!N14+FC_IND_CPC_E!N14+FC_IND_NMM_E!N14+FC_IND_PPP_E!N14+FC_IND_FBT_E!N14+FC_IND_TE_E!N14+FC_IND_MAC_E!N14+FC_IND_TL_E!N14+FC_IND_WP_E!N14+FC_IND_MQ_E!N14+FC_IND_CON_E!N14+FC_IND_NSP_E!N14</f>
        <v>0</v>
      </c>
      <c r="O14" s="8">
        <f>FC_IND_IS_E!O14+FC_IND_NFM_E!O14+FC_IND_CPC_E!O14+FC_IND_NMM_E!O14+FC_IND_PPP_E!O14+FC_IND_FBT_E!O14+FC_IND_TE_E!O14+FC_IND_MAC_E!O14+FC_IND_TL_E!O14+FC_IND_WP_E!O14+FC_IND_MQ_E!O14+FC_IND_CON_E!O14+FC_IND_NSP_E!O14</f>
        <v>0</v>
      </c>
      <c r="P14" s="8">
        <f>FC_IND_IS_E!P14+FC_IND_NFM_E!P14+FC_IND_CPC_E!P14+FC_IND_NMM_E!P14+FC_IND_PPP_E!P14+FC_IND_FBT_E!P14+FC_IND_TE_E!P14+FC_IND_MAC_E!P14+FC_IND_TL_E!P14+FC_IND_WP_E!P14+FC_IND_MQ_E!P14+FC_IND_CON_E!P14+FC_IND_NSP_E!P14</f>
        <v>0</v>
      </c>
      <c r="Q14" s="8">
        <f>FC_IND_IS_E!Q14+FC_IND_NFM_E!Q14+FC_IND_CPC_E!Q14+FC_IND_NMM_E!Q14+FC_IND_PPP_E!Q14+FC_IND_FBT_E!Q14+FC_IND_TE_E!Q14+FC_IND_MAC_E!Q14+FC_IND_TL_E!Q14+FC_IND_WP_E!Q14+FC_IND_MQ_E!Q14+FC_IND_CON_E!Q14+FC_IND_NSP_E!Q14</f>
        <v>0</v>
      </c>
      <c r="R14" s="8">
        <f>FC_IND_IS_E!R14+FC_IND_NFM_E!R14+FC_IND_CPC_E!R14+FC_IND_NMM_E!R14+FC_IND_PPP_E!R14+FC_IND_FBT_E!R14+FC_IND_TE_E!R14+FC_IND_MAC_E!R14+FC_IND_TL_E!R14+FC_IND_WP_E!R14+FC_IND_MQ_E!R14+FC_IND_CON_E!R14+FC_IND_NSP_E!R14</f>
        <v>0</v>
      </c>
      <c r="S14" s="8">
        <f>FC_IND_IS_E!S14+FC_IND_NFM_E!S14+FC_IND_CPC_E!S14+FC_IND_NMM_E!S14+FC_IND_PPP_E!S14+FC_IND_FBT_E!S14+FC_IND_TE_E!S14+FC_IND_MAC_E!S14+FC_IND_TL_E!S14+FC_IND_WP_E!S14+FC_IND_MQ_E!S14+FC_IND_CON_E!S14+FC_IND_NSP_E!S14</f>
        <v>0</v>
      </c>
      <c r="T14" s="8">
        <f>FC_IND_IS_E!T14+FC_IND_NFM_E!T14+FC_IND_CPC_E!T14+FC_IND_NMM_E!T14+FC_IND_PPP_E!T14+FC_IND_FBT_E!T14+FC_IND_TE_E!T14+FC_IND_MAC_E!T14+FC_IND_TL_E!T14+FC_IND_WP_E!T14+FC_IND_MQ_E!T14+FC_IND_CON_E!T14+FC_IND_NSP_E!T14</f>
        <v>0</v>
      </c>
      <c r="U14" s="8">
        <f>FC_IND_IS_E!U14+FC_IND_NFM_E!U14+FC_IND_CPC_E!U14+FC_IND_NMM_E!U14+FC_IND_PPP_E!U14+FC_IND_FBT_E!U14+FC_IND_TE_E!U14+FC_IND_MAC_E!U14+FC_IND_TL_E!U14+FC_IND_WP_E!U14+FC_IND_MQ_E!U14+FC_IND_CON_E!U14+FC_IND_NSP_E!U14</f>
        <v>0</v>
      </c>
      <c r="V14" s="8">
        <f>FC_IND_IS_E!V14+FC_IND_NFM_E!V14+FC_IND_CPC_E!V14+FC_IND_NMM_E!V14+FC_IND_PPP_E!V14+FC_IND_FBT_E!V14+FC_IND_TE_E!V14+FC_IND_MAC_E!V14+FC_IND_TL_E!V14+FC_IND_WP_E!V14+FC_IND_MQ_E!V14+FC_IND_CON_E!V14+FC_IND_NSP_E!V14</f>
        <v>0</v>
      </c>
      <c r="W14" s="8">
        <f>FC_IND_IS_E!W14+FC_IND_NFM_E!W14+FC_IND_CPC_E!W14+FC_IND_NMM_E!W14+FC_IND_PPP_E!W14+FC_IND_FBT_E!W14+FC_IND_TE_E!W14+FC_IND_MAC_E!W14+FC_IND_TL_E!W14+FC_IND_WP_E!W14+FC_IND_MQ_E!W14+FC_IND_CON_E!W14+FC_IND_NSP_E!W14</f>
        <v>0</v>
      </c>
      <c r="X14" s="8">
        <f>FC_IND_IS_E!X14+FC_IND_NFM_E!X14+FC_IND_CPC_E!X14+FC_IND_NMM_E!X14+FC_IND_PPP_E!X14+FC_IND_FBT_E!X14+FC_IND_TE_E!X14+FC_IND_MAC_E!X14+FC_IND_TL_E!X14+FC_IND_WP_E!X14+FC_IND_MQ_E!X14+FC_IND_CON_E!X14+FC_IND_NSP_E!X14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FC_IND_IS_E!C15+FC_IND_NFM_E!C15+FC_IND_CPC_E!C15+FC_IND_NMM_E!C15+FC_IND_PPP_E!C15+FC_IND_FBT_E!C15+FC_IND_TE_E!C15+FC_IND_MAC_E!C15+FC_IND_TL_E!C15+FC_IND_WP_E!C15+FC_IND_MQ_E!C15+FC_IND_CON_E!C15+FC_IND_NSP_E!C15</f>
        <v>0</v>
      </c>
      <c r="D15" s="8">
        <f>FC_IND_IS_E!D15+FC_IND_NFM_E!D15+FC_IND_CPC_E!D15+FC_IND_NMM_E!D15+FC_IND_PPP_E!D15+FC_IND_FBT_E!D15+FC_IND_TE_E!D15+FC_IND_MAC_E!D15+FC_IND_TL_E!D15+FC_IND_WP_E!D15+FC_IND_MQ_E!D15+FC_IND_CON_E!D15+FC_IND_NSP_E!D15</f>
        <v>0</v>
      </c>
      <c r="E15" s="8">
        <f>FC_IND_IS_E!E15+FC_IND_NFM_E!E15+FC_IND_CPC_E!E15+FC_IND_NMM_E!E15+FC_IND_PPP_E!E15+FC_IND_FBT_E!E15+FC_IND_TE_E!E15+FC_IND_MAC_E!E15+FC_IND_TL_E!E15+FC_IND_WP_E!E15+FC_IND_MQ_E!E15+FC_IND_CON_E!E15+FC_IND_NSP_E!E15</f>
        <v>0</v>
      </c>
      <c r="F15" s="8">
        <f>FC_IND_IS_E!F15+FC_IND_NFM_E!F15+FC_IND_CPC_E!F15+FC_IND_NMM_E!F15+FC_IND_PPP_E!F15+FC_IND_FBT_E!F15+FC_IND_TE_E!F15+FC_IND_MAC_E!F15+FC_IND_TL_E!F15+FC_IND_WP_E!F15+FC_IND_MQ_E!F15+FC_IND_CON_E!F15+FC_IND_NSP_E!F15</f>
        <v>0</v>
      </c>
      <c r="G15" s="8">
        <f>FC_IND_IS_E!G15+FC_IND_NFM_E!G15+FC_IND_CPC_E!G15+FC_IND_NMM_E!G15+FC_IND_PPP_E!G15+FC_IND_FBT_E!G15+FC_IND_TE_E!G15+FC_IND_MAC_E!G15+FC_IND_TL_E!G15+FC_IND_WP_E!G15+FC_IND_MQ_E!G15+FC_IND_CON_E!G15+FC_IND_NSP_E!G15</f>
        <v>0</v>
      </c>
      <c r="H15" s="8">
        <f>FC_IND_IS_E!H15+FC_IND_NFM_E!H15+FC_IND_CPC_E!H15+FC_IND_NMM_E!H15+FC_IND_PPP_E!H15+FC_IND_FBT_E!H15+FC_IND_TE_E!H15+FC_IND_MAC_E!H15+FC_IND_TL_E!H15+FC_IND_WP_E!H15+FC_IND_MQ_E!H15+FC_IND_CON_E!H15+FC_IND_NSP_E!H15</f>
        <v>0</v>
      </c>
      <c r="I15" s="8">
        <f>FC_IND_IS_E!I15+FC_IND_NFM_E!I15+FC_IND_CPC_E!I15+FC_IND_NMM_E!I15+FC_IND_PPP_E!I15+FC_IND_FBT_E!I15+FC_IND_TE_E!I15+FC_IND_MAC_E!I15+FC_IND_TL_E!I15+FC_IND_WP_E!I15+FC_IND_MQ_E!I15+FC_IND_CON_E!I15+FC_IND_NSP_E!I15</f>
        <v>0</v>
      </c>
      <c r="J15" s="8">
        <f>FC_IND_IS_E!J15+FC_IND_NFM_E!J15+FC_IND_CPC_E!J15+FC_IND_NMM_E!J15+FC_IND_PPP_E!J15+FC_IND_FBT_E!J15+FC_IND_TE_E!J15+FC_IND_MAC_E!J15+FC_IND_TL_E!J15+FC_IND_WP_E!J15+FC_IND_MQ_E!J15+FC_IND_CON_E!J15+FC_IND_NSP_E!J15</f>
        <v>0</v>
      </c>
      <c r="K15" s="8">
        <f>FC_IND_IS_E!K15+FC_IND_NFM_E!K15+FC_IND_CPC_E!K15+FC_IND_NMM_E!K15+FC_IND_PPP_E!K15+FC_IND_FBT_E!K15+FC_IND_TE_E!K15+FC_IND_MAC_E!K15+FC_IND_TL_E!K15+FC_IND_WP_E!K15+FC_IND_MQ_E!K15+FC_IND_CON_E!K15+FC_IND_NSP_E!K15</f>
        <v>0</v>
      </c>
      <c r="L15" s="8">
        <f>FC_IND_IS_E!L15+FC_IND_NFM_E!L15+FC_IND_CPC_E!L15+FC_IND_NMM_E!L15+FC_IND_PPP_E!L15+FC_IND_FBT_E!L15+FC_IND_TE_E!L15+FC_IND_MAC_E!L15+FC_IND_TL_E!L15+FC_IND_WP_E!L15+FC_IND_MQ_E!L15+FC_IND_CON_E!L15+FC_IND_NSP_E!L15</f>
        <v>0</v>
      </c>
      <c r="M15" s="8">
        <f>FC_IND_IS_E!M15+FC_IND_NFM_E!M15+FC_IND_CPC_E!M15+FC_IND_NMM_E!M15+FC_IND_PPP_E!M15+FC_IND_FBT_E!M15+FC_IND_TE_E!M15+FC_IND_MAC_E!M15+FC_IND_TL_E!M15+FC_IND_WP_E!M15+FC_IND_MQ_E!M15+FC_IND_CON_E!M15+FC_IND_NSP_E!M15</f>
        <v>0</v>
      </c>
      <c r="N15" s="8">
        <f>FC_IND_IS_E!N15+FC_IND_NFM_E!N15+FC_IND_CPC_E!N15+FC_IND_NMM_E!N15+FC_IND_PPP_E!N15+FC_IND_FBT_E!N15+FC_IND_TE_E!N15+FC_IND_MAC_E!N15+FC_IND_TL_E!N15+FC_IND_WP_E!N15+FC_IND_MQ_E!N15+FC_IND_CON_E!N15+FC_IND_NSP_E!N15</f>
        <v>0</v>
      </c>
      <c r="O15" s="8">
        <f>FC_IND_IS_E!O15+FC_IND_NFM_E!O15+FC_IND_CPC_E!O15+FC_IND_NMM_E!O15+FC_IND_PPP_E!O15+FC_IND_FBT_E!O15+FC_IND_TE_E!O15+FC_IND_MAC_E!O15+FC_IND_TL_E!O15+FC_IND_WP_E!O15+FC_IND_MQ_E!O15+FC_IND_CON_E!O15+FC_IND_NSP_E!O15</f>
        <v>0</v>
      </c>
      <c r="P15" s="8">
        <f>FC_IND_IS_E!P15+FC_IND_NFM_E!P15+FC_IND_CPC_E!P15+FC_IND_NMM_E!P15+FC_IND_PPP_E!P15+FC_IND_FBT_E!P15+FC_IND_TE_E!P15+FC_IND_MAC_E!P15+FC_IND_TL_E!P15+FC_IND_WP_E!P15+FC_IND_MQ_E!P15+FC_IND_CON_E!P15+FC_IND_NSP_E!P15</f>
        <v>0</v>
      </c>
      <c r="Q15" s="8">
        <f>FC_IND_IS_E!Q15+FC_IND_NFM_E!Q15+FC_IND_CPC_E!Q15+FC_IND_NMM_E!Q15+FC_IND_PPP_E!Q15+FC_IND_FBT_E!Q15+FC_IND_TE_E!Q15+FC_IND_MAC_E!Q15+FC_IND_TL_E!Q15+FC_IND_WP_E!Q15+FC_IND_MQ_E!Q15+FC_IND_CON_E!Q15+FC_IND_NSP_E!Q15</f>
        <v>0</v>
      </c>
      <c r="R15" s="8">
        <f>FC_IND_IS_E!R15+FC_IND_NFM_E!R15+FC_IND_CPC_E!R15+FC_IND_NMM_E!R15+FC_IND_PPP_E!R15+FC_IND_FBT_E!R15+FC_IND_TE_E!R15+FC_IND_MAC_E!R15+FC_IND_TL_E!R15+FC_IND_WP_E!R15+FC_IND_MQ_E!R15+FC_IND_CON_E!R15+FC_IND_NSP_E!R15</f>
        <v>0</v>
      </c>
      <c r="S15" s="8">
        <f>FC_IND_IS_E!S15+FC_IND_NFM_E!S15+FC_IND_CPC_E!S15+FC_IND_NMM_E!S15+FC_IND_PPP_E!S15+FC_IND_FBT_E!S15+FC_IND_TE_E!S15+FC_IND_MAC_E!S15+FC_IND_TL_E!S15+FC_IND_WP_E!S15+FC_IND_MQ_E!S15+FC_IND_CON_E!S15+FC_IND_NSP_E!S15</f>
        <v>0</v>
      </c>
      <c r="T15" s="8">
        <f>FC_IND_IS_E!T15+FC_IND_NFM_E!T15+FC_IND_CPC_E!T15+FC_IND_NMM_E!T15+FC_IND_PPP_E!T15+FC_IND_FBT_E!T15+FC_IND_TE_E!T15+FC_IND_MAC_E!T15+FC_IND_TL_E!T15+FC_IND_WP_E!T15+FC_IND_MQ_E!T15+FC_IND_CON_E!T15+FC_IND_NSP_E!T15</f>
        <v>0</v>
      </c>
      <c r="U15" s="8">
        <f>FC_IND_IS_E!U15+FC_IND_NFM_E!U15+FC_IND_CPC_E!U15+FC_IND_NMM_E!U15+FC_IND_PPP_E!U15+FC_IND_FBT_E!U15+FC_IND_TE_E!U15+FC_IND_MAC_E!U15+FC_IND_TL_E!U15+FC_IND_WP_E!U15+FC_IND_MQ_E!U15+FC_IND_CON_E!U15+FC_IND_NSP_E!U15</f>
        <v>0</v>
      </c>
      <c r="V15" s="8">
        <f>FC_IND_IS_E!V15+FC_IND_NFM_E!V15+FC_IND_CPC_E!V15+FC_IND_NMM_E!V15+FC_IND_PPP_E!V15+FC_IND_FBT_E!V15+FC_IND_TE_E!V15+FC_IND_MAC_E!V15+FC_IND_TL_E!V15+FC_IND_WP_E!V15+FC_IND_MQ_E!V15+FC_IND_CON_E!V15+FC_IND_NSP_E!V15</f>
        <v>0</v>
      </c>
      <c r="W15" s="8">
        <f>FC_IND_IS_E!W15+FC_IND_NFM_E!W15+FC_IND_CPC_E!W15+FC_IND_NMM_E!W15+FC_IND_PPP_E!W15+FC_IND_FBT_E!W15+FC_IND_TE_E!W15+FC_IND_MAC_E!W15+FC_IND_TL_E!W15+FC_IND_WP_E!W15+FC_IND_MQ_E!W15+FC_IND_CON_E!W15+FC_IND_NSP_E!W15</f>
        <v>0</v>
      </c>
      <c r="X15" s="8">
        <f>FC_IND_IS_E!X15+FC_IND_NFM_E!X15+FC_IND_CPC_E!X15+FC_IND_NMM_E!X15+FC_IND_PPP_E!X15+FC_IND_FBT_E!X15+FC_IND_TE_E!X15+FC_IND_MAC_E!X15+FC_IND_TL_E!X15+FC_IND_WP_E!X15+FC_IND_MQ_E!X15+FC_IND_CON_E!X15+FC_IND_NSP_E!X15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FC_IND_IS_E!C16+FC_IND_NFM_E!C16+FC_IND_CPC_E!C16+FC_IND_NMM_E!C16+FC_IND_PPP_E!C16+FC_IND_FBT_E!C16+FC_IND_TE_E!C16+FC_IND_MAC_E!C16+FC_IND_TL_E!C16+FC_IND_WP_E!C16+FC_IND_MQ_E!C16+FC_IND_CON_E!C16+FC_IND_NSP_E!C16</f>
        <v>0</v>
      </c>
      <c r="D16" s="8">
        <f>FC_IND_IS_E!D16+FC_IND_NFM_E!D16+FC_IND_CPC_E!D16+FC_IND_NMM_E!D16+FC_IND_PPP_E!D16+FC_IND_FBT_E!D16+FC_IND_TE_E!D16+FC_IND_MAC_E!D16+FC_IND_TL_E!D16+FC_IND_WP_E!D16+FC_IND_MQ_E!D16+FC_IND_CON_E!D16+FC_IND_NSP_E!D16</f>
        <v>0</v>
      </c>
      <c r="E16" s="8">
        <f>FC_IND_IS_E!E16+FC_IND_NFM_E!E16+FC_IND_CPC_E!E16+FC_IND_NMM_E!E16+FC_IND_PPP_E!E16+FC_IND_FBT_E!E16+FC_IND_TE_E!E16+FC_IND_MAC_E!E16+FC_IND_TL_E!E16+FC_IND_WP_E!E16+FC_IND_MQ_E!E16+FC_IND_CON_E!E16+FC_IND_NSP_E!E16</f>
        <v>0</v>
      </c>
      <c r="F16" s="8">
        <f>FC_IND_IS_E!F16+FC_IND_NFM_E!F16+FC_IND_CPC_E!F16+FC_IND_NMM_E!F16+FC_IND_PPP_E!F16+FC_IND_FBT_E!F16+FC_IND_TE_E!F16+FC_IND_MAC_E!F16+FC_IND_TL_E!F16+FC_IND_WP_E!F16+FC_IND_MQ_E!F16+FC_IND_CON_E!F16+FC_IND_NSP_E!F16</f>
        <v>0</v>
      </c>
      <c r="G16" s="8">
        <f>FC_IND_IS_E!G16+FC_IND_NFM_E!G16+FC_IND_CPC_E!G16+FC_IND_NMM_E!G16+FC_IND_PPP_E!G16+FC_IND_FBT_E!G16+FC_IND_TE_E!G16+FC_IND_MAC_E!G16+FC_IND_TL_E!G16+FC_IND_WP_E!G16+FC_IND_MQ_E!G16+FC_IND_CON_E!G16+FC_IND_NSP_E!G16</f>
        <v>0</v>
      </c>
      <c r="H16" s="8">
        <f>FC_IND_IS_E!H16+FC_IND_NFM_E!H16+FC_IND_CPC_E!H16+FC_IND_NMM_E!H16+FC_IND_PPP_E!H16+FC_IND_FBT_E!H16+FC_IND_TE_E!H16+FC_IND_MAC_E!H16+FC_IND_TL_E!H16+FC_IND_WP_E!H16+FC_IND_MQ_E!H16+FC_IND_CON_E!H16+FC_IND_NSP_E!H16</f>
        <v>0</v>
      </c>
      <c r="I16" s="8">
        <f>FC_IND_IS_E!I16+FC_IND_NFM_E!I16+FC_IND_CPC_E!I16+FC_IND_NMM_E!I16+FC_IND_PPP_E!I16+FC_IND_FBT_E!I16+FC_IND_TE_E!I16+FC_IND_MAC_E!I16+FC_IND_TL_E!I16+FC_IND_WP_E!I16+FC_IND_MQ_E!I16+FC_IND_CON_E!I16+FC_IND_NSP_E!I16</f>
        <v>0</v>
      </c>
      <c r="J16" s="8">
        <f>FC_IND_IS_E!J16+FC_IND_NFM_E!J16+FC_IND_CPC_E!J16+FC_IND_NMM_E!J16+FC_IND_PPP_E!J16+FC_IND_FBT_E!J16+FC_IND_TE_E!J16+FC_IND_MAC_E!J16+FC_IND_TL_E!J16+FC_IND_WP_E!J16+FC_IND_MQ_E!J16+FC_IND_CON_E!J16+FC_IND_NSP_E!J16</f>
        <v>0</v>
      </c>
      <c r="K16" s="8">
        <f>FC_IND_IS_E!K16+FC_IND_NFM_E!K16+FC_IND_CPC_E!K16+FC_IND_NMM_E!K16+FC_IND_PPP_E!K16+FC_IND_FBT_E!K16+FC_IND_TE_E!K16+FC_IND_MAC_E!K16+FC_IND_TL_E!K16+FC_IND_WP_E!K16+FC_IND_MQ_E!K16+FC_IND_CON_E!K16+FC_IND_NSP_E!K16</f>
        <v>0</v>
      </c>
      <c r="L16" s="8">
        <f>FC_IND_IS_E!L16+FC_IND_NFM_E!L16+FC_IND_CPC_E!L16+FC_IND_NMM_E!L16+FC_IND_PPP_E!L16+FC_IND_FBT_E!L16+FC_IND_TE_E!L16+FC_IND_MAC_E!L16+FC_IND_TL_E!L16+FC_IND_WP_E!L16+FC_IND_MQ_E!L16+FC_IND_CON_E!L16+FC_IND_NSP_E!L16</f>
        <v>0</v>
      </c>
      <c r="M16" s="8">
        <f>FC_IND_IS_E!M16+FC_IND_NFM_E!M16+FC_IND_CPC_E!M16+FC_IND_NMM_E!M16+FC_IND_PPP_E!M16+FC_IND_FBT_E!M16+FC_IND_TE_E!M16+FC_IND_MAC_E!M16+FC_IND_TL_E!M16+FC_IND_WP_E!M16+FC_IND_MQ_E!M16+FC_IND_CON_E!M16+FC_IND_NSP_E!M16</f>
        <v>0</v>
      </c>
      <c r="N16" s="8">
        <f>FC_IND_IS_E!N16+FC_IND_NFM_E!N16+FC_IND_CPC_E!N16+FC_IND_NMM_E!N16+FC_IND_PPP_E!N16+FC_IND_FBT_E!N16+FC_IND_TE_E!N16+FC_IND_MAC_E!N16+FC_IND_TL_E!N16+FC_IND_WP_E!N16+FC_IND_MQ_E!N16+FC_IND_CON_E!N16+FC_IND_NSP_E!N16</f>
        <v>0</v>
      </c>
      <c r="O16" s="8">
        <f>FC_IND_IS_E!O16+FC_IND_NFM_E!O16+FC_IND_CPC_E!O16+FC_IND_NMM_E!O16+FC_IND_PPP_E!O16+FC_IND_FBT_E!O16+FC_IND_TE_E!O16+FC_IND_MAC_E!O16+FC_IND_TL_E!O16+FC_IND_WP_E!O16+FC_IND_MQ_E!O16+FC_IND_CON_E!O16+FC_IND_NSP_E!O16</f>
        <v>0</v>
      </c>
      <c r="P16" s="8">
        <f>FC_IND_IS_E!P16+FC_IND_NFM_E!P16+FC_IND_CPC_E!P16+FC_IND_NMM_E!P16+FC_IND_PPP_E!P16+FC_IND_FBT_E!P16+FC_IND_TE_E!P16+FC_IND_MAC_E!P16+FC_IND_TL_E!P16+FC_IND_WP_E!P16+FC_IND_MQ_E!P16+FC_IND_CON_E!P16+FC_IND_NSP_E!P16</f>
        <v>0</v>
      </c>
      <c r="Q16" s="8">
        <f>FC_IND_IS_E!Q16+FC_IND_NFM_E!Q16+FC_IND_CPC_E!Q16+FC_IND_NMM_E!Q16+FC_IND_PPP_E!Q16+FC_IND_FBT_E!Q16+FC_IND_TE_E!Q16+FC_IND_MAC_E!Q16+FC_IND_TL_E!Q16+FC_IND_WP_E!Q16+FC_IND_MQ_E!Q16+FC_IND_CON_E!Q16+FC_IND_NSP_E!Q16</f>
        <v>0</v>
      </c>
      <c r="R16" s="8">
        <f>FC_IND_IS_E!R16+FC_IND_NFM_E!R16+FC_IND_CPC_E!R16+FC_IND_NMM_E!R16+FC_IND_PPP_E!R16+FC_IND_FBT_E!R16+FC_IND_TE_E!R16+FC_IND_MAC_E!R16+FC_IND_TL_E!R16+FC_IND_WP_E!R16+FC_IND_MQ_E!R16+FC_IND_CON_E!R16+FC_IND_NSP_E!R16</f>
        <v>0</v>
      </c>
      <c r="S16" s="8">
        <f>FC_IND_IS_E!S16+FC_IND_NFM_E!S16+FC_IND_CPC_E!S16+FC_IND_NMM_E!S16+FC_IND_PPP_E!S16+FC_IND_FBT_E!S16+FC_IND_TE_E!S16+FC_IND_MAC_E!S16+FC_IND_TL_E!S16+FC_IND_WP_E!S16+FC_IND_MQ_E!S16+FC_IND_CON_E!S16+FC_IND_NSP_E!S16</f>
        <v>0</v>
      </c>
      <c r="T16" s="8">
        <f>FC_IND_IS_E!T16+FC_IND_NFM_E!T16+FC_IND_CPC_E!T16+FC_IND_NMM_E!T16+FC_IND_PPP_E!T16+FC_IND_FBT_E!T16+FC_IND_TE_E!T16+FC_IND_MAC_E!T16+FC_IND_TL_E!T16+FC_IND_WP_E!T16+FC_IND_MQ_E!T16+FC_IND_CON_E!T16+FC_IND_NSP_E!T16</f>
        <v>0</v>
      </c>
      <c r="U16" s="8">
        <f>FC_IND_IS_E!U16+FC_IND_NFM_E!U16+FC_IND_CPC_E!U16+FC_IND_NMM_E!U16+FC_IND_PPP_E!U16+FC_IND_FBT_E!U16+FC_IND_TE_E!U16+FC_IND_MAC_E!U16+FC_IND_TL_E!U16+FC_IND_WP_E!U16+FC_IND_MQ_E!U16+FC_IND_CON_E!U16+FC_IND_NSP_E!U16</f>
        <v>0</v>
      </c>
      <c r="V16" s="8">
        <f>FC_IND_IS_E!V16+FC_IND_NFM_E!V16+FC_IND_CPC_E!V16+FC_IND_NMM_E!V16+FC_IND_PPP_E!V16+FC_IND_FBT_E!V16+FC_IND_TE_E!V16+FC_IND_MAC_E!V16+FC_IND_TL_E!V16+FC_IND_WP_E!V16+FC_IND_MQ_E!V16+FC_IND_CON_E!V16+FC_IND_NSP_E!V16</f>
        <v>0</v>
      </c>
      <c r="W16" s="8">
        <f>FC_IND_IS_E!W16+FC_IND_NFM_E!W16+FC_IND_CPC_E!W16+FC_IND_NMM_E!W16+FC_IND_PPP_E!W16+FC_IND_FBT_E!W16+FC_IND_TE_E!W16+FC_IND_MAC_E!W16+FC_IND_TL_E!W16+FC_IND_WP_E!W16+FC_IND_MQ_E!W16+FC_IND_CON_E!W16+FC_IND_NSP_E!W16</f>
        <v>0</v>
      </c>
      <c r="X16" s="8">
        <f>FC_IND_IS_E!X16+FC_IND_NFM_E!X16+FC_IND_CPC_E!X16+FC_IND_NMM_E!X16+FC_IND_PPP_E!X16+FC_IND_FBT_E!X16+FC_IND_TE_E!X16+FC_IND_MAC_E!X16+FC_IND_TL_E!X16+FC_IND_WP_E!X16+FC_IND_MQ_E!X16+FC_IND_CON_E!X16+FC_IND_NSP_E!X16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242.87925600000003</v>
      </c>
      <c r="D17" s="27">
        <f t="shared" si="9"/>
        <v>37.996631999999998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FC_IND_IS_E!C18+FC_IND_NFM_E!C18+FC_IND_CPC_E!C18+FC_IND_NMM_E!C18+FC_IND_PPP_E!C18+FC_IND_FBT_E!C18+FC_IND_TE_E!C18+FC_IND_MAC_E!C18+FC_IND_TL_E!C18+FC_IND_WP_E!C18+FC_IND_MQ_E!C18+FC_IND_CON_E!C18+FC_IND_NSP_E!C18</f>
        <v>1.7582399999999998</v>
      </c>
      <c r="D18" s="8">
        <f>FC_IND_IS_E!D18+FC_IND_NFM_E!D18+FC_IND_CPC_E!D18+FC_IND_NMM_E!D18+FC_IND_PPP_E!D18+FC_IND_FBT_E!D18+FC_IND_TE_E!D18+FC_IND_MAC_E!D18+FC_IND_TL_E!D18+FC_IND_WP_E!D18+FC_IND_MQ_E!D18+FC_IND_CON_E!D18+FC_IND_NSP_E!D18</f>
        <v>0.15983999999999998</v>
      </c>
      <c r="E18" s="8">
        <f>FC_IND_IS_E!E18+FC_IND_NFM_E!E18+FC_IND_CPC_E!E18+FC_IND_NMM_E!E18+FC_IND_PPP_E!E18+FC_IND_FBT_E!E18+FC_IND_TE_E!E18+FC_IND_MAC_E!E18+FC_IND_TL_E!E18+FC_IND_WP_E!E18+FC_IND_MQ_E!E18+FC_IND_CON_E!E18+FC_IND_NSP_E!E18</f>
        <v>0</v>
      </c>
      <c r="F18" s="8">
        <f>FC_IND_IS_E!F18+FC_IND_NFM_E!F18+FC_IND_CPC_E!F18+FC_IND_NMM_E!F18+FC_IND_PPP_E!F18+FC_IND_FBT_E!F18+FC_IND_TE_E!F18+FC_IND_MAC_E!F18+FC_IND_TL_E!F18+FC_IND_WP_E!F18+FC_IND_MQ_E!F18+FC_IND_CON_E!F18+FC_IND_NSP_E!F18</f>
        <v>0</v>
      </c>
      <c r="G18" s="8">
        <f>FC_IND_IS_E!G18+FC_IND_NFM_E!G18+FC_IND_CPC_E!G18+FC_IND_NMM_E!G18+FC_IND_PPP_E!G18+FC_IND_FBT_E!G18+FC_IND_TE_E!G18+FC_IND_MAC_E!G18+FC_IND_TL_E!G18+FC_IND_WP_E!G18+FC_IND_MQ_E!G18+FC_IND_CON_E!G18+FC_IND_NSP_E!G18</f>
        <v>0</v>
      </c>
      <c r="H18" s="8">
        <f>FC_IND_IS_E!H18+FC_IND_NFM_E!H18+FC_IND_CPC_E!H18+FC_IND_NMM_E!H18+FC_IND_PPP_E!H18+FC_IND_FBT_E!H18+FC_IND_TE_E!H18+FC_IND_MAC_E!H18+FC_IND_TL_E!H18+FC_IND_WP_E!H18+FC_IND_MQ_E!H18+FC_IND_CON_E!H18+FC_IND_NSP_E!H18</f>
        <v>0</v>
      </c>
      <c r="I18" s="8">
        <f>FC_IND_IS_E!I18+FC_IND_NFM_E!I18+FC_IND_CPC_E!I18+FC_IND_NMM_E!I18+FC_IND_PPP_E!I18+FC_IND_FBT_E!I18+FC_IND_TE_E!I18+FC_IND_MAC_E!I18+FC_IND_TL_E!I18+FC_IND_WP_E!I18+FC_IND_MQ_E!I18+FC_IND_CON_E!I18+FC_IND_NSP_E!I18</f>
        <v>0</v>
      </c>
      <c r="J18" s="8">
        <f>FC_IND_IS_E!J18+FC_IND_NFM_E!J18+FC_IND_CPC_E!J18+FC_IND_NMM_E!J18+FC_IND_PPP_E!J18+FC_IND_FBT_E!J18+FC_IND_TE_E!J18+FC_IND_MAC_E!J18+FC_IND_TL_E!J18+FC_IND_WP_E!J18+FC_IND_MQ_E!J18+FC_IND_CON_E!J18+FC_IND_NSP_E!J18</f>
        <v>0</v>
      </c>
      <c r="K18" s="8">
        <f>FC_IND_IS_E!K18+FC_IND_NFM_E!K18+FC_IND_CPC_E!K18+FC_IND_NMM_E!K18+FC_IND_PPP_E!K18+FC_IND_FBT_E!K18+FC_IND_TE_E!K18+FC_IND_MAC_E!K18+FC_IND_TL_E!K18+FC_IND_WP_E!K18+FC_IND_MQ_E!K18+FC_IND_CON_E!K18+FC_IND_NSP_E!K18</f>
        <v>0</v>
      </c>
      <c r="L18" s="8">
        <f>FC_IND_IS_E!L18+FC_IND_NFM_E!L18+FC_IND_CPC_E!L18+FC_IND_NMM_E!L18+FC_IND_PPP_E!L18+FC_IND_FBT_E!L18+FC_IND_TE_E!L18+FC_IND_MAC_E!L18+FC_IND_TL_E!L18+FC_IND_WP_E!L18+FC_IND_MQ_E!L18+FC_IND_CON_E!L18+FC_IND_NSP_E!L18</f>
        <v>0</v>
      </c>
      <c r="M18" s="8">
        <f>FC_IND_IS_E!M18+FC_IND_NFM_E!M18+FC_IND_CPC_E!M18+FC_IND_NMM_E!M18+FC_IND_PPP_E!M18+FC_IND_FBT_E!M18+FC_IND_TE_E!M18+FC_IND_MAC_E!M18+FC_IND_TL_E!M18+FC_IND_WP_E!M18+FC_IND_MQ_E!M18+FC_IND_CON_E!M18+FC_IND_NSP_E!M18</f>
        <v>0</v>
      </c>
      <c r="N18" s="8">
        <f>FC_IND_IS_E!N18+FC_IND_NFM_E!N18+FC_IND_CPC_E!N18+FC_IND_NMM_E!N18+FC_IND_PPP_E!N18+FC_IND_FBT_E!N18+FC_IND_TE_E!N18+FC_IND_MAC_E!N18+FC_IND_TL_E!N18+FC_IND_WP_E!N18+FC_IND_MQ_E!N18+FC_IND_CON_E!N18+FC_IND_NSP_E!N18</f>
        <v>0</v>
      </c>
      <c r="O18" s="8">
        <f>FC_IND_IS_E!O18+FC_IND_NFM_E!O18+FC_IND_CPC_E!O18+FC_IND_NMM_E!O18+FC_IND_PPP_E!O18+FC_IND_FBT_E!O18+FC_IND_TE_E!O18+FC_IND_MAC_E!O18+FC_IND_TL_E!O18+FC_IND_WP_E!O18+FC_IND_MQ_E!O18+FC_IND_CON_E!O18+FC_IND_NSP_E!O18</f>
        <v>0</v>
      </c>
      <c r="P18" s="8">
        <f>FC_IND_IS_E!P18+FC_IND_NFM_E!P18+FC_IND_CPC_E!P18+FC_IND_NMM_E!P18+FC_IND_PPP_E!P18+FC_IND_FBT_E!P18+FC_IND_TE_E!P18+FC_IND_MAC_E!P18+FC_IND_TL_E!P18+FC_IND_WP_E!P18+FC_IND_MQ_E!P18+FC_IND_CON_E!P18+FC_IND_NSP_E!P18</f>
        <v>0</v>
      </c>
      <c r="Q18" s="8">
        <f>FC_IND_IS_E!Q18+FC_IND_NFM_E!Q18+FC_IND_CPC_E!Q18+FC_IND_NMM_E!Q18+FC_IND_PPP_E!Q18+FC_IND_FBT_E!Q18+FC_IND_TE_E!Q18+FC_IND_MAC_E!Q18+FC_IND_TL_E!Q18+FC_IND_WP_E!Q18+FC_IND_MQ_E!Q18+FC_IND_CON_E!Q18+FC_IND_NSP_E!Q18</f>
        <v>0</v>
      </c>
      <c r="R18" s="8">
        <f>FC_IND_IS_E!R18+FC_IND_NFM_E!R18+FC_IND_CPC_E!R18+FC_IND_NMM_E!R18+FC_IND_PPP_E!R18+FC_IND_FBT_E!R18+FC_IND_TE_E!R18+FC_IND_MAC_E!R18+FC_IND_TL_E!R18+FC_IND_WP_E!R18+FC_IND_MQ_E!R18+FC_IND_CON_E!R18+FC_IND_NSP_E!R18</f>
        <v>0</v>
      </c>
      <c r="S18" s="8">
        <f>FC_IND_IS_E!S18+FC_IND_NFM_E!S18+FC_IND_CPC_E!S18+FC_IND_NMM_E!S18+FC_IND_PPP_E!S18+FC_IND_FBT_E!S18+FC_IND_TE_E!S18+FC_IND_MAC_E!S18+FC_IND_TL_E!S18+FC_IND_WP_E!S18+FC_IND_MQ_E!S18+FC_IND_CON_E!S18+FC_IND_NSP_E!S18</f>
        <v>0</v>
      </c>
      <c r="T18" s="8">
        <f>FC_IND_IS_E!T18+FC_IND_NFM_E!T18+FC_IND_CPC_E!T18+FC_IND_NMM_E!T18+FC_IND_PPP_E!T18+FC_IND_FBT_E!T18+FC_IND_TE_E!T18+FC_IND_MAC_E!T18+FC_IND_TL_E!T18+FC_IND_WP_E!T18+FC_IND_MQ_E!T18+FC_IND_CON_E!T18+FC_IND_NSP_E!T18</f>
        <v>0</v>
      </c>
      <c r="U18" s="8">
        <f>FC_IND_IS_E!U18+FC_IND_NFM_E!U18+FC_IND_CPC_E!U18+FC_IND_NMM_E!U18+FC_IND_PPP_E!U18+FC_IND_FBT_E!U18+FC_IND_TE_E!U18+FC_IND_MAC_E!U18+FC_IND_TL_E!U18+FC_IND_WP_E!U18+FC_IND_MQ_E!U18+FC_IND_CON_E!U18+FC_IND_NSP_E!U18</f>
        <v>0</v>
      </c>
      <c r="V18" s="8">
        <f>FC_IND_IS_E!V18+FC_IND_NFM_E!V18+FC_IND_CPC_E!V18+FC_IND_NMM_E!V18+FC_IND_PPP_E!V18+FC_IND_FBT_E!V18+FC_IND_TE_E!V18+FC_IND_MAC_E!V18+FC_IND_TL_E!V18+FC_IND_WP_E!V18+FC_IND_MQ_E!V18+FC_IND_CON_E!V18+FC_IND_NSP_E!V18</f>
        <v>0</v>
      </c>
      <c r="W18" s="8">
        <f>FC_IND_IS_E!W18+FC_IND_NFM_E!W18+FC_IND_CPC_E!W18+FC_IND_NMM_E!W18+FC_IND_PPP_E!W18+FC_IND_FBT_E!W18+FC_IND_TE_E!W18+FC_IND_MAC_E!W18+FC_IND_TL_E!W18+FC_IND_WP_E!W18+FC_IND_MQ_E!W18+FC_IND_CON_E!W18+FC_IND_NSP_E!W18</f>
        <v>0</v>
      </c>
      <c r="X18" s="8">
        <f>FC_IND_IS_E!X18+FC_IND_NFM_E!X18+FC_IND_CPC_E!X18+FC_IND_NMM_E!X18+FC_IND_PPP_E!X18+FC_IND_FBT_E!X18+FC_IND_TE_E!X18+FC_IND_MAC_E!X18+FC_IND_TL_E!X18+FC_IND_WP_E!X18+FC_IND_MQ_E!X18+FC_IND_CON_E!X18+FC_IND_NSP_E!X18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FC_IND_IS_E!C19+FC_IND_NFM_E!C19+FC_IND_CPC_E!C19+FC_IND_NMM_E!C19+FC_IND_PPP_E!C19+FC_IND_FBT_E!C19+FC_IND_TE_E!C19+FC_IND_MAC_E!C19+FC_IND_TL_E!C19+FC_IND_WP_E!C19+FC_IND_MQ_E!C19+FC_IND_CON_E!C19+FC_IND_NSP_E!C19</f>
        <v>38.841119999999989</v>
      </c>
      <c r="D19" s="8">
        <f>FC_IND_IS_E!D19+FC_IND_NFM_E!D19+FC_IND_CPC_E!D19+FC_IND_NMM_E!D19+FC_IND_PPP_E!D19+FC_IND_FBT_E!D19+FC_IND_TE_E!D19+FC_IND_MAC_E!D19+FC_IND_TL_E!D19+FC_IND_WP_E!D19+FC_IND_MQ_E!D19+FC_IND_CON_E!D19+FC_IND_NSP_E!D19</f>
        <v>2.9970000000000008</v>
      </c>
      <c r="E19" s="8">
        <f>FC_IND_IS_E!E19+FC_IND_NFM_E!E19+FC_IND_CPC_E!E19+FC_IND_NMM_E!E19+FC_IND_PPP_E!E19+FC_IND_FBT_E!E19+FC_IND_TE_E!E19+FC_IND_MAC_E!E19+FC_IND_TL_E!E19+FC_IND_WP_E!E19+FC_IND_MQ_E!E19+FC_IND_CON_E!E19+FC_IND_NSP_E!E19</f>
        <v>0</v>
      </c>
      <c r="F19" s="8">
        <f>FC_IND_IS_E!F19+FC_IND_NFM_E!F19+FC_IND_CPC_E!F19+FC_IND_NMM_E!F19+FC_IND_PPP_E!F19+FC_IND_FBT_E!F19+FC_IND_TE_E!F19+FC_IND_MAC_E!F19+FC_IND_TL_E!F19+FC_IND_WP_E!F19+FC_IND_MQ_E!F19+FC_IND_CON_E!F19+FC_IND_NSP_E!F19</f>
        <v>0</v>
      </c>
      <c r="G19" s="8">
        <f>FC_IND_IS_E!G19+FC_IND_NFM_E!G19+FC_IND_CPC_E!G19+FC_IND_NMM_E!G19+FC_IND_PPP_E!G19+FC_IND_FBT_E!G19+FC_IND_TE_E!G19+FC_IND_MAC_E!G19+FC_IND_TL_E!G19+FC_IND_WP_E!G19+FC_IND_MQ_E!G19+FC_IND_CON_E!G19+FC_IND_NSP_E!G19</f>
        <v>0</v>
      </c>
      <c r="H19" s="8">
        <f>FC_IND_IS_E!H19+FC_IND_NFM_E!H19+FC_IND_CPC_E!H19+FC_IND_NMM_E!H19+FC_IND_PPP_E!H19+FC_IND_FBT_E!H19+FC_IND_TE_E!H19+FC_IND_MAC_E!H19+FC_IND_TL_E!H19+FC_IND_WP_E!H19+FC_IND_MQ_E!H19+FC_IND_CON_E!H19+FC_IND_NSP_E!H19</f>
        <v>0</v>
      </c>
      <c r="I19" s="8">
        <f>FC_IND_IS_E!I19+FC_IND_NFM_E!I19+FC_IND_CPC_E!I19+FC_IND_NMM_E!I19+FC_IND_PPP_E!I19+FC_IND_FBT_E!I19+FC_IND_TE_E!I19+FC_IND_MAC_E!I19+FC_IND_TL_E!I19+FC_IND_WP_E!I19+FC_IND_MQ_E!I19+FC_IND_CON_E!I19+FC_IND_NSP_E!I19</f>
        <v>0</v>
      </c>
      <c r="J19" s="8">
        <f>FC_IND_IS_E!J19+FC_IND_NFM_E!J19+FC_IND_CPC_E!J19+FC_IND_NMM_E!J19+FC_IND_PPP_E!J19+FC_IND_FBT_E!J19+FC_IND_TE_E!J19+FC_IND_MAC_E!J19+FC_IND_TL_E!J19+FC_IND_WP_E!J19+FC_IND_MQ_E!J19+FC_IND_CON_E!J19+FC_IND_NSP_E!J19</f>
        <v>0</v>
      </c>
      <c r="K19" s="8">
        <f>FC_IND_IS_E!K19+FC_IND_NFM_E!K19+FC_IND_CPC_E!K19+FC_IND_NMM_E!K19+FC_IND_PPP_E!K19+FC_IND_FBT_E!K19+FC_IND_TE_E!K19+FC_IND_MAC_E!K19+FC_IND_TL_E!K19+FC_IND_WP_E!K19+FC_IND_MQ_E!K19+FC_IND_CON_E!K19+FC_IND_NSP_E!K19</f>
        <v>0</v>
      </c>
      <c r="L19" s="8">
        <f>FC_IND_IS_E!L19+FC_IND_NFM_E!L19+FC_IND_CPC_E!L19+FC_IND_NMM_E!L19+FC_IND_PPP_E!L19+FC_IND_FBT_E!L19+FC_IND_TE_E!L19+FC_IND_MAC_E!L19+FC_IND_TL_E!L19+FC_IND_WP_E!L19+FC_IND_MQ_E!L19+FC_IND_CON_E!L19+FC_IND_NSP_E!L19</f>
        <v>0</v>
      </c>
      <c r="M19" s="8">
        <f>FC_IND_IS_E!M19+FC_IND_NFM_E!M19+FC_IND_CPC_E!M19+FC_IND_NMM_E!M19+FC_IND_PPP_E!M19+FC_IND_FBT_E!M19+FC_IND_TE_E!M19+FC_IND_MAC_E!M19+FC_IND_TL_E!M19+FC_IND_WP_E!M19+FC_IND_MQ_E!M19+FC_IND_CON_E!M19+FC_IND_NSP_E!M19</f>
        <v>0</v>
      </c>
      <c r="N19" s="8">
        <f>FC_IND_IS_E!N19+FC_IND_NFM_E!N19+FC_IND_CPC_E!N19+FC_IND_NMM_E!N19+FC_IND_PPP_E!N19+FC_IND_FBT_E!N19+FC_IND_TE_E!N19+FC_IND_MAC_E!N19+FC_IND_TL_E!N19+FC_IND_WP_E!N19+FC_IND_MQ_E!N19+FC_IND_CON_E!N19+FC_IND_NSP_E!N19</f>
        <v>0</v>
      </c>
      <c r="O19" s="8">
        <f>FC_IND_IS_E!O19+FC_IND_NFM_E!O19+FC_IND_CPC_E!O19+FC_IND_NMM_E!O19+FC_IND_PPP_E!O19+FC_IND_FBT_E!O19+FC_IND_TE_E!O19+FC_IND_MAC_E!O19+FC_IND_TL_E!O19+FC_IND_WP_E!O19+FC_IND_MQ_E!O19+FC_IND_CON_E!O19+FC_IND_NSP_E!O19</f>
        <v>0</v>
      </c>
      <c r="P19" s="8">
        <f>FC_IND_IS_E!P19+FC_IND_NFM_E!P19+FC_IND_CPC_E!P19+FC_IND_NMM_E!P19+FC_IND_PPP_E!P19+FC_IND_FBT_E!P19+FC_IND_TE_E!P19+FC_IND_MAC_E!P19+FC_IND_TL_E!P19+FC_IND_WP_E!P19+FC_IND_MQ_E!P19+FC_IND_CON_E!P19+FC_IND_NSP_E!P19</f>
        <v>0</v>
      </c>
      <c r="Q19" s="8">
        <f>FC_IND_IS_E!Q19+FC_IND_NFM_E!Q19+FC_IND_CPC_E!Q19+FC_IND_NMM_E!Q19+FC_IND_PPP_E!Q19+FC_IND_FBT_E!Q19+FC_IND_TE_E!Q19+FC_IND_MAC_E!Q19+FC_IND_TL_E!Q19+FC_IND_WP_E!Q19+FC_IND_MQ_E!Q19+FC_IND_CON_E!Q19+FC_IND_NSP_E!Q19</f>
        <v>0</v>
      </c>
      <c r="R19" s="8">
        <f>FC_IND_IS_E!R19+FC_IND_NFM_E!R19+FC_IND_CPC_E!R19+FC_IND_NMM_E!R19+FC_IND_PPP_E!R19+FC_IND_FBT_E!R19+FC_IND_TE_E!R19+FC_IND_MAC_E!R19+FC_IND_TL_E!R19+FC_IND_WP_E!R19+FC_IND_MQ_E!R19+FC_IND_CON_E!R19+FC_IND_NSP_E!R19</f>
        <v>0</v>
      </c>
      <c r="S19" s="8">
        <f>FC_IND_IS_E!S19+FC_IND_NFM_E!S19+FC_IND_CPC_E!S19+FC_IND_NMM_E!S19+FC_IND_PPP_E!S19+FC_IND_FBT_E!S19+FC_IND_TE_E!S19+FC_IND_MAC_E!S19+FC_IND_TL_E!S19+FC_IND_WP_E!S19+FC_IND_MQ_E!S19+FC_IND_CON_E!S19+FC_IND_NSP_E!S19</f>
        <v>0</v>
      </c>
      <c r="T19" s="8">
        <f>FC_IND_IS_E!T19+FC_IND_NFM_E!T19+FC_IND_CPC_E!T19+FC_IND_NMM_E!T19+FC_IND_PPP_E!T19+FC_IND_FBT_E!T19+FC_IND_TE_E!T19+FC_IND_MAC_E!T19+FC_IND_TL_E!T19+FC_IND_WP_E!T19+FC_IND_MQ_E!T19+FC_IND_CON_E!T19+FC_IND_NSP_E!T19</f>
        <v>0</v>
      </c>
      <c r="U19" s="8">
        <f>FC_IND_IS_E!U19+FC_IND_NFM_E!U19+FC_IND_CPC_E!U19+FC_IND_NMM_E!U19+FC_IND_PPP_E!U19+FC_IND_FBT_E!U19+FC_IND_TE_E!U19+FC_IND_MAC_E!U19+FC_IND_TL_E!U19+FC_IND_WP_E!U19+FC_IND_MQ_E!U19+FC_IND_CON_E!U19+FC_IND_NSP_E!U19</f>
        <v>0</v>
      </c>
      <c r="V19" s="8">
        <f>FC_IND_IS_E!V19+FC_IND_NFM_E!V19+FC_IND_CPC_E!V19+FC_IND_NMM_E!V19+FC_IND_PPP_E!V19+FC_IND_FBT_E!V19+FC_IND_TE_E!V19+FC_IND_MAC_E!V19+FC_IND_TL_E!V19+FC_IND_WP_E!V19+FC_IND_MQ_E!V19+FC_IND_CON_E!V19+FC_IND_NSP_E!V19</f>
        <v>0</v>
      </c>
      <c r="W19" s="8">
        <f>FC_IND_IS_E!W19+FC_IND_NFM_E!W19+FC_IND_CPC_E!W19+FC_IND_NMM_E!W19+FC_IND_PPP_E!W19+FC_IND_FBT_E!W19+FC_IND_TE_E!W19+FC_IND_MAC_E!W19+FC_IND_TL_E!W19+FC_IND_WP_E!W19+FC_IND_MQ_E!W19+FC_IND_CON_E!W19+FC_IND_NSP_E!W19</f>
        <v>0</v>
      </c>
      <c r="X19" s="8">
        <f>FC_IND_IS_E!X19+FC_IND_NFM_E!X19+FC_IND_CPC_E!X19+FC_IND_NMM_E!X19+FC_IND_PPP_E!X19+FC_IND_FBT_E!X19+FC_IND_TE_E!X19+FC_IND_MAC_E!X19+FC_IND_TL_E!X19+FC_IND_WP_E!X19+FC_IND_MQ_E!X19+FC_IND_CON_E!X19+FC_IND_NSP_E!X19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FC_IND_IS_E!C20+FC_IND_NFM_E!C20+FC_IND_CPC_E!C20+FC_IND_NMM_E!C20+FC_IND_PPP_E!C20+FC_IND_FBT_E!C20+FC_IND_TE_E!C20+FC_IND_MAC_E!C20+FC_IND_TL_E!C20+FC_IND_WP_E!C20+FC_IND_MQ_E!C20+FC_IND_CON_E!C20+FC_IND_NSP_E!C20</f>
        <v>202.27989600000004</v>
      </c>
      <c r="D20" s="8">
        <f>FC_IND_IS_E!D20+FC_IND_NFM_E!D20+FC_IND_CPC_E!D20+FC_IND_NMM_E!D20+FC_IND_PPP_E!D20+FC_IND_FBT_E!D20+FC_IND_TE_E!D20+FC_IND_MAC_E!D20+FC_IND_TL_E!D20+FC_IND_WP_E!D20+FC_IND_MQ_E!D20+FC_IND_CON_E!D20+FC_IND_NSP_E!D20</f>
        <v>34.839791999999996</v>
      </c>
      <c r="E20" s="8">
        <f>FC_IND_IS_E!E20+FC_IND_NFM_E!E20+FC_IND_CPC_E!E20+FC_IND_NMM_E!E20+FC_IND_PPP_E!E20+FC_IND_FBT_E!E20+FC_IND_TE_E!E20+FC_IND_MAC_E!E20+FC_IND_TL_E!E20+FC_IND_WP_E!E20+FC_IND_MQ_E!E20+FC_IND_CON_E!E20+FC_IND_NSP_E!E20</f>
        <v>0</v>
      </c>
      <c r="F20" s="8">
        <f>FC_IND_IS_E!F20+FC_IND_NFM_E!F20+FC_IND_CPC_E!F20+FC_IND_NMM_E!F20+FC_IND_PPP_E!F20+FC_IND_FBT_E!F20+FC_IND_TE_E!F20+FC_IND_MAC_E!F20+FC_IND_TL_E!F20+FC_IND_WP_E!F20+FC_IND_MQ_E!F20+FC_IND_CON_E!F20+FC_IND_NSP_E!F20</f>
        <v>0</v>
      </c>
      <c r="G20" s="8">
        <f>FC_IND_IS_E!G20+FC_IND_NFM_E!G20+FC_IND_CPC_E!G20+FC_IND_NMM_E!G20+FC_IND_PPP_E!G20+FC_IND_FBT_E!G20+FC_IND_TE_E!G20+FC_IND_MAC_E!G20+FC_IND_TL_E!G20+FC_IND_WP_E!G20+FC_IND_MQ_E!G20+FC_IND_CON_E!G20+FC_IND_NSP_E!G20</f>
        <v>0</v>
      </c>
      <c r="H20" s="8">
        <f>FC_IND_IS_E!H20+FC_IND_NFM_E!H20+FC_IND_CPC_E!H20+FC_IND_NMM_E!H20+FC_IND_PPP_E!H20+FC_IND_FBT_E!H20+FC_IND_TE_E!H20+FC_IND_MAC_E!H20+FC_IND_TL_E!H20+FC_IND_WP_E!H20+FC_IND_MQ_E!H20+FC_IND_CON_E!H20+FC_IND_NSP_E!H20</f>
        <v>0</v>
      </c>
      <c r="I20" s="8">
        <f>FC_IND_IS_E!I20+FC_IND_NFM_E!I20+FC_IND_CPC_E!I20+FC_IND_NMM_E!I20+FC_IND_PPP_E!I20+FC_IND_FBT_E!I20+FC_IND_TE_E!I20+FC_IND_MAC_E!I20+FC_IND_TL_E!I20+FC_IND_WP_E!I20+FC_IND_MQ_E!I20+FC_IND_CON_E!I20+FC_IND_NSP_E!I20</f>
        <v>0</v>
      </c>
      <c r="J20" s="8">
        <f>FC_IND_IS_E!J20+FC_IND_NFM_E!J20+FC_IND_CPC_E!J20+FC_IND_NMM_E!J20+FC_IND_PPP_E!J20+FC_IND_FBT_E!J20+FC_IND_TE_E!J20+FC_IND_MAC_E!J20+FC_IND_TL_E!J20+FC_IND_WP_E!J20+FC_IND_MQ_E!J20+FC_IND_CON_E!J20+FC_IND_NSP_E!J20</f>
        <v>0</v>
      </c>
      <c r="K20" s="8">
        <f>FC_IND_IS_E!K20+FC_IND_NFM_E!K20+FC_IND_CPC_E!K20+FC_IND_NMM_E!K20+FC_IND_PPP_E!K20+FC_IND_FBT_E!K20+FC_IND_TE_E!K20+FC_IND_MAC_E!K20+FC_IND_TL_E!K20+FC_IND_WP_E!K20+FC_IND_MQ_E!K20+FC_IND_CON_E!K20+FC_IND_NSP_E!K20</f>
        <v>0</v>
      </c>
      <c r="L20" s="8">
        <f>FC_IND_IS_E!L20+FC_IND_NFM_E!L20+FC_IND_CPC_E!L20+FC_IND_NMM_E!L20+FC_IND_PPP_E!L20+FC_IND_FBT_E!L20+FC_IND_TE_E!L20+FC_IND_MAC_E!L20+FC_IND_TL_E!L20+FC_IND_WP_E!L20+FC_IND_MQ_E!L20+FC_IND_CON_E!L20+FC_IND_NSP_E!L20</f>
        <v>0</v>
      </c>
      <c r="M20" s="8">
        <f>FC_IND_IS_E!M20+FC_IND_NFM_E!M20+FC_IND_CPC_E!M20+FC_IND_NMM_E!M20+FC_IND_PPP_E!M20+FC_IND_FBT_E!M20+FC_IND_TE_E!M20+FC_IND_MAC_E!M20+FC_IND_TL_E!M20+FC_IND_WP_E!M20+FC_IND_MQ_E!M20+FC_IND_CON_E!M20+FC_IND_NSP_E!M20</f>
        <v>0</v>
      </c>
      <c r="N20" s="8">
        <f>FC_IND_IS_E!N20+FC_IND_NFM_E!N20+FC_IND_CPC_E!N20+FC_IND_NMM_E!N20+FC_IND_PPP_E!N20+FC_IND_FBT_E!N20+FC_IND_TE_E!N20+FC_IND_MAC_E!N20+FC_IND_TL_E!N20+FC_IND_WP_E!N20+FC_IND_MQ_E!N20+FC_IND_CON_E!N20+FC_IND_NSP_E!N20</f>
        <v>0</v>
      </c>
      <c r="O20" s="8">
        <f>FC_IND_IS_E!O20+FC_IND_NFM_E!O20+FC_IND_CPC_E!O20+FC_IND_NMM_E!O20+FC_IND_PPP_E!O20+FC_IND_FBT_E!O20+FC_IND_TE_E!O20+FC_IND_MAC_E!O20+FC_IND_TL_E!O20+FC_IND_WP_E!O20+FC_IND_MQ_E!O20+FC_IND_CON_E!O20+FC_IND_NSP_E!O20</f>
        <v>0</v>
      </c>
      <c r="P20" s="8">
        <f>FC_IND_IS_E!P20+FC_IND_NFM_E!P20+FC_IND_CPC_E!P20+FC_IND_NMM_E!P20+FC_IND_PPP_E!P20+FC_IND_FBT_E!P20+FC_IND_TE_E!P20+FC_IND_MAC_E!P20+FC_IND_TL_E!P20+FC_IND_WP_E!P20+FC_IND_MQ_E!P20+FC_IND_CON_E!P20+FC_IND_NSP_E!P20</f>
        <v>0</v>
      </c>
      <c r="Q20" s="8">
        <f>FC_IND_IS_E!Q20+FC_IND_NFM_E!Q20+FC_IND_CPC_E!Q20+FC_IND_NMM_E!Q20+FC_IND_PPP_E!Q20+FC_IND_FBT_E!Q20+FC_IND_TE_E!Q20+FC_IND_MAC_E!Q20+FC_IND_TL_E!Q20+FC_IND_WP_E!Q20+FC_IND_MQ_E!Q20+FC_IND_CON_E!Q20+FC_IND_NSP_E!Q20</f>
        <v>0</v>
      </c>
      <c r="R20" s="8">
        <f>FC_IND_IS_E!R20+FC_IND_NFM_E!R20+FC_IND_CPC_E!R20+FC_IND_NMM_E!R20+FC_IND_PPP_E!R20+FC_IND_FBT_E!R20+FC_IND_TE_E!R20+FC_IND_MAC_E!R20+FC_IND_TL_E!R20+FC_IND_WP_E!R20+FC_IND_MQ_E!R20+FC_IND_CON_E!R20+FC_IND_NSP_E!R20</f>
        <v>0</v>
      </c>
      <c r="S20" s="8">
        <f>FC_IND_IS_E!S20+FC_IND_NFM_E!S20+FC_IND_CPC_E!S20+FC_IND_NMM_E!S20+FC_IND_PPP_E!S20+FC_IND_FBT_E!S20+FC_IND_TE_E!S20+FC_IND_MAC_E!S20+FC_IND_TL_E!S20+FC_IND_WP_E!S20+FC_IND_MQ_E!S20+FC_IND_CON_E!S20+FC_IND_NSP_E!S20</f>
        <v>0</v>
      </c>
      <c r="T20" s="8">
        <f>FC_IND_IS_E!T20+FC_IND_NFM_E!T20+FC_IND_CPC_E!T20+FC_IND_NMM_E!T20+FC_IND_PPP_E!T20+FC_IND_FBT_E!T20+FC_IND_TE_E!T20+FC_IND_MAC_E!T20+FC_IND_TL_E!T20+FC_IND_WP_E!T20+FC_IND_MQ_E!T20+FC_IND_CON_E!T20+FC_IND_NSP_E!T20</f>
        <v>0</v>
      </c>
      <c r="U20" s="8">
        <f>FC_IND_IS_E!U20+FC_IND_NFM_E!U20+FC_IND_CPC_E!U20+FC_IND_NMM_E!U20+FC_IND_PPP_E!U20+FC_IND_FBT_E!U20+FC_IND_TE_E!U20+FC_IND_MAC_E!U20+FC_IND_TL_E!U20+FC_IND_WP_E!U20+FC_IND_MQ_E!U20+FC_IND_CON_E!U20+FC_IND_NSP_E!U20</f>
        <v>0</v>
      </c>
      <c r="V20" s="8">
        <f>FC_IND_IS_E!V20+FC_IND_NFM_E!V20+FC_IND_CPC_E!V20+FC_IND_NMM_E!V20+FC_IND_PPP_E!V20+FC_IND_FBT_E!V20+FC_IND_TE_E!V20+FC_IND_MAC_E!V20+FC_IND_TL_E!V20+FC_IND_WP_E!V20+FC_IND_MQ_E!V20+FC_IND_CON_E!V20+FC_IND_NSP_E!V20</f>
        <v>0</v>
      </c>
      <c r="W20" s="8">
        <f>FC_IND_IS_E!W20+FC_IND_NFM_E!W20+FC_IND_CPC_E!W20+FC_IND_NMM_E!W20+FC_IND_PPP_E!W20+FC_IND_FBT_E!W20+FC_IND_TE_E!W20+FC_IND_MAC_E!W20+FC_IND_TL_E!W20+FC_IND_WP_E!W20+FC_IND_MQ_E!W20+FC_IND_CON_E!W20+FC_IND_NSP_E!W20</f>
        <v>0</v>
      </c>
      <c r="X20" s="8">
        <f>FC_IND_IS_E!X20+FC_IND_NFM_E!X20+FC_IND_CPC_E!X20+FC_IND_NMM_E!X20+FC_IND_PPP_E!X20+FC_IND_FBT_E!X20+FC_IND_TE_E!X20+FC_IND_MAC_E!X20+FC_IND_TL_E!X20+FC_IND_WP_E!X20+FC_IND_MQ_E!X20+FC_IND_CON_E!X20+FC_IND_NSP_E!X20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FC_IND_IS_E!C21+FC_IND_NFM_E!C21+FC_IND_CPC_E!C21+FC_IND_NMM_E!C21+FC_IND_PPP_E!C21+FC_IND_FBT_E!C21+FC_IND_TE_E!C21+FC_IND_MAC_E!C21+FC_IND_TL_E!C21+FC_IND_WP_E!C21+FC_IND_MQ_E!C21+FC_IND_CON_E!C21+FC_IND_NSP_E!C21</f>
        <v>0</v>
      </c>
      <c r="D21" s="8">
        <f>FC_IND_IS_E!D21+FC_IND_NFM_E!D21+FC_IND_CPC_E!D21+FC_IND_NMM_E!D21+FC_IND_PPP_E!D21+FC_IND_FBT_E!D21+FC_IND_TE_E!D21+FC_IND_MAC_E!D21+FC_IND_TL_E!D21+FC_IND_WP_E!D21+FC_IND_MQ_E!D21+FC_IND_CON_E!D21+FC_IND_NSP_E!D21</f>
        <v>0</v>
      </c>
      <c r="E21" s="8">
        <f>FC_IND_IS_E!E21+FC_IND_NFM_E!E21+FC_IND_CPC_E!E21+FC_IND_NMM_E!E21+FC_IND_PPP_E!E21+FC_IND_FBT_E!E21+FC_IND_TE_E!E21+FC_IND_MAC_E!E21+FC_IND_TL_E!E21+FC_IND_WP_E!E21+FC_IND_MQ_E!E21+FC_IND_CON_E!E21+FC_IND_NSP_E!E21</f>
        <v>0</v>
      </c>
      <c r="F21" s="8">
        <f>FC_IND_IS_E!F21+FC_IND_NFM_E!F21+FC_IND_CPC_E!F21+FC_IND_NMM_E!F21+FC_IND_PPP_E!F21+FC_IND_FBT_E!F21+FC_IND_TE_E!F21+FC_IND_MAC_E!F21+FC_IND_TL_E!F21+FC_IND_WP_E!F21+FC_IND_MQ_E!F21+FC_IND_CON_E!F21+FC_IND_NSP_E!F21</f>
        <v>0</v>
      </c>
      <c r="G21" s="8">
        <f>FC_IND_IS_E!G21+FC_IND_NFM_E!G21+FC_IND_CPC_E!G21+FC_IND_NMM_E!G21+FC_IND_PPP_E!G21+FC_IND_FBT_E!G21+FC_IND_TE_E!G21+FC_IND_MAC_E!G21+FC_IND_TL_E!G21+FC_IND_WP_E!G21+FC_IND_MQ_E!G21+FC_IND_CON_E!G21+FC_IND_NSP_E!G21</f>
        <v>0</v>
      </c>
      <c r="H21" s="8">
        <f>FC_IND_IS_E!H21+FC_IND_NFM_E!H21+FC_IND_CPC_E!H21+FC_IND_NMM_E!H21+FC_IND_PPP_E!H21+FC_IND_FBT_E!H21+FC_IND_TE_E!H21+FC_IND_MAC_E!H21+FC_IND_TL_E!H21+FC_IND_WP_E!H21+FC_IND_MQ_E!H21+FC_IND_CON_E!H21+FC_IND_NSP_E!H21</f>
        <v>0</v>
      </c>
      <c r="I21" s="8">
        <f>FC_IND_IS_E!I21+FC_IND_NFM_E!I21+FC_IND_CPC_E!I21+FC_IND_NMM_E!I21+FC_IND_PPP_E!I21+FC_IND_FBT_E!I21+FC_IND_TE_E!I21+FC_IND_MAC_E!I21+FC_IND_TL_E!I21+FC_IND_WP_E!I21+FC_IND_MQ_E!I21+FC_IND_CON_E!I21+FC_IND_NSP_E!I21</f>
        <v>0</v>
      </c>
      <c r="J21" s="8">
        <f>FC_IND_IS_E!J21+FC_IND_NFM_E!J21+FC_IND_CPC_E!J21+FC_IND_NMM_E!J21+FC_IND_PPP_E!J21+FC_IND_FBT_E!J21+FC_IND_TE_E!J21+FC_IND_MAC_E!J21+FC_IND_TL_E!J21+FC_IND_WP_E!J21+FC_IND_MQ_E!J21+FC_IND_CON_E!J21+FC_IND_NSP_E!J21</f>
        <v>0</v>
      </c>
      <c r="K21" s="8">
        <f>FC_IND_IS_E!K21+FC_IND_NFM_E!K21+FC_IND_CPC_E!K21+FC_IND_NMM_E!K21+FC_IND_PPP_E!K21+FC_IND_FBT_E!K21+FC_IND_TE_E!K21+FC_IND_MAC_E!K21+FC_IND_TL_E!K21+FC_IND_WP_E!K21+FC_IND_MQ_E!K21+FC_IND_CON_E!K21+FC_IND_NSP_E!K21</f>
        <v>0</v>
      </c>
      <c r="L21" s="8">
        <f>FC_IND_IS_E!L21+FC_IND_NFM_E!L21+FC_IND_CPC_E!L21+FC_IND_NMM_E!L21+FC_IND_PPP_E!L21+FC_IND_FBT_E!L21+FC_IND_TE_E!L21+FC_IND_MAC_E!L21+FC_IND_TL_E!L21+FC_IND_WP_E!L21+FC_IND_MQ_E!L21+FC_IND_CON_E!L21+FC_IND_NSP_E!L21</f>
        <v>0</v>
      </c>
      <c r="M21" s="8">
        <f>FC_IND_IS_E!M21+FC_IND_NFM_E!M21+FC_IND_CPC_E!M21+FC_IND_NMM_E!M21+FC_IND_PPP_E!M21+FC_IND_FBT_E!M21+FC_IND_TE_E!M21+FC_IND_MAC_E!M21+FC_IND_TL_E!M21+FC_IND_WP_E!M21+FC_IND_MQ_E!M21+FC_IND_CON_E!M21+FC_IND_NSP_E!M21</f>
        <v>0</v>
      </c>
      <c r="N21" s="8">
        <f>FC_IND_IS_E!N21+FC_IND_NFM_E!N21+FC_IND_CPC_E!N21+FC_IND_NMM_E!N21+FC_IND_PPP_E!N21+FC_IND_FBT_E!N21+FC_IND_TE_E!N21+FC_IND_MAC_E!N21+FC_IND_TL_E!N21+FC_IND_WP_E!N21+FC_IND_MQ_E!N21+FC_IND_CON_E!N21+FC_IND_NSP_E!N21</f>
        <v>0</v>
      </c>
      <c r="O21" s="8">
        <f>FC_IND_IS_E!O21+FC_IND_NFM_E!O21+FC_IND_CPC_E!O21+FC_IND_NMM_E!O21+FC_IND_PPP_E!O21+FC_IND_FBT_E!O21+FC_IND_TE_E!O21+FC_IND_MAC_E!O21+FC_IND_TL_E!O21+FC_IND_WP_E!O21+FC_IND_MQ_E!O21+FC_IND_CON_E!O21+FC_IND_NSP_E!O21</f>
        <v>0</v>
      </c>
      <c r="P21" s="8">
        <f>FC_IND_IS_E!P21+FC_IND_NFM_E!P21+FC_IND_CPC_E!P21+FC_IND_NMM_E!P21+FC_IND_PPP_E!P21+FC_IND_FBT_E!P21+FC_IND_TE_E!P21+FC_IND_MAC_E!P21+FC_IND_TL_E!P21+FC_IND_WP_E!P21+FC_IND_MQ_E!P21+FC_IND_CON_E!P21+FC_IND_NSP_E!P21</f>
        <v>0</v>
      </c>
      <c r="Q21" s="8">
        <f>FC_IND_IS_E!Q21+FC_IND_NFM_E!Q21+FC_IND_CPC_E!Q21+FC_IND_NMM_E!Q21+FC_IND_PPP_E!Q21+FC_IND_FBT_E!Q21+FC_IND_TE_E!Q21+FC_IND_MAC_E!Q21+FC_IND_TL_E!Q21+FC_IND_WP_E!Q21+FC_IND_MQ_E!Q21+FC_IND_CON_E!Q21+FC_IND_NSP_E!Q21</f>
        <v>0</v>
      </c>
      <c r="R21" s="8">
        <f>FC_IND_IS_E!R21+FC_IND_NFM_E!R21+FC_IND_CPC_E!R21+FC_IND_NMM_E!R21+FC_IND_PPP_E!R21+FC_IND_FBT_E!R21+FC_IND_TE_E!R21+FC_IND_MAC_E!R21+FC_IND_TL_E!R21+FC_IND_WP_E!R21+FC_IND_MQ_E!R21+FC_IND_CON_E!R21+FC_IND_NSP_E!R21</f>
        <v>0</v>
      </c>
      <c r="S21" s="8">
        <f>FC_IND_IS_E!S21+FC_IND_NFM_E!S21+FC_IND_CPC_E!S21+FC_IND_NMM_E!S21+FC_IND_PPP_E!S21+FC_IND_FBT_E!S21+FC_IND_TE_E!S21+FC_IND_MAC_E!S21+FC_IND_TL_E!S21+FC_IND_WP_E!S21+FC_IND_MQ_E!S21+FC_IND_CON_E!S21+FC_IND_NSP_E!S21</f>
        <v>0</v>
      </c>
      <c r="T21" s="8">
        <f>FC_IND_IS_E!T21+FC_IND_NFM_E!T21+FC_IND_CPC_E!T21+FC_IND_NMM_E!T21+FC_IND_PPP_E!T21+FC_IND_FBT_E!T21+FC_IND_TE_E!T21+FC_IND_MAC_E!T21+FC_IND_TL_E!T21+FC_IND_WP_E!T21+FC_IND_MQ_E!T21+FC_IND_CON_E!T21+FC_IND_NSP_E!T21</f>
        <v>0</v>
      </c>
      <c r="U21" s="8">
        <f>FC_IND_IS_E!U21+FC_IND_NFM_E!U21+FC_IND_CPC_E!U21+FC_IND_NMM_E!U21+FC_IND_PPP_E!U21+FC_IND_FBT_E!U21+FC_IND_TE_E!U21+FC_IND_MAC_E!U21+FC_IND_TL_E!U21+FC_IND_WP_E!U21+FC_IND_MQ_E!U21+FC_IND_CON_E!U21+FC_IND_NSP_E!U21</f>
        <v>0</v>
      </c>
      <c r="V21" s="8">
        <f>FC_IND_IS_E!V21+FC_IND_NFM_E!V21+FC_IND_CPC_E!V21+FC_IND_NMM_E!V21+FC_IND_PPP_E!V21+FC_IND_FBT_E!V21+FC_IND_TE_E!V21+FC_IND_MAC_E!V21+FC_IND_TL_E!V21+FC_IND_WP_E!V21+FC_IND_MQ_E!V21+FC_IND_CON_E!V21+FC_IND_NSP_E!V21</f>
        <v>0</v>
      </c>
      <c r="W21" s="8">
        <f>FC_IND_IS_E!W21+FC_IND_NFM_E!W21+FC_IND_CPC_E!W21+FC_IND_NMM_E!W21+FC_IND_PPP_E!W21+FC_IND_FBT_E!W21+FC_IND_TE_E!W21+FC_IND_MAC_E!W21+FC_IND_TL_E!W21+FC_IND_WP_E!W21+FC_IND_MQ_E!W21+FC_IND_CON_E!W21+FC_IND_NSP_E!W21</f>
        <v>0</v>
      </c>
      <c r="X21" s="8">
        <f>FC_IND_IS_E!X21+FC_IND_NFM_E!X21+FC_IND_CPC_E!X21+FC_IND_NMM_E!X21+FC_IND_PPP_E!X21+FC_IND_FBT_E!X21+FC_IND_TE_E!X21+FC_IND_MAC_E!X21+FC_IND_TL_E!X21+FC_IND_WP_E!X21+FC_IND_MQ_E!X21+FC_IND_CON_E!X21+FC_IND_NSP_E!X21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FC_IND_IS_E!C23+FC_IND_NFM_E!C23+FC_IND_CPC_E!C23+FC_IND_NMM_E!C23+FC_IND_PPP_E!C23+FC_IND_FBT_E!C23+FC_IND_TE_E!C23+FC_IND_MAC_E!C23+FC_IND_TL_E!C23+FC_IND_WP_E!C23+FC_IND_MQ_E!C23+FC_IND_CON_E!C23+FC_IND_NSP_E!C23</f>
        <v>0</v>
      </c>
      <c r="D23" s="8">
        <f>FC_IND_IS_E!D23+FC_IND_NFM_E!D23+FC_IND_CPC_E!D23+FC_IND_NMM_E!D23+FC_IND_PPP_E!D23+FC_IND_FBT_E!D23+FC_IND_TE_E!D23+FC_IND_MAC_E!D23+FC_IND_TL_E!D23+FC_IND_WP_E!D23+FC_IND_MQ_E!D23+FC_IND_CON_E!D23+FC_IND_NSP_E!D23</f>
        <v>0</v>
      </c>
      <c r="E23" s="8">
        <f>FC_IND_IS_E!E23+FC_IND_NFM_E!E23+FC_IND_CPC_E!E23+FC_IND_NMM_E!E23+FC_IND_PPP_E!E23+FC_IND_FBT_E!E23+FC_IND_TE_E!E23+FC_IND_MAC_E!E23+FC_IND_TL_E!E23+FC_IND_WP_E!E23+FC_IND_MQ_E!E23+FC_IND_CON_E!E23+FC_IND_NSP_E!E23</f>
        <v>0</v>
      </c>
      <c r="F23" s="8">
        <f>FC_IND_IS_E!F23+FC_IND_NFM_E!F23+FC_IND_CPC_E!F23+FC_IND_NMM_E!F23+FC_IND_PPP_E!F23+FC_IND_FBT_E!F23+FC_IND_TE_E!F23+FC_IND_MAC_E!F23+FC_IND_TL_E!F23+FC_IND_WP_E!F23+FC_IND_MQ_E!F23+FC_IND_CON_E!F23+FC_IND_NSP_E!F23</f>
        <v>0</v>
      </c>
      <c r="G23" s="8">
        <f>FC_IND_IS_E!G23+FC_IND_NFM_E!G23+FC_IND_CPC_E!G23+FC_IND_NMM_E!G23+FC_IND_PPP_E!G23+FC_IND_FBT_E!G23+FC_IND_TE_E!G23+FC_IND_MAC_E!G23+FC_IND_TL_E!G23+FC_IND_WP_E!G23+FC_IND_MQ_E!G23+FC_IND_CON_E!G23+FC_IND_NSP_E!G23</f>
        <v>0</v>
      </c>
      <c r="H23" s="8">
        <f>FC_IND_IS_E!H23+FC_IND_NFM_E!H23+FC_IND_CPC_E!H23+FC_IND_NMM_E!H23+FC_IND_PPP_E!H23+FC_IND_FBT_E!H23+FC_IND_TE_E!H23+FC_IND_MAC_E!H23+FC_IND_TL_E!H23+FC_IND_WP_E!H23+FC_IND_MQ_E!H23+FC_IND_CON_E!H23+FC_IND_NSP_E!H23</f>
        <v>0</v>
      </c>
      <c r="I23" s="8">
        <f>FC_IND_IS_E!I23+FC_IND_NFM_E!I23+FC_IND_CPC_E!I23+FC_IND_NMM_E!I23+FC_IND_PPP_E!I23+FC_IND_FBT_E!I23+FC_IND_TE_E!I23+FC_IND_MAC_E!I23+FC_IND_TL_E!I23+FC_IND_WP_E!I23+FC_IND_MQ_E!I23+FC_IND_CON_E!I23+FC_IND_NSP_E!I23</f>
        <v>0</v>
      </c>
      <c r="J23" s="8">
        <f>FC_IND_IS_E!J23+FC_IND_NFM_E!J23+FC_IND_CPC_E!J23+FC_IND_NMM_E!J23+FC_IND_PPP_E!J23+FC_IND_FBT_E!J23+FC_IND_TE_E!J23+FC_IND_MAC_E!J23+FC_IND_TL_E!J23+FC_IND_WP_E!J23+FC_IND_MQ_E!J23+FC_IND_CON_E!J23+FC_IND_NSP_E!J23</f>
        <v>0</v>
      </c>
      <c r="K23" s="8">
        <f>FC_IND_IS_E!K23+FC_IND_NFM_E!K23+FC_IND_CPC_E!K23+FC_IND_NMM_E!K23+FC_IND_PPP_E!K23+FC_IND_FBT_E!K23+FC_IND_TE_E!K23+FC_IND_MAC_E!K23+FC_IND_TL_E!K23+FC_IND_WP_E!K23+FC_IND_MQ_E!K23+FC_IND_CON_E!K23+FC_IND_NSP_E!K23</f>
        <v>0</v>
      </c>
      <c r="L23" s="8">
        <f>FC_IND_IS_E!L23+FC_IND_NFM_E!L23+FC_IND_CPC_E!L23+FC_IND_NMM_E!L23+FC_IND_PPP_E!L23+FC_IND_FBT_E!L23+FC_IND_TE_E!L23+FC_IND_MAC_E!L23+FC_IND_TL_E!L23+FC_IND_WP_E!L23+FC_IND_MQ_E!L23+FC_IND_CON_E!L23+FC_IND_NSP_E!L23</f>
        <v>0</v>
      </c>
      <c r="M23" s="8">
        <f>FC_IND_IS_E!M23+FC_IND_NFM_E!M23+FC_IND_CPC_E!M23+FC_IND_NMM_E!M23+FC_IND_PPP_E!M23+FC_IND_FBT_E!M23+FC_IND_TE_E!M23+FC_IND_MAC_E!M23+FC_IND_TL_E!M23+FC_IND_WP_E!M23+FC_IND_MQ_E!M23+FC_IND_CON_E!M23+FC_IND_NSP_E!M23</f>
        <v>0</v>
      </c>
      <c r="N23" s="8">
        <f>FC_IND_IS_E!N23+FC_IND_NFM_E!N23+FC_IND_CPC_E!N23+FC_IND_NMM_E!N23+FC_IND_PPP_E!N23+FC_IND_FBT_E!N23+FC_IND_TE_E!N23+FC_IND_MAC_E!N23+FC_IND_TL_E!N23+FC_IND_WP_E!N23+FC_IND_MQ_E!N23+FC_IND_CON_E!N23+FC_IND_NSP_E!N23</f>
        <v>0</v>
      </c>
      <c r="O23" s="8">
        <f>FC_IND_IS_E!O23+FC_IND_NFM_E!O23+FC_IND_CPC_E!O23+FC_IND_NMM_E!O23+FC_IND_PPP_E!O23+FC_IND_FBT_E!O23+FC_IND_TE_E!O23+FC_IND_MAC_E!O23+FC_IND_TL_E!O23+FC_IND_WP_E!O23+FC_IND_MQ_E!O23+FC_IND_CON_E!O23+FC_IND_NSP_E!O23</f>
        <v>0</v>
      </c>
      <c r="P23" s="8">
        <f>FC_IND_IS_E!P23+FC_IND_NFM_E!P23+FC_IND_CPC_E!P23+FC_IND_NMM_E!P23+FC_IND_PPP_E!P23+FC_IND_FBT_E!P23+FC_IND_TE_E!P23+FC_IND_MAC_E!P23+FC_IND_TL_E!P23+FC_IND_WP_E!P23+FC_IND_MQ_E!P23+FC_IND_CON_E!P23+FC_IND_NSP_E!P23</f>
        <v>0</v>
      </c>
      <c r="Q23" s="8">
        <f>FC_IND_IS_E!Q23+FC_IND_NFM_E!Q23+FC_IND_CPC_E!Q23+FC_IND_NMM_E!Q23+FC_IND_PPP_E!Q23+FC_IND_FBT_E!Q23+FC_IND_TE_E!Q23+FC_IND_MAC_E!Q23+FC_IND_TL_E!Q23+FC_IND_WP_E!Q23+FC_IND_MQ_E!Q23+FC_IND_CON_E!Q23+FC_IND_NSP_E!Q23</f>
        <v>0</v>
      </c>
      <c r="R23" s="8">
        <f>FC_IND_IS_E!R23+FC_IND_NFM_E!R23+FC_IND_CPC_E!R23+FC_IND_NMM_E!R23+FC_IND_PPP_E!R23+FC_IND_FBT_E!R23+FC_IND_TE_E!R23+FC_IND_MAC_E!R23+FC_IND_TL_E!R23+FC_IND_WP_E!R23+FC_IND_MQ_E!R23+FC_IND_CON_E!R23+FC_IND_NSP_E!R23</f>
        <v>0</v>
      </c>
      <c r="S23" s="8">
        <f>FC_IND_IS_E!S23+FC_IND_NFM_E!S23+FC_IND_CPC_E!S23+FC_IND_NMM_E!S23+FC_IND_PPP_E!S23+FC_IND_FBT_E!S23+FC_IND_TE_E!S23+FC_IND_MAC_E!S23+FC_IND_TL_E!S23+FC_IND_WP_E!S23+FC_IND_MQ_E!S23+FC_IND_CON_E!S23+FC_IND_NSP_E!S23</f>
        <v>0</v>
      </c>
      <c r="T23" s="8">
        <f>FC_IND_IS_E!T23+FC_IND_NFM_E!T23+FC_IND_CPC_E!T23+FC_IND_NMM_E!T23+FC_IND_PPP_E!T23+FC_IND_FBT_E!T23+FC_IND_TE_E!T23+FC_IND_MAC_E!T23+FC_IND_TL_E!T23+FC_IND_WP_E!T23+FC_IND_MQ_E!T23+FC_IND_CON_E!T23+FC_IND_NSP_E!T23</f>
        <v>0</v>
      </c>
      <c r="U23" s="8">
        <f>FC_IND_IS_E!U23+FC_IND_NFM_E!U23+FC_IND_CPC_E!U23+FC_IND_NMM_E!U23+FC_IND_PPP_E!U23+FC_IND_FBT_E!U23+FC_IND_TE_E!U23+FC_IND_MAC_E!U23+FC_IND_TL_E!U23+FC_IND_WP_E!U23+FC_IND_MQ_E!U23+FC_IND_CON_E!U23+FC_IND_NSP_E!U23</f>
        <v>0</v>
      </c>
      <c r="V23" s="8">
        <f>FC_IND_IS_E!V23+FC_IND_NFM_E!V23+FC_IND_CPC_E!V23+FC_IND_NMM_E!V23+FC_IND_PPP_E!V23+FC_IND_FBT_E!V23+FC_IND_TE_E!V23+FC_IND_MAC_E!V23+FC_IND_TL_E!V23+FC_IND_WP_E!V23+FC_IND_MQ_E!V23+FC_IND_CON_E!V23+FC_IND_NSP_E!V23</f>
        <v>0</v>
      </c>
      <c r="W23" s="8">
        <f>FC_IND_IS_E!W23+FC_IND_NFM_E!W23+FC_IND_CPC_E!W23+FC_IND_NMM_E!W23+FC_IND_PPP_E!W23+FC_IND_FBT_E!W23+FC_IND_TE_E!W23+FC_IND_MAC_E!W23+FC_IND_TL_E!W23+FC_IND_WP_E!W23+FC_IND_MQ_E!W23+FC_IND_CON_E!W23+FC_IND_NSP_E!W23</f>
        <v>0</v>
      </c>
      <c r="X23" s="8">
        <f>FC_IND_IS_E!X23+FC_IND_NFM_E!X23+FC_IND_CPC_E!X23+FC_IND_NMM_E!X23+FC_IND_PPP_E!X23+FC_IND_FBT_E!X23+FC_IND_TE_E!X23+FC_IND_MAC_E!X23+FC_IND_TL_E!X23+FC_IND_WP_E!X23+FC_IND_MQ_E!X23+FC_IND_CON_E!X23+FC_IND_NSP_E!X23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FC_IND_IS_E!C24+FC_IND_NFM_E!C24+FC_IND_CPC_E!C24+FC_IND_NMM_E!C24+FC_IND_PPP_E!C24+FC_IND_FBT_E!C24+FC_IND_TE_E!C24+FC_IND_MAC_E!C24+FC_IND_TL_E!C24+FC_IND_WP_E!C24+FC_IND_MQ_E!C24+FC_IND_CON_E!C24+FC_IND_NSP_E!C24</f>
        <v>0</v>
      </c>
      <c r="D24" s="8">
        <f>FC_IND_IS_E!D24+FC_IND_NFM_E!D24+FC_IND_CPC_E!D24+FC_IND_NMM_E!D24+FC_IND_PPP_E!D24+FC_IND_FBT_E!D24+FC_IND_TE_E!D24+FC_IND_MAC_E!D24+FC_IND_TL_E!D24+FC_IND_WP_E!D24+FC_IND_MQ_E!D24+FC_IND_CON_E!D24+FC_IND_NSP_E!D24</f>
        <v>0</v>
      </c>
      <c r="E24" s="8">
        <f>FC_IND_IS_E!E24+FC_IND_NFM_E!E24+FC_IND_CPC_E!E24+FC_IND_NMM_E!E24+FC_IND_PPP_E!E24+FC_IND_FBT_E!E24+FC_IND_TE_E!E24+FC_IND_MAC_E!E24+FC_IND_TL_E!E24+FC_IND_WP_E!E24+FC_IND_MQ_E!E24+FC_IND_CON_E!E24+FC_IND_NSP_E!E24</f>
        <v>0</v>
      </c>
      <c r="F24" s="8">
        <f>FC_IND_IS_E!F24+FC_IND_NFM_E!F24+FC_IND_CPC_E!F24+FC_IND_NMM_E!F24+FC_IND_PPP_E!F24+FC_IND_FBT_E!F24+FC_IND_TE_E!F24+FC_IND_MAC_E!F24+FC_IND_TL_E!F24+FC_IND_WP_E!F24+FC_IND_MQ_E!F24+FC_IND_CON_E!F24+FC_IND_NSP_E!F24</f>
        <v>0</v>
      </c>
      <c r="G24" s="8">
        <f>FC_IND_IS_E!G24+FC_IND_NFM_E!G24+FC_IND_CPC_E!G24+FC_IND_NMM_E!G24+FC_IND_PPP_E!G24+FC_IND_FBT_E!G24+FC_IND_TE_E!G24+FC_IND_MAC_E!G24+FC_IND_TL_E!G24+FC_IND_WP_E!G24+FC_IND_MQ_E!G24+FC_IND_CON_E!G24+FC_IND_NSP_E!G24</f>
        <v>0</v>
      </c>
      <c r="H24" s="8">
        <f>FC_IND_IS_E!H24+FC_IND_NFM_E!H24+FC_IND_CPC_E!H24+FC_IND_NMM_E!H24+FC_IND_PPP_E!H24+FC_IND_FBT_E!H24+FC_IND_TE_E!H24+FC_IND_MAC_E!H24+FC_IND_TL_E!H24+FC_IND_WP_E!H24+FC_IND_MQ_E!H24+FC_IND_CON_E!H24+FC_IND_NSP_E!H24</f>
        <v>0</v>
      </c>
      <c r="I24" s="8">
        <f>FC_IND_IS_E!I24+FC_IND_NFM_E!I24+FC_IND_CPC_E!I24+FC_IND_NMM_E!I24+FC_IND_PPP_E!I24+FC_IND_FBT_E!I24+FC_IND_TE_E!I24+FC_IND_MAC_E!I24+FC_IND_TL_E!I24+FC_IND_WP_E!I24+FC_IND_MQ_E!I24+FC_IND_CON_E!I24+FC_IND_NSP_E!I24</f>
        <v>0</v>
      </c>
      <c r="J24" s="8">
        <f>FC_IND_IS_E!J24+FC_IND_NFM_E!J24+FC_IND_CPC_E!J24+FC_IND_NMM_E!J24+FC_IND_PPP_E!J24+FC_IND_FBT_E!J24+FC_IND_TE_E!J24+FC_IND_MAC_E!J24+FC_IND_TL_E!J24+FC_IND_WP_E!J24+FC_IND_MQ_E!J24+FC_IND_CON_E!J24+FC_IND_NSP_E!J24</f>
        <v>0</v>
      </c>
      <c r="K24" s="8">
        <f>FC_IND_IS_E!K24+FC_IND_NFM_E!K24+FC_IND_CPC_E!K24+FC_IND_NMM_E!K24+FC_IND_PPP_E!K24+FC_IND_FBT_E!K24+FC_IND_TE_E!K24+FC_IND_MAC_E!K24+FC_IND_TL_E!K24+FC_IND_WP_E!K24+FC_IND_MQ_E!K24+FC_IND_CON_E!K24+FC_IND_NSP_E!K24</f>
        <v>0</v>
      </c>
      <c r="L24" s="8">
        <f>FC_IND_IS_E!L24+FC_IND_NFM_E!L24+FC_IND_CPC_E!L24+FC_IND_NMM_E!L24+FC_IND_PPP_E!L24+FC_IND_FBT_E!L24+FC_IND_TE_E!L24+FC_IND_MAC_E!L24+FC_IND_TL_E!L24+FC_IND_WP_E!L24+FC_IND_MQ_E!L24+FC_IND_CON_E!L24+FC_IND_NSP_E!L24</f>
        <v>0</v>
      </c>
      <c r="M24" s="8">
        <f>FC_IND_IS_E!M24+FC_IND_NFM_E!M24+FC_IND_CPC_E!M24+FC_IND_NMM_E!M24+FC_IND_PPP_E!M24+FC_IND_FBT_E!M24+FC_IND_TE_E!M24+FC_IND_MAC_E!M24+FC_IND_TL_E!M24+FC_IND_WP_E!M24+FC_IND_MQ_E!M24+FC_IND_CON_E!M24+FC_IND_NSP_E!M24</f>
        <v>0</v>
      </c>
      <c r="N24" s="8">
        <f>FC_IND_IS_E!N24+FC_IND_NFM_E!N24+FC_IND_CPC_E!N24+FC_IND_NMM_E!N24+FC_IND_PPP_E!N24+FC_IND_FBT_E!N24+FC_IND_TE_E!N24+FC_IND_MAC_E!N24+FC_IND_TL_E!N24+FC_IND_WP_E!N24+FC_IND_MQ_E!N24+FC_IND_CON_E!N24+FC_IND_NSP_E!N24</f>
        <v>0</v>
      </c>
      <c r="O24" s="8">
        <f>FC_IND_IS_E!O24+FC_IND_NFM_E!O24+FC_IND_CPC_E!O24+FC_IND_NMM_E!O24+FC_IND_PPP_E!O24+FC_IND_FBT_E!O24+FC_IND_TE_E!O24+FC_IND_MAC_E!O24+FC_IND_TL_E!O24+FC_IND_WP_E!O24+FC_IND_MQ_E!O24+FC_IND_CON_E!O24+FC_IND_NSP_E!O24</f>
        <v>0</v>
      </c>
      <c r="P24" s="8">
        <f>FC_IND_IS_E!P24+FC_IND_NFM_E!P24+FC_IND_CPC_E!P24+FC_IND_NMM_E!P24+FC_IND_PPP_E!P24+FC_IND_FBT_E!P24+FC_IND_TE_E!P24+FC_IND_MAC_E!P24+FC_IND_TL_E!P24+FC_IND_WP_E!P24+FC_IND_MQ_E!P24+FC_IND_CON_E!P24+FC_IND_NSP_E!P24</f>
        <v>0</v>
      </c>
      <c r="Q24" s="8">
        <f>FC_IND_IS_E!Q24+FC_IND_NFM_E!Q24+FC_IND_CPC_E!Q24+FC_IND_NMM_E!Q24+FC_IND_PPP_E!Q24+FC_IND_FBT_E!Q24+FC_IND_TE_E!Q24+FC_IND_MAC_E!Q24+FC_IND_TL_E!Q24+FC_IND_WP_E!Q24+FC_IND_MQ_E!Q24+FC_IND_CON_E!Q24+FC_IND_NSP_E!Q24</f>
        <v>0</v>
      </c>
      <c r="R24" s="8">
        <f>FC_IND_IS_E!R24+FC_IND_NFM_E!R24+FC_IND_CPC_E!R24+FC_IND_NMM_E!R24+FC_IND_PPP_E!R24+FC_IND_FBT_E!R24+FC_IND_TE_E!R24+FC_IND_MAC_E!R24+FC_IND_TL_E!R24+FC_IND_WP_E!R24+FC_IND_MQ_E!R24+FC_IND_CON_E!R24+FC_IND_NSP_E!R24</f>
        <v>0</v>
      </c>
      <c r="S24" s="8">
        <f>FC_IND_IS_E!S24+FC_IND_NFM_E!S24+FC_IND_CPC_E!S24+FC_IND_NMM_E!S24+FC_IND_PPP_E!S24+FC_IND_FBT_E!S24+FC_IND_TE_E!S24+FC_IND_MAC_E!S24+FC_IND_TL_E!S24+FC_IND_WP_E!S24+FC_IND_MQ_E!S24+FC_IND_CON_E!S24+FC_IND_NSP_E!S24</f>
        <v>0</v>
      </c>
      <c r="T24" s="8">
        <f>FC_IND_IS_E!T24+FC_IND_NFM_E!T24+FC_IND_CPC_E!T24+FC_IND_NMM_E!T24+FC_IND_PPP_E!T24+FC_IND_FBT_E!T24+FC_IND_TE_E!T24+FC_IND_MAC_E!T24+FC_IND_TL_E!T24+FC_IND_WP_E!T24+FC_IND_MQ_E!T24+FC_IND_CON_E!T24+FC_IND_NSP_E!T24</f>
        <v>0</v>
      </c>
      <c r="U24" s="8">
        <f>FC_IND_IS_E!U24+FC_IND_NFM_E!U24+FC_IND_CPC_E!U24+FC_IND_NMM_E!U24+FC_IND_PPP_E!U24+FC_IND_FBT_E!U24+FC_IND_TE_E!U24+FC_IND_MAC_E!U24+FC_IND_TL_E!U24+FC_IND_WP_E!U24+FC_IND_MQ_E!U24+FC_IND_CON_E!U24+FC_IND_NSP_E!U24</f>
        <v>0</v>
      </c>
      <c r="V24" s="8">
        <f>FC_IND_IS_E!V24+FC_IND_NFM_E!V24+FC_IND_CPC_E!V24+FC_IND_NMM_E!V24+FC_IND_PPP_E!V24+FC_IND_FBT_E!V24+FC_IND_TE_E!V24+FC_IND_MAC_E!V24+FC_IND_TL_E!V24+FC_IND_WP_E!V24+FC_IND_MQ_E!V24+FC_IND_CON_E!V24+FC_IND_NSP_E!V24</f>
        <v>0</v>
      </c>
      <c r="W24" s="8">
        <f>FC_IND_IS_E!W24+FC_IND_NFM_E!W24+FC_IND_CPC_E!W24+FC_IND_NMM_E!W24+FC_IND_PPP_E!W24+FC_IND_FBT_E!W24+FC_IND_TE_E!W24+FC_IND_MAC_E!W24+FC_IND_TL_E!W24+FC_IND_WP_E!W24+FC_IND_MQ_E!W24+FC_IND_CON_E!W24+FC_IND_NSP_E!W24</f>
        <v>0</v>
      </c>
      <c r="X24" s="8">
        <f>FC_IND_IS_E!X24+FC_IND_NFM_E!X24+FC_IND_CPC_E!X24+FC_IND_NMM_E!X24+FC_IND_PPP_E!X24+FC_IND_FBT_E!X24+FC_IND_TE_E!X24+FC_IND_MAC_E!X24+FC_IND_TL_E!X24+FC_IND_WP_E!X24+FC_IND_MQ_E!X24+FC_IND_CON_E!X24+FC_IND_NSP_E!X24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FC_IND_IS_E!C25+FC_IND_NFM_E!C25+FC_IND_CPC_E!C25+FC_IND_NMM_E!C25+FC_IND_PPP_E!C25+FC_IND_FBT_E!C25+FC_IND_TE_E!C25+FC_IND_MAC_E!C25+FC_IND_TL_E!C25+FC_IND_WP_E!C25+FC_IND_MQ_E!C25+FC_IND_CON_E!C25+FC_IND_NSP_E!C25</f>
        <v>0</v>
      </c>
      <c r="D25" s="27">
        <f>FC_IND_IS_E!D25+FC_IND_NFM_E!D25+FC_IND_CPC_E!D25+FC_IND_NMM_E!D25+FC_IND_PPP_E!D25+FC_IND_FBT_E!D25+FC_IND_TE_E!D25+FC_IND_MAC_E!D25+FC_IND_TL_E!D25+FC_IND_WP_E!D25+FC_IND_MQ_E!D25+FC_IND_CON_E!D25+FC_IND_NSP_E!D25</f>
        <v>0</v>
      </c>
      <c r="E25" s="27">
        <f>FC_IND_IS_E!E25+FC_IND_NFM_E!E25+FC_IND_CPC_E!E25+FC_IND_NMM_E!E25+FC_IND_PPP_E!E25+FC_IND_FBT_E!E25+FC_IND_TE_E!E25+FC_IND_MAC_E!E25+FC_IND_TL_E!E25+FC_IND_WP_E!E25+FC_IND_MQ_E!E25+FC_IND_CON_E!E25+FC_IND_NSP_E!E25</f>
        <v>0</v>
      </c>
      <c r="F25" s="27">
        <f>FC_IND_IS_E!F25+FC_IND_NFM_E!F25+FC_IND_CPC_E!F25+FC_IND_NMM_E!F25+FC_IND_PPP_E!F25+FC_IND_FBT_E!F25+FC_IND_TE_E!F25+FC_IND_MAC_E!F25+FC_IND_TL_E!F25+FC_IND_WP_E!F25+FC_IND_MQ_E!F25+FC_IND_CON_E!F25+FC_IND_NSP_E!F25</f>
        <v>0</v>
      </c>
      <c r="G25" s="27">
        <f>FC_IND_IS_E!G25+FC_IND_NFM_E!G25+FC_IND_CPC_E!G25+FC_IND_NMM_E!G25+FC_IND_PPP_E!G25+FC_IND_FBT_E!G25+FC_IND_TE_E!G25+FC_IND_MAC_E!G25+FC_IND_TL_E!G25+FC_IND_WP_E!G25+FC_IND_MQ_E!G25+FC_IND_CON_E!G25+FC_IND_NSP_E!G25</f>
        <v>0</v>
      </c>
      <c r="H25" s="27">
        <f>FC_IND_IS_E!H25+FC_IND_NFM_E!H25+FC_IND_CPC_E!H25+FC_IND_NMM_E!H25+FC_IND_PPP_E!H25+FC_IND_FBT_E!H25+FC_IND_TE_E!H25+FC_IND_MAC_E!H25+FC_IND_TL_E!H25+FC_IND_WP_E!H25+FC_IND_MQ_E!H25+FC_IND_CON_E!H25+FC_IND_NSP_E!H25</f>
        <v>0</v>
      </c>
      <c r="I25" s="27">
        <f>FC_IND_IS_E!I25+FC_IND_NFM_E!I25+FC_IND_CPC_E!I25+FC_IND_NMM_E!I25+FC_IND_PPP_E!I25+FC_IND_FBT_E!I25+FC_IND_TE_E!I25+FC_IND_MAC_E!I25+FC_IND_TL_E!I25+FC_IND_WP_E!I25+FC_IND_MQ_E!I25+FC_IND_CON_E!I25+FC_IND_NSP_E!I25</f>
        <v>0</v>
      </c>
      <c r="J25" s="27">
        <f>FC_IND_IS_E!J25+FC_IND_NFM_E!J25+FC_IND_CPC_E!J25+FC_IND_NMM_E!J25+FC_IND_PPP_E!J25+FC_IND_FBT_E!J25+FC_IND_TE_E!J25+FC_IND_MAC_E!J25+FC_IND_TL_E!J25+FC_IND_WP_E!J25+FC_IND_MQ_E!J25+FC_IND_CON_E!J25+FC_IND_NSP_E!J25</f>
        <v>0</v>
      </c>
      <c r="K25" s="27">
        <f>FC_IND_IS_E!K25+FC_IND_NFM_E!K25+FC_IND_CPC_E!K25+FC_IND_NMM_E!K25+FC_IND_PPP_E!K25+FC_IND_FBT_E!K25+FC_IND_TE_E!K25+FC_IND_MAC_E!K25+FC_IND_TL_E!K25+FC_IND_WP_E!K25+FC_IND_MQ_E!K25+FC_IND_CON_E!K25+FC_IND_NSP_E!K25</f>
        <v>0</v>
      </c>
      <c r="L25" s="27">
        <f>FC_IND_IS_E!L25+FC_IND_NFM_E!L25+FC_IND_CPC_E!L25+FC_IND_NMM_E!L25+FC_IND_PPP_E!L25+FC_IND_FBT_E!L25+FC_IND_TE_E!L25+FC_IND_MAC_E!L25+FC_IND_TL_E!L25+FC_IND_WP_E!L25+FC_IND_MQ_E!L25+FC_IND_CON_E!L25+FC_IND_NSP_E!L25</f>
        <v>0</v>
      </c>
      <c r="M25" s="27">
        <f>FC_IND_IS_E!M25+FC_IND_NFM_E!M25+FC_IND_CPC_E!M25+FC_IND_NMM_E!M25+FC_IND_PPP_E!M25+FC_IND_FBT_E!M25+FC_IND_TE_E!M25+FC_IND_MAC_E!M25+FC_IND_TL_E!M25+FC_IND_WP_E!M25+FC_IND_MQ_E!M25+FC_IND_CON_E!M25+FC_IND_NSP_E!M25</f>
        <v>0</v>
      </c>
      <c r="N25" s="27">
        <f>FC_IND_IS_E!N25+FC_IND_NFM_E!N25+FC_IND_CPC_E!N25+FC_IND_NMM_E!N25+FC_IND_PPP_E!N25+FC_IND_FBT_E!N25+FC_IND_TE_E!N25+FC_IND_MAC_E!N25+FC_IND_TL_E!N25+FC_IND_WP_E!N25+FC_IND_MQ_E!N25+FC_IND_CON_E!N25+FC_IND_NSP_E!N25</f>
        <v>0</v>
      </c>
      <c r="O25" s="27">
        <f>FC_IND_IS_E!O25+FC_IND_NFM_E!O25+FC_IND_CPC_E!O25+FC_IND_NMM_E!O25+FC_IND_PPP_E!O25+FC_IND_FBT_E!O25+FC_IND_TE_E!O25+FC_IND_MAC_E!O25+FC_IND_TL_E!O25+FC_IND_WP_E!O25+FC_IND_MQ_E!O25+FC_IND_CON_E!O25+FC_IND_NSP_E!O25</f>
        <v>0</v>
      </c>
      <c r="P25" s="27">
        <f>FC_IND_IS_E!P25+FC_IND_NFM_E!P25+FC_IND_CPC_E!P25+FC_IND_NMM_E!P25+FC_IND_PPP_E!P25+FC_IND_FBT_E!P25+FC_IND_TE_E!P25+FC_IND_MAC_E!P25+FC_IND_TL_E!P25+FC_IND_WP_E!P25+FC_IND_MQ_E!P25+FC_IND_CON_E!P25+FC_IND_NSP_E!P25</f>
        <v>0</v>
      </c>
      <c r="Q25" s="27">
        <f>FC_IND_IS_E!Q25+FC_IND_NFM_E!Q25+FC_IND_CPC_E!Q25+FC_IND_NMM_E!Q25+FC_IND_PPP_E!Q25+FC_IND_FBT_E!Q25+FC_IND_TE_E!Q25+FC_IND_MAC_E!Q25+FC_IND_TL_E!Q25+FC_IND_WP_E!Q25+FC_IND_MQ_E!Q25+FC_IND_CON_E!Q25+FC_IND_NSP_E!Q25</f>
        <v>0</v>
      </c>
      <c r="R25" s="27">
        <f>FC_IND_IS_E!R25+FC_IND_NFM_E!R25+FC_IND_CPC_E!R25+FC_IND_NMM_E!R25+FC_IND_PPP_E!R25+FC_IND_FBT_E!R25+FC_IND_TE_E!R25+FC_IND_MAC_E!R25+FC_IND_TL_E!R25+FC_IND_WP_E!R25+FC_IND_MQ_E!R25+FC_IND_CON_E!R25+FC_IND_NSP_E!R25</f>
        <v>0</v>
      </c>
      <c r="S25" s="27">
        <f>FC_IND_IS_E!S25+FC_IND_NFM_E!S25+FC_IND_CPC_E!S25+FC_IND_NMM_E!S25+FC_IND_PPP_E!S25+FC_IND_FBT_E!S25+FC_IND_TE_E!S25+FC_IND_MAC_E!S25+FC_IND_TL_E!S25+FC_IND_WP_E!S25+FC_IND_MQ_E!S25+FC_IND_CON_E!S25+FC_IND_NSP_E!S25</f>
        <v>0</v>
      </c>
      <c r="T25" s="27">
        <f>FC_IND_IS_E!T25+FC_IND_NFM_E!T25+FC_IND_CPC_E!T25+FC_IND_NMM_E!T25+FC_IND_PPP_E!T25+FC_IND_FBT_E!T25+FC_IND_TE_E!T25+FC_IND_MAC_E!T25+FC_IND_TL_E!T25+FC_IND_WP_E!T25+FC_IND_MQ_E!T25+FC_IND_CON_E!T25+FC_IND_NSP_E!T25</f>
        <v>0</v>
      </c>
      <c r="U25" s="27">
        <f>FC_IND_IS_E!U25+FC_IND_NFM_E!U25+FC_IND_CPC_E!U25+FC_IND_NMM_E!U25+FC_IND_PPP_E!U25+FC_IND_FBT_E!U25+FC_IND_TE_E!U25+FC_IND_MAC_E!U25+FC_IND_TL_E!U25+FC_IND_WP_E!U25+FC_IND_MQ_E!U25+FC_IND_CON_E!U25+FC_IND_NSP_E!U25</f>
        <v>0</v>
      </c>
      <c r="V25" s="27">
        <f>FC_IND_IS_E!V25+FC_IND_NFM_E!V25+FC_IND_CPC_E!V25+FC_IND_NMM_E!V25+FC_IND_PPP_E!V25+FC_IND_FBT_E!V25+FC_IND_TE_E!V25+FC_IND_MAC_E!V25+FC_IND_TL_E!V25+FC_IND_WP_E!V25+FC_IND_MQ_E!V25+FC_IND_CON_E!V25+FC_IND_NSP_E!V25</f>
        <v>0</v>
      </c>
      <c r="W25" s="27">
        <f>FC_IND_IS_E!W25+FC_IND_NFM_E!W25+FC_IND_CPC_E!W25+FC_IND_NMM_E!W25+FC_IND_PPP_E!W25+FC_IND_FBT_E!W25+FC_IND_TE_E!W25+FC_IND_MAC_E!W25+FC_IND_TL_E!W25+FC_IND_WP_E!W25+FC_IND_MQ_E!W25+FC_IND_CON_E!W25+FC_IND_NSP_E!W25</f>
        <v>0</v>
      </c>
      <c r="X25" s="27">
        <f>FC_IND_IS_E!X25+FC_IND_NFM_E!X25+FC_IND_CPC_E!X25+FC_IND_NMM_E!X25+FC_IND_PPP_E!X25+FC_IND_FBT_E!X25+FC_IND_TE_E!X25+FC_IND_MAC_E!X25+FC_IND_TL_E!X25+FC_IND_WP_E!X25+FC_IND_MQ_E!X25+FC_IND_CON_E!X25+FC_IND_NSP_E!X25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7886.3347403999996</v>
      </c>
      <c r="D26" s="27">
        <f t="shared" si="13"/>
        <v>7943.0251716000021</v>
      </c>
      <c r="E26" s="27">
        <f t="shared" si="13"/>
        <v>7890.4764082800011</v>
      </c>
      <c r="F26" s="27">
        <f t="shared" si="13"/>
        <v>6494.4816130800009</v>
      </c>
      <c r="G26" s="27">
        <f t="shared" si="13"/>
        <v>6080.1085098000012</v>
      </c>
      <c r="H26" s="27">
        <f t="shared" si="13"/>
        <v>5916.1572018000006</v>
      </c>
      <c r="I26" s="27">
        <f t="shared" si="13"/>
        <v>5510.6820611999992</v>
      </c>
      <c r="J26" s="27">
        <f t="shared" si="13"/>
        <v>4616.1598417200003</v>
      </c>
      <c r="K26" s="27">
        <f t="shared" si="13"/>
        <v>4173.0861592799993</v>
      </c>
      <c r="L26" s="27">
        <f t="shared" si="13"/>
        <v>3913.5250965599998</v>
      </c>
      <c r="M26" s="27">
        <f t="shared" si="13"/>
        <v>3607.9924643999998</v>
      </c>
      <c r="N26" s="27">
        <f t="shared" si="13"/>
        <v>3088.1723349600002</v>
      </c>
      <c r="O26" s="27">
        <f t="shared" si="13"/>
        <v>2504.3974369200005</v>
      </c>
      <c r="P26" s="27">
        <f t="shared" si="13"/>
        <v>2346.3725806800003</v>
      </c>
      <c r="Q26" s="27">
        <f t="shared" si="13"/>
        <v>2522.4955959599997</v>
      </c>
      <c r="R26" s="27">
        <f t="shared" si="13"/>
        <v>2576.70847908</v>
      </c>
      <c r="S26" s="27">
        <f t="shared" si="13"/>
        <v>2115.61131888</v>
      </c>
      <c r="T26" s="27">
        <f t="shared" si="13"/>
        <v>2203.6930714800001</v>
      </c>
      <c r="U26" s="27">
        <f t="shared" si="13"/>
        <v>2047.0733740799997</v>
      </c>
      <c r="V26" s="27">
        <f t="shared" si="13"/>
        <v>1934.8290489600004</v>
      </c>
      <c r="W26" s="27">
        <f t="shared" si="13"/>
        <v>1973.9648041199998</v>
      </c>
      <c r="X26" s="27">
        <f t="shared" ref="X26" si="14">SUM(X27,X33)</f>
        <v>1800.1170216000003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FC_IND_IS_E!C28+FC_IND_NFM_E!C28+FC_IND_CPC_E!C28+FC_IND_NMM_E!C28+FC_IND_PPP_E!C28+FC_IND_FBT_E!C28+FC_IND_TE_E!C28+FC_IND_MAC_E!C28+FC_IND_TL_E!C28+FC_IND_WP_E!C28+FC_IND_MQ_E!C28+FC_IND_CON_E!C28+FC_IND_NSP_E!C28</f>
        <v>0</v>
      </c>
      <c r="D28" s="8">
        <f>FC_IND_IS_E!D28+FC_IND_NFM_E!D28+FC_IND_CPC_E!D28+FC_IND_NMM_E!D28+FC_IND_PPP_E!D28+FC_IND_FBT_E!D28+FC_IND_TE_E!D28+FC_IND_MAC_E!D28+FC_IND_TL_E!D28+FC_IND_WP_E!D28+FC_IND_MQ_E!D28+FC_IND_CON_E!D28+FC_IND_NSP_E!D28</f>
        <v>0</v>
      </c>
      <c r="E28" s="8">
        <f>FC_IND_IS_E!E28+FC_IND_NFM_E!E28+FC_IND_CPC_E!E28+FC_IND_NMM_E!E28+FC_IND_PPP_E!E28+FC_IND_FBT_E!E28+FC_IND_TE_E!E28+FC_IND_MAC_E!E28+FC_IND_TL_E!E28+FC_IND_WP_E!E28+FC_IND_MQ_E!E28+FC_IND_CON_E!E28+FC_IND_NSP_E!E28</f>
        <v>0</v>
      </c>
      <c r="F28" s="8">
        <f>FC_IND_IS_E!F28+FC_IND_NFM_E!F28+FC_IND_CPC_E!F28+FC_IND_NMM_E!F28+FC_IND_PPP_E!F28+FC_IND_FBT_E!F28+FC_IND_TE_E!F28+FC_IND_MAC_E!F28+FC_IND_TL_E!F28+FC_IND_WP_E!F28+FC_IND_MQ_E!F28+FC_IND_CON_E!F28+FC_IND_NSP_E!F28</f>
        <v>0</v>
      </c>
      <c r="G28" s="8">
        <f>FC_IND_IS_E!G28+FC_IND_NFM_E!G28+FC_IND_CPC_E!G28+FC_IND_NMM_E!G28+FC_IND_PPP_E!G28+FC_IND_FBT_E!G28+FC_IND_TE_E!G28+FC_IND_MAC_E!G28+FC_IND_TL_E!G28+FC_IND_WP_E!G28+FC_IND_MQ_E!G28+FC_IND_CON_E!G28+FC_IND_NSP_E!G28</f>
        <v>0</v>
      </c>
      <c r="H28" s="8">
        <f>FC_IND_IS_E!H28+FC_IND_NFM_E!H28+FC_IND_CPC_E!H28+FC_IND_NMM_E!H28+FC_IND_PPP_E!H28+FC_IND_FBT_E!H28+FC_IND_TE_E!H28+FC_IND_MAC_E!H28+FC_IND_TL_E!H28+FC_IND_WP_E!H28+FC_IND_MQ_E!H28+FC_IND_CON_E!H28+FC_IND_NSP_E!H28</f>
        <v>0</v>
      </c>
      <c r="I28" s="8">
        <f>FC_IND_IS_E!I28+FC_IND_NFM_E!I28+FC_IND_CPC_E!I28+FC_IND_NMM_E!I28+FC_IND_PPP_E!I28+FC_IND_FBT_E!I28+FC_IND_TE_E!I28+FC_IND_MAC_E!I28+FC_IND_TL_E!I28+FC_IND_WP_E!I28+FC_IND_MQ_E!I28+FC_IND_CON_E!I28+FC_IND_NSP_E!I28</f>
        <v>0</v>
      </c>
      <c r="J28" s="8">
        <f>FC_IND_IS_E!J28+FC_IND_NFM_E!J28+FC_IND_CPC_E!J28+FC_IND_NMM_E!J28+FC_IND_PPP_E!J28+FC_IND_FBT_E!J28+FC_IND_TE_E!J28+FC_IND_MAC_E!J28+FC_IND_TL_E!J28+FC_IND_WP_E!J28+FC_IND_MQ_E!J28+FC_IND_CON_E!J28+FC_IND_NSP_E!J28</f>
        <v>0</v>
      </c>
      <c r="K28" s="8">
        <f>FC_IND_IS_E!K28+FC_IND_NFM_E!K28+FC_IND_CPC_E!K28+FC_IND_NMM_E!K28+FC_IND_PPP_E!K28+FC_IND_FBT_E!K28+FC_IND_TE_E!K28+FC_IND_MAC_E!K28+FC_IND_TL_E!K28+FC_IND_WP_E!K28+FC_IND_MQ_E!K28+FC_IND_CON_E!K28+FC_IND_NSP_E!K28</f>
        <v>0</v>
      </c>
      <c r="L28" s="8">
        <f>FC_IND_IS_E!L28+FC_IND_NFM_E!L28+FC_IND_CPC_E!L28+FC_IND_NMM_E!L28+FC_IND_PPP_E!L28+FC_IND_FBT_E!L28+FC_IND_TE_E!L28+FC_IND_MAC_E!L28+FC_IND_TL_E!L28+FC_IND_WP_E!L28+FC_IND_MQ_E!L28+FC_IND_CON_E!L28+FC_IND_NSP_E!L28</f>
        <v>0</v>
      </c>
      <c r="M28" s="8">
        <f>FC_IND_IS_E!M28+FC_IND_NFM_E!M28+FC_IND_CPC_E!M28+FC_IND_NMM_E!M28+FC_IND_PPP_E!M28+FC_IND_FBT_E!M28+FC_IND_TE_E!M28+FC_IND_MAC_E!M28+FC_IND_TL_E!M28+FC_IND_WP_E!M28+FC_IND_MQ_E!M28+FC_IND_CON_E!M28+FC_IND_NSP_E!M28</f>
        <v>0</v>
      </c>
      <c r="N28" s="8">
        <f>FC_IND_IS_E!N28+FC_IND_NFM_E!N28+FC_IND_CPC_E!N28+FC_IND_NMM_E!N28+FC_IND_PPP_E!N28+FC_IND_FBT_E!N28+FC_IND_TE_E!N28+FC_IND_MAC_E!N28+FC_IND_TL_E!N28+FC_IND_WP_E!N28+FC_IND_MQ_E!N28+FC_IND_CON_E!N28+FC_IND_NSP_E!N28</f>
        <v>0</v>
      </c>
      <c r="O28" s="8">
        <f>FC_IND_IS_E!O28+FC_IND_NFM_E!O28+FC_IND_CPC_E!O28+FC_IND_NMM_E!O28+FC_IND_PPP_E!O28+FC_IND_FBT_E!O28+FC_IND_TE_E!O28+FC_IND_MAC_E!O28+FC_IND_TL_E!O28+FC_IND_WP_E!O28+FC_IND_MQ_E!O28+FC_IND_CON_E!O28+FC_IND_NSP_E!O28</f>
        <v>0</v>
      </c>
      <c r="P28" s="8">
        <f>FC_IND_IS_E!P28+FC_IND_NFM_E!P28+FC_IND_CPC_E!P28+FC_IND_NMM_E!P28+FC_IND_PPP_E!P28+FC_IND_FBT_E!P28+FC_IND_TE_E!P28+FC_IND_MAC_E!P28+FC_IND_TL_E!P28+FC_IND_WP_E!P28+FC_IND_MQ_E!P28+FC_IND_CON_E!P28+FC_IND_NSP_E!P28</f>
        <v>0</v>
      </c>
      <c r="Q28" s="8">
        <f>FC_IND_IS_E!Q28+FC_IND_NFM_E!Q28+FC_IND_CPC_E!Q28+FC_IND_NMM_E!Q28+FC_IND_PPP_E!Q28+FC_IND_FBT_E!Q28+FC_IND_TE_E!Q28+FC_IND_MAC_E!Q28+FC_IND_TL_E!Q28+FC_IND_WP_E!Q28+FC_IND_MQ_E!Q28+FC_IND_CON_E!Q28+FC_IND_NSP_E!Q28</f>
        <v>0</v>
      </c>
      <c r="R28" s="8">
        <f>FC_IND_IS_E!R28+FC_IND_NFM_E!R28+FC_IND_CPC_E!R28+FC_IND_NMM_E!R28+FC_IND_PPP_E!R28+FC_IND_FBT_E!R28+FC_IND_TE_E!R28+FC_IND_MAC_E!R28+FC_IND_TL_E!R28+FC_IND_WP_E!R28+FC_IND_MQ_E!R28+FC_IND_CON_E!R28+FC_IND_NSP_E!R28</f>
        <v>0</v>
      </c>
      <c r="S28" s="8">
        <f>FC_IND_IS_E!S28+FC_IND_NFM_E!S28+FC_IND_CPC_E!S28+FC_IND_NMM_E!S28+FC_IND_PPP_E!S28+FC_IND_FBT_E!S28+FC_IND_TE_E!S28+FC_IND_MAC_E!S28+FC_IND_TL_E!S28+FC_IND_WP_E!S28+FC_IND_MQ_E!S28+FC_IND_CON_E!S28+FC_IND_NSP_E!S28</f>
        <v>0</v>
      </c>
      <c r="T28" s="8">
        <f>FC_IND_IS_E!T28+FC_IND_NFM_E!T28+FC_IND_CPC_E!T28+FC_IND_NMM_E!T28+FC_IND_PPP_E!T28+FC_IND_FBT_E!T28+FC_IND_TE_E!T28+FC_IND_MAC_E!T28+FC_IND_TL_E!T28+FC_IND_WP_E!T28+FC_IND_MQ_E!T28+FC_IND_CON_E!T28+FC_IND_NSP_E!T28</f>
        <v>0</v>
      </c>
      <c r="U28" s="8">
        <f>FC_IND_IS_E!U28+FC_IND_NFM_E!U28+FC_IND_CPC_E!U28+FC_IND_NMM_E!U28+FC_IND_PPP_E!U28+FC_IND_FBT_E!U28+FC_IND_TE_E!U28+FC_IND_MAC_E!U28+FC_IND_TL_E!U28+FC_IND_WP_E!U28+FC_IND_MQ_E!U28+FC_IND_CON_E!U28+FC_IND_NSP_E!U28</f>
        <v>0</v>
      </c>
      <c r="V28" s="8">
        <f>FC_IND_IS_E!V28+FC_IND_NFM_E!V28+FC_IND_CPC_E!V28+FC_IND_NMM_E!V28+FC_IND_PPP_E!V28+FC_IND_FBT_E!V28+FC_IND_TE_E!V28+FC_IND_MAC_E!V28+FC_IND_TL_E!V28+FC_IND_WP_E!V28+FC_IND_MQ_E!V28+FC_IND_CON_E!V28+FC_IND_NSP_E!V28</f>
        <v>0</v>
      </c>
      <c r="W28" s="8">
        <f>FC_IND_IS_E!W28+FC_IND_NFM_E!W28+FC_IND_CPC_E!W28+FC_IND_NMM_E!W28+FC_IND_PPP_E!W28+FC_IND_FBT_E!W28+FC_IND_TE_E!W28+FC_IND_MAC_E!W28+FC_IND_TL_E!W28+FC_IND_WP_E!W28+FC_IND_MQ_E!W28+FC_IND_CON_E!W28+FC_IND_NSP_E!W28</f>
        <v>0</v>
      </c>
      <c r="X28" s="8">
        <f>FC_IND_IS_E!X28+FC_IND_NFM_E!X28+FC_IND_CPC_E!X28+FC_IND_NMM_E!X28+FC_IND_PPP_E!X28+FC_IND_FBT_E!X28+FC_IND_TE_E!X28+FC_IND_MAC_E!X28+FC_IND_TL_E!X28+FC_IND_WP_E!X28+FC_IND_MQ_E!X28+FC_IND_CON_E!X28+FC_IND_NSP_E!X28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FC_IND_IS_E!C29+FC_IND_NFM_E!C29+FC_IND_CPC_E!C29+FC_IND_NMM_E!C29+FC_IND_PPP_E!C29+FC_IND_FBT_E!C29+FC_IND_TE_E!C29+FC_IND_MAC_E!C29+FC_IND_TL_E!C29+FC_IND_WP_E!C29+FC_IND_MQ_E!C29+FC_IND_CON_E!C29+FC_IND_NSP_E!C29</f>
        <v>0</v>
      </c>
      <c r="D29" s="8">
        <f>FC_IND_IS_E!D29+FC_IND_NFM_E!D29+FC_IND_CPC_E!D29+FC_IND_NMM_E!D29+FC_IND_PPP_E!D29+FC_IND_FBT_E!D29+FC_IND_TE_E!D29+FC_IND_MAC_E!D29+FC_IND_TL_E!D29+FC_IND_WP_E!D29+FC_IND_MQ_E!D29+FC_IND_CON_E!D29+FC_IND_NSP_E!D29</f>
        <v>0</v>
      </c>
      <c r="E29" s="8">
        <f>FC_IND_IS_E!E29+FC_IND_NFM_E!E29+FC_IND_CPC_E!E29+FC_IND_NMM_E!E29+FC_IND_PPP_E!E29+FC_IND_FBT_E!E29+FC_IND_TE_E!E29+FC_IND_MAC_E!E29+FC_IND_TL_E!E29+FC_IND_WP_E!E29+FC_IND_MQ_E!E29+FC_IND_CON_E!E29+FC_IND_NSP_E!E29</f>
        <v>0</v>
      </c>
      <c r="F29" s="8">
        <f>FC_IND_IS_E!F29+FC_IND_NFM_E!F29+FC_IND_CPC_E!F29+FC_IND_NMM_E!F29+FC_IND_PPP_E!F29+FC_IND_FBT_E!F29+FC_IND_TE_E!F29+FC_IND_MAC_E!F29+FC_IND_TL_E!F29+FC_IND_WP_E!F29+FC_IND_MQ_E!F29+FC_IND_CON_E!F29+FC_IND_NSP_E!F29</f>
        <v>0</v>
      </c>
      <c r="G29" s="8">
        <f>FC_IND_IS_E!G29+FC_IND_NFM_E!G29+FC_IND_CPC_E!G29+FC_IND_NMM_E!G29+FC_IND_PPP_E!G29+FC_IND_FBT_E!G29+FC_IND_TE_E!G29+FC_IND_MAC_E!G29+FC_IND_TL_E!G29+FC_IND_WP_E!G29+FC_IND_MQ_E!G29+FC_IND_CON_E!G29+FC_IND_NSP_E!G29</f>
        <v>0</v>
      </c>
      <c r="H29" s="8">
        <f>FC_IND_IS_E!H29+FC_IND_NFM_E!H29+FC_IND_CPC_E!H29+FC_IND_NMM_E!H29+FC_IND_PPP_E!H29+FC_IND_FBT_E!H29+FC_IND_TE_E!H29+FC_IND_MAC_E!H29+FC_IND_TL_E!H29+FC_IND_WP_E!H29+FC_IND_MQ_E!H29+FC_IND_CON_E!H29+FC_IND_NSP_E!H29</f>
        <v>0</v>
      </c>
      <c r="I29" s="8">
        <f>FC_IND_IS_E!I29+FC_IND_NFM_E!I29+FC_IND_CPC_E!I29+FC_IND_NMM_E!I29+FC_IND_PPP_E!I29+FC_IND_FBT_E!I29+FC_IND_TE_E!I29+FC_IND_MAC_E!I29+FC_IND_TL_E!I29+FC_IND_WP_E!I29+FC_IND_MQ_E!I29+FC_IND_CON_E!I29+FC_IND_NSP_E!I29</f>
        <v>0</v>
      </c>
      <c r="J29" s="8">
        <f>FC_IND_IS_E!J29+FC_IND_NFM_E!J29+FC_IND_CPC_E!J29+FC_IND_NMM_E!J29+FC_IND_PPP_E!J29+FC_IND_FBT_E!J29+FC_IND_TE_E!J29+FC_IND_MAC_E!J29+FC_IND_TL_E!J29+FC_IND_WP_E!J29+FC_IND_MQ_E!J29+FC_IND_CON_E!J29+FC_IND_NSP_E!J29</f>
        <v>0</v>
      </c>
      <c r="K29" s="8">
        <f>FC_IND_IS_E!K29+FC_IND_NFM_E!K29+FC_IND_CPC_E!K29+FC_IND_NMM_E!K29+FC_IND_PPP_E!K29+FC_IND_FBT_E!K29+FC_IND_TE_E!K29+FC_IND_MAC_E!K29+FC_IND_TL_E!K29+FC_IND_WP_E!K29+FC_IND_MQ_E!K29+FC_IND_CON_E!K29+FC_IND_NSP_E!K29</f>
        <v>0</v>
      </c>
      <c r="L29" s="8">
        <f>FC_IND_IS_E!L29+FC_IND_NFM_E!L29+FC_IND_CPC_E!L29+FC_IND_NMM_E!L29+FC_IND_PPP_E!L29+FC_IND_FBT_E!L29+FC_IND_TE_E!L29+FC_IND_MAC_E!L29+FC_IND_TL_E!L29+FC_IND_WP_E!L29+FC_IND_MQ_E!L29+FC_IND_CON_E!L29+FC_IND_NSP_E!L29</f>
        <v>0</v>
      </c>
      <c r="M29" s="8">
        <f>FC_IND_IS_E!M29+FC_IND_NFM_E!M29+FC_IND_CPC_E!M29+FC_IND_NMM_E!M29+FC_IND_PPP_E!M29+FC_IND_FBT_E!M29+FC_IND_TE_E!M29+FC_IND_MAC_E!M29+FC_IND_TL_E!M29+FC_IND_WP_E!M29+FC_IND_MQ_E!M29+FC_IND_CON_E!M29+FC_IND_NSP_E!M29</f>
        <v>0</v>
      </c>
      <c r="N29" s="8">
        <f>FC_IND_IS_E!N29+FC_IND_NFM_E!N29+FC_IND_CPC_E!N29+FC_IND_NMM_E!N29+FC_IND_PPP_E!N29+FC_IND_FBT_E!N29+FC_IND_TE_E!N29+FC_IND_MAC_E!N29+FC_IND_TL_E!N29+FC_IND_WP_E!N29+FC_IND_MQ_E!N29+FC_IND_CON_E!N29+FC_IND_NSP_E!N29</f>
        <v>0</v>
      </c>
      <c r="O29" s="8">
        <f>FC_IND_IS_E!O29+FC_IND_NFM_E!O29+FC_IND_CPC_E!O29+FC_IND_NMM_E!O29+FC_IND_PPP_E!O29+FC_IND_FBT_E!O29+FC_IND_TE_E!O29+FC_IND_MAC_E!O29+FC_IND_TL_E!O29+FC_IND_WP_E!O29+FC_IND_MQ_E!O29+FC_IND_CON_E!O29+FC_IND_NSP_E!O29</f>
        <v>0</v>
      </c>
      <c r="P29" s="8">
        <f>FC_IND_IS_E!P29+FC_IND_NFM_E!P29+FC_IND_CPC_E!P29+FC_IND_NMM_E!P29+FC_IND_PPP_E!P29+FC_IND_FBT_E!P29+FC_IND_TE_E!P29+FC_IND_MAC_E!P29+FC_IND_TL_E!P29+FC_IND_WP_E!P29+FC_IND_MQ_E!P29+FC_IND_CON_E!P29+FC_IND_NSP_E!P29</f>
        <v>0</v>
      </c>
      <c r="Q29" s="8">
        <f>FC_IND_IS_E!Q29+FC_IND_NFM_E!Q29+FC_IND_CPC_E!Q29+FC_IND_NMM_E!Q29+FC_IND_PPP_E!Q29+FC_IND_FBT_E!Q29+FC_IND_TE_E!Q29+FC_IND_MAC_E!Q29+FC_IND_TL_E!Q29+FC_IND_WP_E!Q29+FC_IND_MQ_E!Q29+FC_IND_CON_E!Q29+FC_IND_NSP_E!Q29</f>
        <v>0</v>
      </c>
      <c r="R29" s="8">
        <f>FC_IND_IS_E!R29+FC_IND_NFM_E!R29+FC_IND_CPC_E!R29+FC_IND_NMM_E!R29+FC_IND_PPP_E!R29+FC_IND_FBT_E!R29+FC_IND_TE_E!R29+FC_IND_MAC_E!R29+FC_IND_TL_E!R29+FC_IND_WP_E!R29+FC_IND_MQ_E!R29+FC_IND_CON_E!R29+FC_IND_NSP_E!R29</f>
        <v>0</v>
      </c>
      <c r="S29" s="8">
        <f>FC_IND_IS_E!S29+FC_IND_NFM_E!S29+FC_IND_CPC_E!S29+FC_IND_NMM_E!S29+FC_IND_PPP_E!S29+FC_IND_FBT_E!S29+FC_IND_TE_E!S29+FC_IND_MAC_E!S29+FC_IND_TL_E!S29+FC_IND_WP_E!S29+FC_IND_MQ_E!S29+FC_IND_CON_E!S29+FC_IND_NSP_E!S29</f>
        <v>0</v>
      </c>
      <c r="T29" s="8">
        <f>FC_IND_IS_E!T29+FC_IND_NFM_E!T29+FC_IND_CPC_E!T29+FC_IND_NMM_E!T29+FC_IND_PPP_E!T29+FC_IND_FBT_E!T29+FC_IND_TE_E!T29+FC_IND_MAC_E!T29+FC_IND_TL_E!T29+FC_IND_WP_E!T29+FC_IND_MQ_E!T29+FC_IND_CON_E!T29+FC_IND_NSP_E!T29</f>
        <v>0</v>
      </c>
      <c r="U29" s="8">
        <f>FC_IND_IS_E!U29+FC_IND_NFM_E!U29+FC_IND_CPC_E!U29+FC_IND_NMM_E!U29+FC_IND_PPP_E!U29+FC_IND_FBT_E!U29+FC_IND_TE_E!U29+FC_IND_MAC_E!U29+FC_IND_TL_E!U29+FC_IND_WP_E!U29+FC_IND_MQ_E!U29+FC_IND_CON_E!U29+FC_IND_NSP_E!U29</f>
        <v>0</v>
      </c>
      <c r="V29" s="8">
        <f>FC_IND_IS_E!V29+FC_IND_NFM_E!V29+FC_IND_CPC_E!V29+FC_IND_NMM_E!V29+FC_IND_PPP_E!V29+FC_IND_FBT_E!V29+FC_IND_TE_E!V29+FC_IND_MAC_E!V29+FC_IND_TL_E!V29+FC_IND_WP_E!V29+FC_IND_MQ_E!V29+FC_IND_CON_E!V29+FC_IND_NSP_E!V29</f>
        <v>0</v>
      </c>
      <c r="W29" s="8">
        <f>FC_IND_IS_E!W29+FC_IND_NFM_E!W29+FC_IND_CPC_E!W29+FC_IND_NMM_E!W29+FC_IND_PPP_E!W29+FC_IND_FBT_E!W29+FC_IND_TE_E!W29+FC_IND_MAC_E!W29+FC_IND_TL_E!W29+FC_IND_WP_E!W29+FC_IND_MQ_E!W29+FC_IND_CON_E!W29+FC_IND_NSP_E!W29</f>
        <v>0</v>
      </c>
      <c r="X29" s="8">
        <f>FC_IND_IS_E!X29+FC_IND_NFM_E!X29+FC_IND_CPC_E!X29+FC_IND_NMM_E!X29+FC_IND_PPP_E!X29+FC_IND_FBT_E!X29+FC_IND_TE_E!X29+FC_IND_MAC_E!X29+FC_IND_TL_E!X29+FC_IND_WP_E!X29+FC_IND_MQ_E!X29+FC_IND_CON_E!X29+FC_IND_NSP_E!X29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FC_IND_IS_E!C30+FC_IND_NFM_E!C30+FC_IND_CPC_E!C30+FC_IND_NMM_E!C30+FC_IND_PPP_E!C30+FC_IND_FBT_E!C30+FC_IND_TE_E!C30+FC_IND_MAC_E!C30+FC_IND_TL_E!C30+FC_IND_WP_E!C30+FC_IND_MQ_E!C30+FC_IND_CON_E!C30+FC_IND_NSP_E!C30</f>
        <v>0</v>
      </c>
      <c r="D30" s="8">
        <f>FC_IND_IS_E!D30+FC_IND_NFM_E!D30+FC_IND_CPC_E!D30+FC_IND_NMM_E!D30+FC_IND_PPP_E!D30+FC_IND_FBT_E!D30+FC_IND_TE_E!D30+FC_IND_MAC_E!D30+FC_IND_TL_E!D30+FC_IND_WP_E!D30+FC_IND_MQ_E!D30+FC_IND_CON_E!D30+FC_IND_NSP_E!D30</f>
        <v>0</v>
      </c>
      <c r="E30" s="8">
        <f>FC_IND_IS_E!E30+FC_IND_NFM_E!E30+FC_IND_CPC_E!E30+FC_IND_NMM_E!E30+FC_IND_PPP_E!E30+FC_IND_FBT_E!E30+FC_IND_TE_E!E30+FC_IND_MAC_E!E30+FC_IND_TL_E!E30+FC_IND_WP_E!E30+FC_IND_MQ_E!E30+FC_IND_CON_E!E30+FC_IND_NSP_E!E30</f>
        <v>0</v>
      </c>
      <c r="F30" s="8">
        <f>FC_IND_IS_E!F30+FC_IND_NFM_E!F30+FC_IND_CPC_E!F30+FC_IND_NMM_E!F30+FC_IND_PPP_E!F30+FC_IND_FBT_E!F30+FC_IND_TE_E!F30+FC_IND_MAC_E!F30+FC_IND_TL_E!F30+FC_IND_WP_E!F30+FC_IND_MQ_E!F30+FC_IND_CON_E!F30+FC_IND_NSP_E!F30</f>
        <v>0</v>
      </c>
      <c r="G30" s="8">
        <f>FC_IND_IS_E!G30+FC_IND_NFM_E!G30+FC_IND_CPC_E!G30+FC_IND_NMM_E!G30+FC_IND_PPP_E!G30+FC_IND_FBT_E!G30+FC_IND_TE_E!G30+FC_IND_MAC_E!G30+FC_IND_TL_E!G30+FC_IND_WP_E!G30+FC_IND_MQ_E!G30+FC_IND_CON_E!G30+FC_IND_NSP_E!G30</f>
        <v>0</v>
      </c>
      <c r="H30" s="8">
        <f>FC_IND_IS_E!H30+FC_IND_NFM_E!H30+FC_IND_CPC_E!H30+FC_IND_NMM_E!H30+FC_IND_PPP_E!H30+FC_IND_FBT_E!H30+FC_IND_TE_E!H30+FC_IND_MAC_E!H30+FC_IND_TL_E!H30+FC_IND_WP_E!H30+FC_IND_MQ_E!H30+FC_IND_CON_E!H30+FC_IND_NSP_E!H30</f>
        <v>0</v>
      </c>
      <c r="I30" s="8">
        <f>FC_IND_IS_E!I30+FC_IND_NFM_E!I30+FC_IND_CPC_E!I30+FC_IND_NMM_E!I30+FC_IND_PPP_E!I30+FC_IND_FBT_E!I30+FC_IND_TE_E!I30+FC_IND_MAC_E!I30+FC_IND_TL_E!I30+FC_IND_WP_E!I30+FC_IND_MQ_E!I30+FC_IND_CON_E!I30+FC_IND_NSP_E!I30</f>
        <v>0</v>
      </c>
      <c r="J30" s="8">
        <f>FC_IND_IS_E!J30+FC_IND_NFM_E!J30+FC_IND_CPC_E!J30+FC_IND_NMM_E!J30+FC_IND_PPP_E!J30+FC_IND_FBT_E!J30+FC_IND_TE_E!J30+FC_IND_MAC_E!J30+FC_IND_TL_E!J30+FC_IND_WP_E!J30+FC_IND_MQ_E!J30+FC_IND_CON_E!J30+FC_IND_NSP_E!J30</f>
        <v>0</v>
      </c>
      <c r="K30" s="8">
        <f>FC_IND_IS_E!K30+FC_IND_NFM_E!K30+FC_IND_CPC_E!K30+FC_IND_NMM_E!K30+FC_IND_PPP_E!K30+FC_IND_FBT_E!K30+FC_IND_TE_E!K30+FC_IND_MAC_E!K30+FC_IND_TL_E!K30+FC_IND_WP_E!K30+FC_IND_MQ_E!K30+FC_IND_CON_E!K30+FC_IND_NSP_E!K30</f>
        <v>0</v>
      </c>
      <c r="L30" s="8">
        <f>FC_IND_IS_E!L30+FC_IND_NFM_E!L30+FC_IND_CPC_E!L30+FC_IND_NMM_E!L30+FC_IND_PPP_E!L30+FC_IND_FBT_E!L30+FC_IND_TE_E!L30+FC_IND_MAC_E!L30+FC_IND_TL_E!L30+FC_IND_WP_E!L30+FC_IND_MQ_E!L30+FC_IND_CON_E!L30+FC_IND_NSP_E!L30</f>
        <v>0</v>
      </c>
      <c r="M30" s="8">
        <f>FC_IND_IS_E!M30+FC_IND_NFM_E!M30+FC_IND_CPC_E!M30+FC_IND_NMM_E!M30+FC_IND_PPP_E!M30+FC_IND_FBT_E!M30+FC_IND_TE_E!M30+FC_IND_MAC_E!M30+FC_IND_TL_E!M30+FC_IND_WP_E!M30+FC_IND_MQ_E!M30+FC_IND_CON_E!M30+FC_IND_NSP_E!M30</f>
        <v>0</v>
      </c>
      <c r="N30" s="8">
        <f>FC_IND_IS_E!N30+FC_IND_NFM_E!N30+FC_IND_CPC_E!N30+FC_IND_NMM_E!N30+FC_IND_PPP_E!N30+FC_IND_FBT_E!N30+FC_IND_TE_E!N30+FC_IND_MAC_E!N30+FC_IND_TL_E!N30+FC_IND_WP_E!N30+FC_IND_MQ_E!N30+FC_IND_CON_E!N30+FC_IND_NSP_E!N30</f>
        <v>0</v>
      </c>
      <c r="O30" s="8">
        <f>FC_IND_IS_E!O30+FC_IND_NFM_E!O30+FC_IND_CPC_E!O30+FC_IND_NMM_E!O30+FC_IND_PPP_E!O30+FC_IND_FBT_E!O30+FC_IND_TE_E!O30+FC_IND_MAC_E!O30+FC_IND_TL_E!O30+FC_IND_WP_E!O30+FC_IND_MQ_E!O30+FC_IND_CON_E!O30+FC_IND_NSP_E!O30</f>
        <v>0</v>
      </c>
      <c r="P30" s="8">
        <f>FC_IND_IS_E!P30+FC_IND_NFM_E!P30+FC_IND_CPC_E!P30+FC_IND_NMM_E!P30+FC_IND_PPP_E!P30+FC_IND_FBT_E!P30+FC_IND_TE_E!P30+FC_IND_MAC_E!P30+FC_IND_TL_E!P30+FC_IND_WP_E!P30+FC_IND_MQ_E!P30+FC_IND_CON_E!P30+FC_IND_NSP_E!P30</f>
        <v>0</v>
      </c>
      <c r="Q30" s="8">
        <f>FC_IND_IS_E!Q30+FC_IND_NFM_E!Q30+FC_IND_CPC_E!Q30+FC_IND_NMM_E!Q30+FC_IND_PPP_E!Q30+FC_IND_FBT_E!Q30+FC_IND_TE_E!Q30+FC_IND_MAC_E!Q30+FC_IND_TL_E!Q30+FC_IND_WP_E!Q30+FC_IND_MQ_E!Q30+FC_IND_CON_E!Q30+FC_IND_NSP_E!Q30</f>
        <v>0</v>
      </c>
      <c r="R30" s="8">
        <f>FC_IND_IS_E!R30+FC_IND_NFM_E!R30+FC_IND_CPC_E!R30+FC_IND_NMM_E!R30+FC_IND_PPP_E!R30+FC_IND_FBT_E!R30+FC_IND_TE_E!R30+FC_IND_MAC_E!R30+FC_IND_TL_E!R30+FC_IND_WP_E!R30+FC_IND_MQ_E!R30+FC_IND_CON_E!R30+FC_IND_NSP_E!R30</f>
        <v>0</v>
      </c>
      <c r="S30" s="8">
        <f>FC_IND_IS_E!S30+FC_IND_NFM_E!S30+FC_IND_CPC_E!S30+FC_IND_NMM_E!S30+FC_IND_PPP_E!S30+FC_IND_FBT_E!S30+FC_IND_TE_E!S30+FC_IND_MAC_E!S30+FC_IND_TL_E!S30+FC_IND_WP_E!S30+FC_IND_MQ_E!S30+FC_IND_CON_E!S30+FC_IND_NSP_E!S30</f>
        <v>0</v>
      </c>
      <c r="T30" s="8">
        <f>FC_IND_IS_E!T30+FC_IND_NFM_E!T30+FC_IND_CPC_E!T30+FC_IND_NMM_E!T30+FC_IND_PPP_E!T30+FC_IND_FBT_E!T30+FC_IND_TE_E!T30+FC_IND_MAC_E!T30+FC_IND_TL_E!T30+FC_IND_WP_E!T30+FC_IND_MQ_E!T30+FC_IND_CON_E!T30+FC_IND_NSP_E!T30</f>
        <v>0</v>
      </c>
      <c r="U30" s="8">
        <f>FC_IND_IS_E!U30+FC_IND_NFM_E!U30+FC_IND_CPC_E!U30+FC_IND_NMM_E!U30+FC_IND_PPP_E!U30+FC_IND_FBT_E!U30+FC_IND_TE_E!U30+FC_IND_MAC_E!U30+FC_IND_TL_E!U30+FC_IND_WP_E!U30+FC_IND_MQ_E!U30+FC_IND_CON_E!U30+FC_IND_NSP_E!U30</f>
        <v>0</v>
      </c>
      <c r="V30" s="8">
        <f>FC_IND_IS_E!V30+FC_IND_NFM_E!V30+FC_IND_CPC_E!V30+FC_IND_NMM_E!V30+FC_IND_PPP_E!V30+FC_IND_FBT_E!V30+FC_IND_TE_E!V30+FC_IND_MAC_E!V30+FC_IND_TL_E!V30+FC_IND_WP_E!V30+FC_IND_MQ_E!V30+FC_IND_CON_E!V30+FC_IND_NSP_E!V30</f>
        <v>0</v>
      </c>
      <c r="W30" s="8">
        <f>FC_IND_IS_E!W30+FC_IND_NFM_E!W30+FC_IND_CPC_E!W30+FC_IND_NMM_E!W30+FC_IND_PPP_E!W30+FC_IND_FBT_E!W30+FC_IND_TE_E!W30+FC_IND_MAC_E!W30+FC_IND_TL_E!W30+FC_IND_WP_E!W30+FC_IND_MQ_E!W30+FC_IND_CON_E!W30+FC_IND_NSP_E!W30</f>
        <v>0</v>
      </c>
      <c r="X30" s="8">
        <f>FC_IND_IS_E!X30+FC_IND_NFM_E!X30+FC_IND_CPC_E!X30+FC_IND_NMM_E!X30+FC_IND_PPP_E!X30+FC_IND_FBT_E!X30+FC_IND_TE_E!X30+FC_IND_MAC_E!X30+FC_IND_TL_E!X30+FC_IND_WP_E!X30+FC_IND_MQ_E!X30+FC_IND_CON_E!X30+FC_IND_NSP_E!X30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FC_IND_IS_E!C31+FC_IND_NFM_E!C31+FC_IND_CPC_E!C31+FC_IND_NMM_E!C31+FC_IND_PPP_E!C31+FC_IND_FBT_E!C31+FC_IND_TE_E!C31+FC_IND_MAC_E!C31+FC_IND_TL_E!C31+FC_IND_WP_E!C31+FC_IND_MQ_E!C31+FC_IND_CON_E!C31+FC_IND_NSP_E!C31</f>
        <v>0</v>
      </c>
      <c r="D31" s="8">
        <f>FC_IND_IS_E!D31+FC_IND_NFM_E!D31+FC_IND_CPC_E!D31+FC_IND_NMM_E!D31+FC_IND_PPP_E!D31+FC_IND_FBT_E!D31+FC_IND_TE_E!D31+FC_IND_MAC_E!D31+FC_IND_TL_E!D31+FC_IND_WP_E!D31+FC_IND_MQ_E!D31+FC_IND_CON_E!D31+FC_IND_NSP_E!D31</f>
        <v>0</v>
      </c>
      <c r="E31" s="8">
        <f>FC_IND_IS_E!E31+FC_IND_NFM_E!E31+FC_IND_CPC_E!E31+FC_IND_NMM_E!E31+FC_IND_PPP_E!E31+FC_IND_FBT_E!E31+FC_IND_TE_E!E31+FC_IND_MAC_E!E31+FC_IND_TL_E!E31+FC_IND_WP_E!E31+FC_IND_MQ_E!E31+FC_IND_CON_E!E31+FC_IND_NSP_E!E31</f>
        <v>0</v>
      </c>
      <c r="F31" s="8">
        <f>FC_IND_IS_E!F31+FC_IND_NFM_E!F31+FC_IND_CPC_E!F31+FC_IND_NMM_E!F31+FC_IND_PPP_E!F31+FC_IND_FBT_E!F31+FC_IND_TE_E!F31+FC_IND_MAC_E!F31+FC_IND_TL_E!F31+FC_IND_WP_E!F31+FC_IND_MQ_E!F31+FC_IND_CON_E!F31+FC_IND_NSP_E!F31</f>
        <v>0</v>
      </c>
      <c r="G31" s="8">
        <f>FC_IND_IS_E!G31+FC_IND_NFM_E!G31+FC_IND_CPC_E!G31+FC_IND_NMM_E!G31+FC_IND_PPP_E!G31+FC_IND_FBT_E!G31+FC_IND_TE_E!G31+FC_IND_MAC_E!G31+FC_IND_TL_E!G31+FC_IND_WP_E!G31+FC_IND_MQ_E!G31+FC_IND_CON_E!G31+FC_IND_NSP_E!G31</f>
        <v>0</v>
      </c>
      <c r="H31" s="8">
        <f>FC_IND_IS_E!H31+FC_IND_NFM_E!H31+FC_IND_CPC_E!H31+FC_IND_NMM_E!H31+FC_IND_PPP_E!H31+FC_IND_FBT_E!H31+FC_IND_TE_E!H31+FC_IND_MAC_E!H31+FC_IND_TL_E!H31+FC_IND_WP_E!H31+FC_IND_MQ_E!H31+FC_IND_CON_E!H31+FC_IND_NSP_E!H31</f>
        <v>0</v>
      </c>
      <c r="I31" s="8">
        <f>FC_IND_IS_E!I31+FC_IND_NFM_E!I31+FC_IND_CPC_E!I31+FC_IND_NMM_E!I31+FC_IND_PPP_E!I31+FC_IND_FBT_E!I31+FC_IND_TE_E!I31+FC_IND_MAC_E!I31+FC_IND_TL_E!I31+FC_IND_WP_E!I31+FC_IND_MQ_E!I31+FC_IND_CON_E!I31+FC_IND_NSP_E!I31</f>
        <v>0</v>
      </c>
      <c r="J31" s="8">
        <f>FC_IND_IS_E!J31+FC_IND_NFM_E!J31+FC_IND_CPC_E!J31+FC_IND_NMM_E!J31+FC_IND_PPP_E!J31+FC_IND_FBT_E!J31+FC_IND_TE_E!J31+FC_IND_MAC_E!J31+FC_IND_TL_E!J31+FC_IND_WP_E!J31+FC_IND_MQ_E!J31+FC_IND_CON_E!J31+FC_IND_NSP_E!J31</f>
        <v>0</v>
      </c>
      <c r="K31" s="8">
        <f>FC_IND_IS_E!K31+FC_IND_NFM_E!K31+FC_IND_CPC_E!K31+FC_IND_NMM_E!K31+FC_IND_PPP_E!K31+FC_IND_FBT_E!K31+FC_IND_TE_E!K31+FC_IND_MAC_E!K31+FC_IND_TL_E!K31+FC_IND_WP_E!K31+FC_IND_MQ_E!K31+FC_IND_CON_E!K31+FC_IND_NSP_E!K31</f>
        <v>0</v>
      </c>
      <c r="L31" s="8">
        <f>FC_IND_IS_E!L31+FC_IND_NFM_E!L31+FC_IND_CPC_E!L31+FC_IND_NMM_E!L31+FC_IND_PPP_E!L31+FC_IND_FBT_E!L31+FC_IND_TE_E!L31+FC_IND_MAC_E!L31+FC_IND_TL_E!L31+FC_IND_WP_E!L31+FC_IND_MQ_E!L31+FC_IND_CON_E!L31+FC_IND_NSP_E!L31</f>
        <v>0</v>
      </c>
      <c r="M31" s="8">
        <f>FC_IND_IS_E!M31+FC_IND_NFM_E!M31+FC_IND_CPC_E!M31+FC_IND_NMM_E!M31+FC_IND_PPP_E!M31+FC_IND_FBT_E!M31+FC_IND_TE_E!M31+FC_IND_MAC_E!M31+FC_IND_TL_E!M31+FC_IND_WP_E!M31+FC_IND_MQ_E!M31+FC_IND_CON_E!M31+FC_IND_NSP_E!M31</f>
        <v>0</v>
      </c>
      <c r="N31" s="8">
        <f>FC_IND_IS_E!N31+FC_IND_NFM_E!N31+FC_IND_CPC_E!N31+FC_IND_NMM_E!N31+FC_IND_PPP_E!N31+FC_IND_FBT_E!N31+FC_IND_TE_E!N31+FC_IND_MAC_E!N31+FC_IND_TL_E!N31+FC_IND_WP_E!N31+FC_IND_MQ_E!N31+FC_IND_CON_E!N31+FC_IND_NSP_E!N31</f>
        <v>0</v>
      </c>
      <c r="O31" s="8">
        <f>FC_IND_IS_E!O31+FC_IND_NFM_E!O31+FC_IND_CPC_E!O31+FC_IND_NMM_E!O31+FC_IND_PPP_E!O31+FC_IND_FBT_E!O31+FC_IND_TE_E!O31+FC_IND_MAC_E!O31+FC_IND_TL_E!O31+FC_IND_WP_E!O31+FC_IND_MQ_E!O31+FC_IND_CON_E!O31+FC_IND_NSP_E!O31</f>
        <v>0</v>
      </c>
      <c r="P31" s="8">
        <f>FC_IND_IS_E!P31+FC_IND_NFM_E!P31+FC_IND_CPC_E!P31+FC_IND_NMM_E!P31+FC_IND_PPP_E!P31+FC_IND_FBT_E!P31+FC_IND_TE_E!P31+FC_IND_MAC_E!P31+FC_IND_TL_E!P31+FC_IND_WP_E!P31+FC_IND_MQ_E!P31+FC_IND_CON_E!P31+FC_IND_NSP_E!P31</f>
        <v>0</v>
      </c>
      <c r="Q31" s="8">
        <f>FC_IND_IS_E!Q31+FC_IND_NFM_E!Q31+FC_IND_CPC_E!Q31+FC_IND_NMM_E!Q31+FC_IND_PPP_E!Q31+FC_IND_FBT_E!Q31+FC_IND_TE_E!Q31+FC_IND_MAC_E!Q31+FC_IND_TL_E!Q31+FC_IND_WP_E!Q31+FC_IND_MQ_E!Q31+FC_IND_CON_E!Q31+FC_IND_NSP_E!Q31</f>
        <v>0</v>
      </c>
      <c r="R31" s="8">
        <f>FC_IND_IS_E!R31+FC_IND_NFM_E!R31+FC_IND_CPC_E!R31+FC_IND_NMM_E!R31+FC_IND_PPP_E!R31+FC_IND_FBT_E!R31+FC_IND_TE_E!R31+FC_IND_MAC_E!R31+FC_IND_TL_E!R31+FC_IND_WP_E!R31+FC_IND_MQ_E!R31+FC_IND_CON_E!R31+FC_IND_NSP_E!R31</f>
        <v>0</v>
      </c>
      <c r="S31" s="8">
        <f>FC_IND_IS_E!S31+FC_IND_NFM_E!S31+FC_IND_CPC_E!S31+FC_IND_NMM_E!S31+FC_IND_PPP_E!S31+FC_IND_FBT_E!S31+FC_IND_TE_E!S31+FC_IND_MAC_E!S31+FC_IND_TL_E!S31+FC_IND_WP_E!S31+FC_IND_MQ_E!S31+FC_IND_CON_E!S31+FC_IND_NSP_E!S31</f>
        <v>0</v>
      </c>
      <c r="T31" s="8">
        <f>FC_IND_IS_E!T31+FC_IND_NFM_E!T31+FC_IND_CPC_E!T31+FC_IND_NMM_E!T31+FC_IND_PPP_E!T31+FC_IND_FBT_E!T31+FC_IND_TE_E!T31+FC_IND_MAC_E!T31+FC_IND_TL_E!T31+FC_IND_WP_E!T31+FC_IND_MQ_E!T31+FC_IND_CON_E!T31+FC_IND_NSP_E!T31</f>
        <v>0</v>
      </c>
      <c r="U31" s="8">
        <f>FC_IND_IS_E!U31+FC_IND_NFM_E!U31+FC_IND_CPC_E!U31+FC_IND_NMM_E!U31+FC_IND_PPP_E!U31+FC_IND_FBT_E!U31+FC_IND_TE_E!U31+FC_IND_MAC_E!U31+FC_IND_TL_E!U31+FC_IND_WP_E!U31+FC_IND_MQ_E!U31+FC_IND_CON_E!U31+FC_IND_NSP_E!U31</f>
        <v>0</v>
      </c>
      <c r="V31" s="8">
        <f>FC_IND_IS_E!V31+FC_IND_NFM_E!V31+FC_IND_CPC_E!V31+FC_IND_NMM_E!V31+FC_IND_PPP_E!V31+FC_IND_FBT_E!V31+FC_IND_TE_E!V31+FC_IND_MAC_E!V31+FC_IND_TL_E!V31+FC_IND_WP_E!V31+FC_IND_MQ_E!V31+FC_IND_CON_E!V31+FC_IND_NSP_E!V31</f>
        <v>0</v>
      </c>
      <c r="W31" s="8">
        <f>FC_IND_IS_E!W31+FC_IND_NFM_E!W31+FC_IND_CPC_E!W31+FC_IND_NMM_E!W31+FC_IND_PPP_E!W31+FC_IND_FBT_E!W31+FC_IND_TE_E!W31+FC_IND_MAC_E!W31+FC_IND_TL_E!W31+FC_IND_WP_E!W31+FC_IND_MQ_E!W31+FC_IND_CON_E!W31+FC_IND_NSP_E!W31</f>
        <v>0</v>
      </c>
      <c r="X31" s="8">
        <f>FC_IND_IS_E!X31+FC_IND_NFM_E!X31+FC_IND_CPC_E!X31+FC_IND_NMM_E!X31+FC_IND_PPP_E!X31+FC_IND_FBT_E!X31+FC_IND_TE_E!X31+FC_IND_MAC_E!X31+FC_IND_TL_E!X31+FC_IND_WP_E!X31+FC_IND_MQ_E!X31+FC_IND_CON_E!X31+FC_IND_NSP_E!X31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FC_IND_IS_E!C32+FC_IND_NFM_E!C32+FC_IND_CPC_E!C32+FC_IND_NMM_E!C32+FC_IND_PPP_E!C32+FC_IND_FBT_E!C32+FC_IND_TE_E!C32+FC_IND_MAC_E!C32+FC_IND_TL_E!C32+FC_IND_WP_E!C32+FC_IND_MQ_E!C32+FC_IND_CON_E!C32+FC_IND_NSP_E!C32</f>
        <v>0</v>
      </c>
      <c r="D32" s="8">
        <f>FC_IND_IS_E!D32+FC_IND_NFM_E!D32+FC_IND_CPC_E!D32+FC_IND_NMM_E!D32+FC_IND_PPP_E!D32+FC_IND_FBT_E!D32+FC_IND_TE_E!D32+FC_IND_MAC_E!D32+FC_IND_TL_E!D32+FC_IND_WP_E!D32+FC_IND_MQ_E!D32+FC_IND_CON_E!D32+FC_IND_NSP_E!D32</f>
        <v>0</v>
      </c>
      <c r="E32" s="8">
        <f>FC_IND_IS_E!E32+FC_IND_NFM_E!E32+FC_IND_CPC_E!E32+FC_IND_NMM_E!E32+FC_IND_PPP_E!E32+FC_IND_FBT_E!E32+FC_IND_TE_E!E32+FC_IND_MAC_E!E32+FC_IND_TL_E!E32+FC_IND_WP_E!E32+FC_IND_MQ_E!E32+FC_IND_CON_E!E32+FC_IND_NSP_E!E32</f>
        <v>0</v>
      </c>
      <c r="F32" s="8">
        <f>FC_IND_IS_E!F32+FC_IND_NFM_E!F32+FC_IND_CPC_E!F32+FC_IND_NMM_E!F32+FC_IND_PPP_E!F32+FC_IND_FBT_E!F32+FC_IND_TE_E!F32+FC_IND_MAC_E!F32+FC_IND_TL_E!F32+FC_IND_WP_E!F32+FC_IND_MQ_E!F32+FC_IND_CON_E!F32+FC_IND_NSP_E!F32</f>
        <v>0</v>
      </c>
      <c r="G32" s="8">
        <f>FC_IND_IS_E!G32+FC_IND_NFM_E!G32+FC_IND_CPC_E!G32+FC_IND_NMM_E!G32+FC_IND_PPP_E!G32+FC_IND_FBT_E!G32+FC_IND_TE_E!G32+FC_IND_MAC_E!G32+FC_IND_TL_E!G32+FC_IND_WP_E!G32+FC_IND_MQ_E!G32+FC_IND_CON_E!G32+FC_IND_NSP_E!G32</f>
        <v>0</v>
      </c>
      <c r="H32" s="8">
        <f>FC_IND_IS_E!H32+FC_IND_NFM_E!H32+FC_IND_CPC_E!H32+FC_IND_NMM_E!H32+FC_IND_PPP_E!H32+FC_IND_FBT_E!H32+FC_IND_TE_E!H32+FC_IND_MAC_E!H32+FC_IND_TL_E!H32+FC_IND_WP_E!H32+FC_IND_MQ_E!H32+FC_IND_CON_E!H32+FC_IND_NSP_E!H32</f>
        <v>0</v>
      </c>
      <c r="I32" s="8">
        <f>FC_IND_IS_E!I32+FC_IND_NFM_E!I32+FC_IND_CPC_E!I32+FC_IND_NMM_E!I32+FC_IND_PPP_E!I32+FC_IND_FBT_E!I32+FC_IND_TE_E!I32+FC_IND_MAC_E!I32+FC_IND_TL_E!I32+FC_IND_WP_E!I32+FC_IND_MQ_E!I32+FC_IND_CON_E!I32+FC_IND_NSP_E!I32</f>
        <v>0</v>
      </c>
      <c r="J32" s="8">
        <f>FC_IND_IS_E!J32+FC_IND_NFM_E!J32+FC_IND_CPC_E!J32+FC_IND_NMM_E!J32+FC_IND_PPP_E!J32+FC_IND_FBT_E!J32+FC_IND_TE_E!J32+FC_IND_MAC_E!J32+FC_IND_TL_E!J32+FC_IND_WP_E!J32+FC_IND_MQ_E!J32+FC_IND_CON_E!J32+FC_IND_NSP_E!J32</f>
        <v>0</v>
      </c>
      <c r="K32" s="8">
        <f>FC_IND_IS_E!K32+FC_IND_NFM_E!K32+FC_IND_CPC_E!K32+FC_IND_NMM_E!K32+FC_IND_PPP_E!K32+FC_IND_FBT_E!K32+FC_IND_TE_E!K32+FC_IND_MAC_E!K32+FC_IND_TL_E!K32+FC_IND_WP_E!K32+FC_IND_MQ_E!K32+FC_IND_CON_E!K32+FC_IND_NSP_E!K32</f>
        <v>0</v>
      </c>
      <c r="L32" s="8">
        <f>FC_IND_IS_E!L32+FC_IND_NFM_E!L32+FC_IND_CPC_E!L32+FC_IND_NMM_E!L32+FC_IND_PPP_E!L32+FC_IND_FBT_E!L32+FC_IND_TE_E!L32+FC_IND_MAC_E!L32+FC_IND_TL_E!L32+FC_IND_WP_E!L32+FC_IND_MQ_E!L32+FC_IND_CON_E!L32+FC_IND_NSP_E!L32</f>
        <v>0</v>
      </c>
      <c r="M32" s="8">
        <f>FC_IND_IS_E!M32+FC_IND_NFM_E!M32+FC_IND_CPC_E!M32+FC_IND_NMM_E!M32+FC_IND_PPP_E!M32+FC_IND_FBT_E!M32+FC_IND_TE_E!M32+FC_IND_MAC_E!M32+FC_IND_TL_E!M32+FC_IND_WP_E!M32+FC_IND_MQ_E!M32+FC_IND_CON_E!M32+FC_IND_NSP_E!M32</f>
        <v>0</v>
      </c>
      <c r="N32" s="8">
        <f>FC_IND_IS_E!N32+FC_IND_NFM_E!N32+FC_IND_CPC_E!N32+FC_IND_NMM_E!N32+FC_IND_PPP_E!N32+FC_IND_FBT_E!N32+FC_IND_TE_E!N32+FC_IND_MAC_E!N32+FC_IND_TL_E!N32+FC_IND_WP_E!N32+FC_IND_MQ_E!N32+FC_IND_CON_E!N32+FC_IND_NSP_E!N32</f>
        <v>0</v>
      </c>
      <c r="O32" s="8">
        <f>FC_IND_IS_E!O32+FC_IND_NFM_E!O32+FC_IND_CPC_E!O32+FC_IND_NMM_E!O32+FC_IND_PPP_E!O32+FC_IND_FBT_E!O32+FC_IND_TE_E!O32+FC_IND_MAC_E!O32+FC_IND_TL_E!O32+FC_IND_WP_E!O32+FC_IND_MQ_E!O32+FC_IND_CON_E!O32+FC_IND_NSP_E!O32</f>
        <v>0</v>
      </c>
      <c r="P32" s="8">
        <f>FC_IND_IS_E!P32+FC_IND_NFM_E!P32+FC_IND_CPC_E!P32+FC_IND_NMM_E!P32+FC_IND_PPP_E!P32+FC_IND_FBT_E!P32+FC_IND_TE_E!P32+FC_IND_MAC_E!P32+FC_IND_TL_E!P32+FC_IND_WP_E!P32+FC_IND_MQ_E!P32+FC_IND_CON_E!P32+FC_IND_NSP_E!P32</f>
        <v>0</v>
      </c>
      <c r="Q32" s="8">
        <f>FC_IND_IS_E!Q32+FC_IND_NFM_E!Q32+FC_IND_CPC_E!Q32+FC_IND_NMM_E!Q32+FC_IND_PPP_E!Q32+FC_IND_FBT_E!Q32+FC_IND_TE_E!Q32+FC_IND_MAC_E!Q32+FC_IND_TL_E!Q32+FC_IND_WP_E!Q32+FC_IND_MQ_E!Q32+FC_IND_CON_E!Q32+FC_IND_NSP_E!Q32</f>
        <v>0</v>
      </c>
      <c r="R32" s="8">
        <f>FC_IND_IS_E!R32+FC_IND_NFM_E!R32+FC_IND_CPC_E!R32+FC_IND_NMM_E!R32+FC_IND_PPP_E!R32+FC_IND_FBT_E!R32+FC_IND_TE_E!R32+FC_IND_MAC_E!R32+FC_IND_TL_E!R32+FC_IND_WP_E!R32+FC_IND_MQ_E!R32+FC_IND_CON_E!R32+FC_IND_NSP_E!R32</f>
        <v>0</v>
      </c>
      <c r="S32" s="8">
        <f>FC_IND_IS_E!S32+FC_IND_NFM_E!S32+FC_IND_CPC_E!S32+FC_IND_NMM_E!S32+FC_IND_PPP_E!S32+FC_IND_FBT_E!S32+FC_IND_TE_E!S32+FC_IND_MAC_E!S32+FC_IND_TL_E!S32+FC_IND_WP_E!S32+FC_IND_MQ_E!S32+FC_IND_CON_E!S32+FC_IND_NSP_E!S32</f>
        <v>0</v>
      </c>
      <c r="T32" s="8">
        <f>FC_IND_IS_E!T32+FC_IND_NFM_E!T32+FC_IND_CPC_E!T32+FC_IND_NMM_E!T32+FC_IND_PPP_E!T32+FC_IND_FBT_E!T32+FC_IND_TE_E!T32+FC_IND_MAC_E!T32+FC_IND_TL_E!T32+FC_IND_WP_E!T32+FC_IND_MQ_E!T32+FC_IND_CON_E!T32+FC_IND_NSP_E!T32</f>
        <v>0</v>
      </c>
      <c r="U32" s="8">
        <f>FC_IND_IS_E!U32+FC_IND_NFM_E!U32+FC_IND_CPC_E!U32+FC_IND_NMM_E!U32+FC_IND_PPP_E!U32+FC_IND_FBT_E!U32+FC_IND_TE_E!U32+FC_IND_MAC_E!U32+FC_IND_TL_E!U32+FC_IND_WP_E!U32+FC_IND_MQ_E!U32+FC_IND_CON_E!U32+FC_IND_NSP_E!U32</f>
        <v>0</v>
      </c>
      <c r="V32" s="8">
        <f>FC_IND_IS_E!V32+FC_IND_NFM_E!V32+FC_IND_CPC_E!V32+FC_IND_NMM_E!V32+FC_IND_PPP_E!V32+FC_IND_FBT_E!V32+FC_IND_TE_E!V32+FC_IND_MAC_E!V32+FC_IND_TL_E!V32+FC_IND_WP_E!V32+FC_IND_MQ_E!V32+FC_IND_CON_E!V32+FC_IND_NSP_E!V32</f>
        <v>0</v>
      </c>
      <c r="W32" s="8">
        <f>FC_IND_IS_E!W32+FC_IND_NFM_E!W32+FC_IND_CPC_E!W32+FC_IND_NMM_E!W32+FC_IND_PPP_E!W32+FC_IND_FBT_E!W32+FC_IND_TE_E!W32+FC_IND_MAC_E!W32+FC_IND_TL_E!W32+FC_IND_WP_E!W32+FC_IND_MQ_E!W32+FC_IND_CON_E!W32+FC_IND_NSP_E!W32</f>
        <v>0</v>
      </c>
      <c r="X32" s="8">
        <f>FC_IND_IS_E!X32+FC_IND_NFM_E!X32+FC_IND_CPC_E!X32+FC_IND_NMM_E!X32+FC_IND_PPP_E!X32+FC_IND_FBT_E!X32+FC_IND_TE_E!X32+FC_IND_MAC_E!X32+FC_IND_TL_E!X32+FC_IND_WP_E!X32+FC_IND_MQ_E!X32+FC_IND_CON_E!X32+FC_IND_NSP_E!X32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7886.3347403999996</v>
      </c>
      <c r="D33" s="19">
        <f t="shared" si="17"/>
        <v>7943.0251716000021</v>
      </c>
      <c r="E33" s="19">
        <f t="shared" si="17"/>
        <v>7890.4764082800011</v>
      </c>
      <c r="F33" s="19">
        <f t="shared" si="17"/>
        <v>6494.4816130800009</v>
      </c>
      <c r="G33" s="19">
        <f t="shared" si="17"/>
        <v>6080.1085098000012</v>
      </c>
      <c r="H33" s="19">
        <f t="shared" si="17"/>
        <v>5916.1572018000006</v>
      </c>
      <c r="I33" s="19">
        <f t="shared" si="17"/>
        <v>5510.6820611999992</v>
      </c>
      <c r="J33" s="19">
        <f t="shared" si="17"/>
        <v>4616.1598417200003</v>
      </c>
      <c r="K33" s="19">
        <f t="shared" si="17"/>
        <v>4173.0861592799993</v>
      </c>
      <c r="L33" s="19">
        <f t="shared" si="17"/>
        <v>3913.5250965599998</v>
      </c>
      <c r="M33" s="19">
        <f t="shared" si="17"/>
        <v>3607.9924643999998</v>
      </c>
      <c r="N33" s="19">
        <f t="shared" si="17"/>
        <v>3088.1723349600002</v>
      </c>
      <c r="O33" s="19">
        <f t="shared" si="17"/>
        <v>2504.3974369200005</v>
      </c>
      <c r="P33" s="19">
        <f t="shared" si="17"/>
        <v>2346.3725806800003</v>
      </c>
      <c r="Q33" s="19">
        <f t="shared" si="17"/>
        <v>2522.4955959599997</v>
      </c>
      <c r="R33" s="19">
        <f t="shared" si="17"/>
        <v>2576.70847908</v>
      </c>
      <c r="S33" s="19">
        <f t="shared" si="17"/>
        <v>2115.61131888</v>
      </c>
      <c r="T33" s="19">
        <f t="shared" si="17"/>
        <v>2203.6930714800001</v>
      </c>
      <c r="U33" s="19">
        <f t="shared" si="17"/>
        <v>2047.0733740799997</v>
      </c>
      <c r="V33" s="19">
        <f t="shared" si="17"/>
        <v>1934.8290489600004</v>
      </c>
      <c r="W33" s="19">
        <f t="shared" si="17"/>
        <v>1973.9648041199998</v>
      </c>
      <c r="X33" s="19">
        <f t="shared" ref="X33" si="18">SUM(X34:X50)</f>
        <v>1800.1170216000003</v>
      </c>
    </row>
    <row r="34" spans="1:24" ht="11.25" customHeight="1" x14ac:dyDescent="0.2">
      <c r="A34" s="28" t="s">
        <v>54</v>
      </c>
      <c r="B34" s="7" t="s">
        <v>55</v>
      </c>
      <c r="C34" s="8">
        <f>FC_IND_IS_E!C34+FC_IND_NFM_E!C34+FC_IND_CPC_E!C34+FC_IND_NMM_E!C34+FC_IND_PPP_E!C34+FC_IND_FBT_E!C34+FC_IND_TE_E!C34+FC_IND_MAC_E!C34+FC_IND_TL_E!C34+FC_IND_WP_E!C34+FC_IND_MQ_E!C34+FC_IND_CON_E!C34+FC_IND_NSP_E!C34</f>
        <v>0</v>
      </c>
      <c r="D34" s="8">
        <f>FC_IND_IS_E!D34+FC_IND_NFM_E!D34+FC_IND_CPC_E!D34+FC_IND_NMM_E!D34+FC_IND_PPP_E!D34+FC_IND_FBT_E!D34+FC_IND_TE_E!D34+FC_IND_MAC_E!D34+FC_IND_TL_E!D34+FC_IND_WP_E!D34+FC_IND_MQ_E!D34+FC_IND_CON_E!D34+FC_IND_NSP_E!D34</f>
        <v>0</v>
      </c>
      <c r="E34" s="8">
        <f>FC_IND_IS_E!E34+FC_IND_NFM_E!E34+FC_IND_CPC_E!E34+FC_IND_NMM_E!E34+FC_IND_PPP_E!E34+FC_IND_FBT_E!E34+FC_IND_TE_E!E34+FC_IND_MAC_E!E34+FC_IND_TL_E!E34+FC_IND_WP_E!E34+FC_IND_MQ_E!E34+FC_IND_CON_E!E34+FC_IND_NSP_E!E34</f>
        <v>0</v>
      </c>
      <c r="F34" s="8">
        <f>FC_IND_IS_E!F34+FC_IND_NFM_E!F34+FC_IND_CPC_E!F34+FC_IND_NMM_E!F34+FC_IND_PPP_E!F34+FC_IND_FBT_E!F34+FC_IND_TE_E!F34+FC_IND_MAC_E!F34+FC_IND_TL_E!F34+FC_IND_WP_E!F34+FC_IND_MQ_E!F34+FC_IND_CON_E!F34+FC_IND_NSP_E!F34</f>
        <v>0</v>
      </c>
      <c r="G34" s="8">
        <f>FC_IND_IS_E!G34+FC_IND_NFM_E!G34+FC_IND_CPC_E!G34+FC_IND_NMM_E!G34+FC_IND_PPP_E!G34+FC_IND_FBT_E!G34+FC_IND_TE_E!G34+FC_IND_MAC_E!G34+FC_IND_TL_E!G34+FC_IND_WP_E!G34+FC_IND_MQ_E!G34+FC_IND_CON_E!G34+FC_IND_NSP_E!G34</f>
        <v>0</v>
      </c>
      <c r="H34" s="8">
        <f>FC_IND_IS_E!H34+FC_IND_NFM_E!H34+FC_IND_CPC_E!H34+FC_IND_NMM_E!H34+FC_IND_PPP_E!H34+FC_IND_FBT_E!H34+FC_IND_TE_E!H34+FC_IND_MAC_E!H34+FC_IND_TL_E!H34+FC_IND_WP_E!H34+FC_IND_MQ_E!H34+FC_IND_CON_E!H34+FC_IND_NSP_E!H34</f>
        <v>0</v>
      </c>
      <c r="I34" s="8">
        <f>FC_IND_IS_E!I34+FC_IND_NFM_E!I34+FC_IND_CPC_E!I34+FC_IND_NMM_E!I34+FC_IND_PPP_E!I34+FC_IND_FBT_E!I34+FC_IND_TE_E!I34+FC_IND_MAC_E!I34+FC_IND_TL_E!I34+FC_IND_WP_E!I34+FC_IND_MQ_E!I34+FC_IND_CON_E!I34+FC_IND_NSP_E!I34</f>
        <v>0</v>
      </c>
      <c r="J34" s="8">
        <f>FC_IND_IS_E!J34+FC_IND_NFM_E!J34+FC_IND_CPC_E!J34+FC_IND_NMM_E!J34+FC_IND_PPP_E!J34+FC_IND_FBT_E!J34+FC_IND_TE_E!J34+FC_IND_MAC_E!J34+FC_IND_TL_E!J34+FC_IND_WP_E!J34+FC_IND_MQ_E!J34+FC_IND_CON_E!J34+FC_IND_NSP_E!J34</f>
        <v>0</v>
      </c>
      <c r="K34" s="8">
        <f>FC_IND_IS_E!K34+FC_IND_NFM_E!K34+FC_IND_CPC_E!K34+FC_IND_NMM_E!K34+FC_IND_PPP_E!K34+FC_IND_FBT_E!K34+FC_IND_TE_E!K34+FC_IND_MAC_E!K34+FC_IND_TL_E!K34+FC_IND_WP_E!K34+FC_IND_MQ_E!K34+FC_IND_CON_E!K34+FC_IND_NSP_E!K34</f>
        <v>0</v>
      </c>
      <c r="L34" s="8">
        <f>FC_IND_IS_E!L34+FC_IND_NFM_E!L34+FC_IND_CPC_E!L34+FC_IND_NMM_E!L34+FC_IND_PPP_E!L34+FC_IND_FBT_E!L34+FC_IND_TE_E!L34+FC_IND_MAC_E!L34+FC_IND_TL_E!L34+FC_IND_WP_E!L34+FC_IND_MQ_E!L34+FC_IND_CON_E!L34+FC_IND_NSP_E!L34</f>
        <v>0</v>
      </c>
      <c r="M34" s="8">
        <f>FC_IND_IS_E!M34+FC_IND_NFM_E!M34+FC_IND_CPC_E!M34+FC_IND_NMM_E!M34+FC_IND_PPP_E!M34+FC_IND_FBT_E!M34+FC_IND_TE_E!M34+FC_IND_MAC_E!M34+FC_IND_TL_E!M34+FC_IND_WP_E!M34+FC_IND_MQ_E!M34+FC_IND_CON_E!M34+FC_IND_NSP_E!M34</f>
        <v>0</v>
      </c>
      <c r="N34" s="8">
        <f>FC_IND_IS_E!N34+FC_IND_NFM_E!N34+FC_IND_CPC_E!N34+FC_IND_NMM_E!N34+FC_IND_PPP_E!N34+FC_IND_FBT_E!N34+FC_IND_TE_E!N34+FC_IND_MAC_E!N34+FC_IND_TL_E!N34+FC_IND_WP_E!N34+FC_IND_MQ_E!N34+FC_IND_CON_E!N34+FC_IND_NSP_E!N34</f>
        <v>0</v>
      </c>
      <c r="O34" s="8">
        <f>FC_IND_IS_E!O34+FC_IND_NFM_E!O34+FC_IND_CPC_E!O34+FC_IND_NMM_E!O34+FC_IND_PPP_E!O34+FC_IND_FBT_E!O34+FC_IND_TE_E!O34+FC_IND_MAC_E!O34+FC_IND_TL_E!O34+FC_IND_WP_E!O34+FC_IND_MQ_E!O34+FC_IND_CON_E!O34+FC_IND_NSP_E!O34</f>
        <v>0</v>
      </c>
      <c r="P34" s="8">
        <f>FC_IND_IS_E!P34+FC_IND_NFM_E!P34+FC_IND_CPC_E!P34+FC_IND_NMM_E!P34+FC_IND_PPP_E!P34+FC_IND_FBT_E!P34+FC_IND_TE_E!P34+FC_IND_MAC_E!P34+FC_IND_TL_E!P34+FC_IND_WP_E!P34+FC_IND_MQ_E!P34+FC_IND_CON_E!P34+FC_IND_NSP_E!P34</f>
        <v>0</v>
      </c>
      <c r="Q34" s="8">
        <f>FC_IND_IS_E!Q34+FC_IND_NFM_E!Q34+FC_IND_CPC_E!Q34+FC_IND_NMM_E!Q34+FC_IND_PPP_E!Q34+FC_IND_FBT_E!Q34+FC_IND_TE_E!Q34+FC_IND_MAC_E!Q34+FC_IND_TL_E!Q34+FC_IND_WP_E!Q34+FC_IND_MQ_E!Q34+FC_IND_CON_E!Q34+FC_IND_NSP_E!Q34</f>
        <v>0</v>
      </c>
      <c r="R34" s="8">
        <f>FC_IND_IS_E!R34+FC_IND_NFM_E!R34+FC_IND_CPC_E!R34+FC_IND_NMM_E!R34+FC_IND_PPP_E!R34+FC_IND_FBT_E!R34+FC_IND_TE_E!R34+FC_IND_MAC_E!R34+FC_IND_TL_E!R34+FC_IND_WP_E!R34+FC_IND_MQ_E!R34+FC_IND_CON_E!R34+FC_IND_NSP_E!R34</f>
        <v>0</v>
      </c>
      <c r="S34" s="8">
        <f>FC_IND_IS_E!S34+FC_IND_NFM_E!S34+FC_IND_CPC_E!S34+FC_IND_NMM_E!S34+FC_IND_PPP_E!S34+FC_IND_FBT_E!S34+FC_IND_TE_E!S34+FC_IND_MAC_E!S34+FC_IND_TL_E!S34+FC_IND_WP_E!S34+FC_IND_MQ_E!S34+FC_IND_CON_E!S34+FC_IND_NSP_E!S34</f>
        <v>0</v>
      </c>
      <c r="T34" s="8">
        <f>FC_IND_IS_E!T34+FC_IND_NFM_E!T34+FC_IND_CPC_E!T34+FC_IND_NMM_E!T34+FC_IND_PPP_E!T34+FC_IND_FBT_E!T34+FC_IND_TE_E!T34+FC_IND_MAC_E!T34+FC_IND_TL_E!T34+FC_IND_WP_E!T34+FC_IND_MQ_E!T34+FC_IND_CON_E!T34+FC_IND_NSP_E!T34</f>
        <v>0</v>
      </c>
      <c r="U34" s="8">
        <f>FC_IND_IS_E!U34+FC_IND_NFM_E!U34+FC_IND_CPC_E!U34+FC_IND_NMM_E!U34+FC_IND_PPP_E!U34+FC_IND_FBT_E!U34+FC_IND_TE_E!U34+FC_IND_MAC_E!U34+FC_IND_TL_E!U34+FC_IND_WP_E!U34+FC_IND_MQ_E!U34+FC_IND_CON_E!U34+FC_IND_NSP_E!U34</f>
        <v>0</v>
      </c>
      <c r="V34" s="8">
        <f>FC_IND_IS_E!V34+FC_IND_NFM_E!V34+FC_IND_CPC_E!V34+FC_IND_NMM_E!V34+FC_IND_PPP_E!V34+FC_IND_FBT_E!V34+FC_IND_TE_E!V34+FC_IND_MAC_E!V34+FC_IND_TL_E!V34+FC_IND_WP_E!V34+FC_IND_MQ_E!V34+FC_IND_CON_E!V34+FC_IND_NSP_E!V34</f>
        <v>0</v>
      </c>
      <c r="W34" s="8">
        <f>FC_IND_IS_E!W34+FC_IND_NFM_E!W34+FC_IND_CPC_E!W34+FC_IND_NMM_E!W34+FC_IND_PPP_E!W34+FC_IND_FBT_E!W34+FC_IND_TE_E!W34+FC_IND_MAC_E!W34+FC_IND_TL_E!W34+FC_IND_WP_E!W34+FC_IND_MQ_E!W34+FC_IND_CON_E!W34+FC_IND_NSP_E!W34</f>
        <v>0</v>
      </c>
      <c r="X34" s="8">
        <f>FC_IND_IS_E!X34+FC_IND_NFM_E!X34+FC_IND_CPC_E!X34+FC_IND_NMM_E!X34+FC_IND_PPP_E!X34+FC_IND_FBT_E!X34+FC_IND_TE_E!X34+FC_IND_MAC_E!X34+FC_IND_TL_E!X34+FC_IND_WP_E!X34+FC_IND_MQ_E!X34+FC_IND_CON_E!X34+FC_IND_NSP_E!X34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FC_IND_IS_E!C35+FC_IND_NFM_E!C35+FC_IND_CPC_E!C35+FC_IND_NMM_E!C35+FC_IND_PPP_E!C35+FC_IND_FBT_E!C35+FC_IND_TE_E!C35+FC_IND_MAC_E!C35+FC_IND_TL_E!C35+FC_IND_WP_E!C35+FC_IND_MQ_E!C35+FC_IND_CON_E!C35+FC_IND_NSP_E!C35</f>
        <v>0</v>
      </c>
      <c r="D35" s="8">
        <f>FC_IND_IS_E!D35+FC_IND_NFM_E!D35+FC_IND_CPC_E!D35+FC_IND_NMM_E!D35+FC_IND_PPP_E!D35+FC_IND_FBT_E!D35+FC_IND_TE_E!D35+FC_IND_MAC_E!D35+FC_IND_TL_E!D35+FC_IND_WP_E!D35+FC_IND_MQ_E!D35+FC_IND_CON_E!D35+FC_IND_NSP_E!D35</f>
        <v>0</v>
      </c>
      <c r="E35" s="8">
        <f>FC_IND_IS_E!E35+FC_IND_NFM_E!E35+FC_IND_CPC_E!E35+FC_IND_NMM_E!E35+FC_IND_PPP_E!E35+FC_IND_FBT_E!E35+FC_IND_TE_E!E35+FC_IND_MAC_E!E35+FC_IND_TL_E!E35+FC_IND_WP_E!E35+FC_IND_MQ_E!E35+FC_IND_CON_E!E35+FC_IND_NSP_E!E35</f>
        <v>0</v>
      </c>
      <c r="F35" s="8">
        <f>FC_IND_IS_E!F35+FC_IND_NFM_E!F35+FC_IND_CPC_E!F35+FC_IND_NMM_E!F35+FC_IND_PPP_E!F35+FC_IND_FBT_E!F35+FC_IND_TE_E!F35+FC_IND_MAC_E!F35+FC_IND_TL_E!F35+FC_IND_WP_E!F35+FC_IND_MQ_E!F35+FC_IND_CON_E!F35+FC_IND_NSP_E!F35</f>
        <v>0</v>
      </c>
      <c r="G35" s="8">
        <f>FC_IND_IS_E!G35+FC_IND_NFM_E!G35+FC_IND_CPC_E!G35+FC_IND_NMM_E!G35+FC_IND_PPP_E!G35+FC_IND_FBT_E!G35+FC_IND_TE_E!G35+FC_IND_MAC_E!G35+FC_IND_TL_E!G35+FC_IND_WP_E!G35+FC_IND_MQ_E!G35+FC_IND_CON_E!G35+FC_IND_NSP_E!G35</f>
        <v>0</v>
      </c>
      <c r="H35" s="8">
        <f>FC_IND_IS_E!H35+FC_IND_NFM_E!H35+FC_IND_CPC_E!H35+FC_IND_NMM_E!H35+FC_IND_PPP_E!H35+FC_IND_FBT_E!H35+FC_IND_TE_E!H35+FC_IND_MAC_E!H35+FC_IND_TL_E!H35+FC_IND_WP_E!H35+FC_IND_MQ_E!H35+FC_IND_CON_E!H35+FC_IND_NSP_E!H35</f>
        <v>0</v>
      </c>
      <c r="I35" s="8">
        <f>FC_IND_IS_E!I35+FC_IND_NFM_E!I35+FC_IND_CPC_E!I35+FC_IND_NMM_E!I35+FC_IND_PPP_E!I35+FC_IND_FBT_E!I35+FC_IND_TE_E!I35+FC_IND_MAC_E!I35+FC_IND_TL_E!I35+FC_IND_WP_E!I35+FC_IND_MQ_E!I35+FC_IND_CON_E!I35+FC_IND_NSP_E!I35</f>
        <v>0</v>
      </c>
      <c r="J35" s="8">
        <f>FC_IND_IS_E!J35+FC_IND_NFM_E!J35+FC_IND_CPC_E!J35+FC_IND_NMM_E!J35+FC_IND_PPP_E!J35+FC_IND_FBT_E!J35+FC_IND_TE_E!J35+FC_IND_MAC_E!J35+FC_IND_TL_E!J35+FC_IND_WP_E!J35+FC_IND_MQ_E!J35+FC_IND_CON_E!J35+FC_IND_NSP_E!J35</f>
        <v>0</v>
      </c>
      <c r="K35" s="8">
        <f>FC_IND_IS_E!K35+FC_IND_NFM_E!K35+FC_IND_CPC_E!K35+FC_IND_NMM_E!K35+FC_IND_PPP_E!K35+FC_IND_FBT_E!K35+FC_IND_TE_E!K35+FC_IND_MAC_E!K35+FC_IND_TL_E!K35+FC_IND_WP_E!K35+FC_IND_MQ_E!K35+FC_IND_CON_E!K35+FC_IND_NSP_E!K35</f>
        <v>0</v>
      </c>
      <c r="L35" s="8">
        <f>FC_IND_IS_E!L35+FC_IND_NFM_E!L35+FC_IND_CPC_E!L35+FC_IND_NMM_E!L35+FC_IND_PPP_E!L35+FC_IND_FBT_E!L35+FC_IND_TE_E!L35+FC_IND_MAC_E!L35+FC_IND_TL_E!L35+FC_IND_WP_E!L35+FC_IND_MQ_E!L35+FC_IND_CON_E!L35+FC_IND_NSP_E!L35</f>
        <v>0</v>
      </c>
      <c r="M35" s="8">
        <f>FC_IND_IS_E!M35+FC_IND_NFM_E!M35+FC_IND_CPC_E!M35+FC_IND_NMM_E!M35+FC_IND_PPP_E!M35+FC_IND_FBT_E!M35+FC_IND_TE_E!M35+FC_IND_MAC_E!M35+FC_IND_TL_E!M35+FC_IND_WP_E!M35+FC_IND_MQ_E!M35+FC_IND_CON_E!M35+FC_IND_NSP_E!M35</f>
        <v>0</v>
      </c>
      <c r="N35" s="8">
        <f>FC_IND_IS_E!N35+FC_IND_NFM_E!N35+FC_IND_CPC_E!N35+FC_IND_NMM_E!N35+FC_IND_PPP_E!N35+FC_IND_FBT_E!N35+FC_IND_TE_E!N35+FC_IND_MAC_E!N35+FC_IND_TL_E!N35+FC_IND_WP_E!N35+FC_IND_MQ_E!N35+FC_IND_CON_E!N35+FC_IND_NSP_E!N35</f>
        <v>0</v>
      </c>
      <c r="O35" s="8">
        <f>FC_IND_IS_E!O35+FC_IND_NFM_E!O35+FC_IND_CPC_E!O35+FC_IND_NMM_E!O35+FC_IND_PPP_E!O35+FC_IND_FBT_E!O35+FC_IND_TE_E!O35+FC_IND_MAC_E!O35+FC_IND_TL_E!O35+FC_IND_WP_E!O35+FC_IND_MQ_E!O35+FC_IND_CON_E!O35+FC_IND_NSP_E!O35</f>
        <v>0</v>
      </c>
      <c r="P35" s="8">
        <f>FC_IND_IS_E!P35+FC_IND_NFM_E!P35+FC_IND_CPC_E!P35+FC_IND_NMM_E!P35+FC_IND_PPP_E!P35+FC_IND_FBT_E!P35+FC_IND_TE_E!P35+FC_IND_MAC_E!P35+FC_IND_TL_E!P35+FC_IND_WP_E!P35+FC_IND_MQ_E!P35+FC_IND_CON_E!P35+FC_IND_NSP_E!P35</f>
        <v>0</v>
      </c>
      <c r="Q35" s="8">
        <f>FC_IND_IS_E!Q35+FC_IND_NFM_E!Q35+FC_IND_CPC_E!Q35+FC_IND_NMM_E!Q35+FC_IND_PPP_E!Q35+FC_IND_FBT_E!Q35+FC_IND_TE_E!Q35+FC_IND_MAC_E!Q35+FC_IND_TL_E!Q35+FC_IND_WP_E!Q35+FC_IND_MQ_E!Q35+FC_IND_CON_E!Q35+FC_IND_NSP_E!Q35</f>
        <v>0</v>
      </c>
      <c r="R35" s="8">
        <f>FC_IND_IS_E!R35+FC_IND_NFM_E!R35+FC_IND_CPC_E!R35+FC_IND_NMM_E!R35+FC_IND_PPP_E!R35+FC_IND_FBT_E!R35+FC_IND_TE_E!R35+FC_IND_MAC_E!R35+FC_IND_TL_E!R35+FC_IND_WP_E!R35+FC_IND_MQ_E!R35+FC_IND_CON_E!R35+FC_IND_NSP_E!R35</f>
        <v>0</v>
      </c>
      <c r="S35" s="8">
        <f>FC_IND_IS_E!S35+FC_IND_NFM_E!S35+FC_IND_CPC_E!S35+FC_IND_NMM_E!S35+FC_IND_PPP_E!S35+FC_IND_FBT_E!S35+FC_IND_TE_E!S35+FC_IND_MAC_E!S35+FC_IND_TL_E!S35+FC_IND_WP_E!S35+FC_IND_MQ_E!S35+FC_IND_CON_E!S35+FC_IND_NSP_E!S35</f>
        <v>0</v>
      </c>
      <c r="T35" s="8">
        <f>FC_IND_IS_E!T35+FC_IND_NFM_E!T35+FC_IND_CPC_E!T35+FC_IND_NMM_E!T35+FC_IND_PPP_E!T35+FC_IND_FBT_E!T35+FC_IND_TE_E!T35+FC_IND_MAC_E!T35+FC_IND_TL_E!T35+FC_IND_WP_E!T35+FC_IND_MQ_E!T35+FC_IND_CON_E!T35+FC_IND_NSP_E!T35</f>
        <v>0</v>
      </c>
      <c r="U35" s="8">
        <f>FC_IND_IS_E!U35+FC_IND_NFM_E!U35+FC_IND_CPC_E!U35+FC_IND_NMM_E!U35+FC_IND_PPP_E!U35+FC_IND_FBT_E!U35+FC_IND_TE_E!U35+FC_IND_MAC_E!U35+FC_IND_TL_E!U35+FC_IND_WP_E!U35+FC_IND_MQ_E!U35+FC_IND_CON_E!U35+FC_IND_NSP_E!U35</f>
        <v>0</v>
      </c>
      <c r="V35" s="8">
        <f>FC_IND_IS_E!V35+FC_IND_NFM_E!V35+FC_IND_CPC_E!V35+FC_IND_NMM_E!V35+FC_IND_PPP_E!V35+FC_IND_FBT_E!V35+FC_IND_TE_E!V35+FC_IND_MAC_E!V35+FC_IND_TL_E!V35+FC_IND_WP_E!V35+FC_IND_MQ_E!V35+FC_IND_CON_E!V35+FC_IND_NSP_E!V35</f>
        <v>0</v>
      </c>
      <c r="W35" s="8">
        <f>FC_IND_IS_E!W35+FC_IND_NFM_E!W35+FC_IND_CPC_E!W35+FC_IND_NMM_E!W35+FC_IND_PPP_E!W35+FC_IND_FBT_E!W35+FC_IND_TE_E!W35+FC_IND_MAC_E!W35+FC_IND_TL_E!W35+FC_IND_WP_E!W35+FC_IND_MQ_E!W35+FC_IND_CON_E!W35+FC_IND_NSP_E!W35</f>
        <v>0</v>
      </c>
      <c r="X35" s="8">
        <f>FC_IND_IS_E!X35+FC_IND_NFM_E!X35+FC_IND_CPC_E!X35+FC_IND_NMM_E!X35+FC_IND_PPP_E!X35+FC_IND_FBT_E!X35+FC_IND_TE_E!X35+FC_IND_MAC_E!X35+FC_IND_TL_E!X35+FC_IND_WP_E!X35+FC_IND_MQ_E!X35+FC_IND_CON_E!X35+FC_IND_NSP_E!X35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FC_IND_IS_E!C36+FC_IND_NFM_E!C36+FC_IND_CPC_E!C36+FC_IND_NMM_E!C36+FC_IND_PPP_E!C36+FC_IND_FBT_E!C36+FC_IND_TE_E!C36+FC_IND_MAC_E!C36+FC_IND_TL_E!C36+FC_IND_WP_E!C36+FC_IND_MQ_E!C36+FC_IND_CON_E!C36+FC_IND_NSP_E!C36</f>
        <v>937.17379475999996</v>
      </c>
      <c r="D36" s="8">
        <f>FC_IND_IS_E!D36+FC_IND_NFM_E!D36+FC_IND_CPC_E!D36+FC_IND_NMM_E!D36+FC_IND_PPP_E!D36+FC_IND_FBT_E!D36+FC_IND_TE_E!D36+FC_IND_MAC_E!D36+FC_IND_TL_E!D36+FC_IND_WP_E!D36+FC_IND_MQ_E!D36+FC_IND_CON_E!D36+FC_IND_NSP_E!D36</f>
        <v>937.17379476000008</v>
      </c>
      <c r="E36" s="8">
        <f>FC_IND_IS_E!E36+FC_IND_NFM_E!E36+FC_IND_CPC_E!E36+FC_IND_NMM_E!E36+FC_IND_PPP_E!E36+FC_IND_FBT_E!E36+FC_IND_TE_E!E36+FC_IND_MAC_E!E36+FC_IND_TL_E!E36+FC_IND_WP_E!E36+FC_IND_MQ_E!E36+FC_IND_CON_E!E36+FC_IND_NSP_E!E36</f>
        <v>811.81941047999999</v>
      </c>
      <c r="F36" s="8">
        <f>FC_IND_IS_E!F36+FC_IND_NFM_E!F36+FC_IND_CPC_E!F36+FC_IND_NMM_E!F36+FC_IND_PPP_E!F36+FC_IND_FBT_E!F36+FC_IND_TE_E!F36+FC_IND_MAC_E!F36+FC_IND_TL_E!F36+FC_IND_WP_E!F36+FC_IND_MQ_E!F36+FC_IND_CON_E!F36+FC_IND_NSP_E!F36</f>
        <v>396.95596668000007</v>
      </c>
      <c r="G36" s="8">
        <f>FC_IND_IS_E!G36+FC_IND_NFM_E!G36+FC_IND_CPC_E!G36+FC_IND_NMM_E!G36+FC_IND_PPP_E!G36+FC_IND_FBT_E!G36+FC_IND_TE_E!G36+FC_IND_MAC_E!G36+FC_IND_TL_E!G36+FC_IND_WP_E!G36+FC_IND_MQ_E!G36+FC_IND_CON_E!G36+FC_IND_NSP_E!G36</f>
        <v>298.52617572000008</v>
      </c>
      <c r="H36" s="8">
        <f>FC_IND_IS_E!H36+FC_IND_NFM_E!H36+FC_IND_CPC_E!H36+FC_IND_NMM_E!H36+FC_IND_PPP_E!H36+FC_IND_FBT_E!H36+FC_IND_TE_E!H36+FC_IND_MAC_E!H36+FC_IND_TL_E!H36+FC_IND_WP_E!H36+FC_IND_MQ_E!H36+FC_IND_CON_E!H36+FC_IND_NSP_E!H36</f>
        <v>316.43774172000002</v>
      </c>
      <c r="I36" s="8">
        <f>FC_IND_IS_E!I36+FC_IND_NFM_E!I36+FC_IND_CPC_E!I36+FC_IND_NMM_E!I36+FC_IND_PPP_E!I36+FC_IND_FBT_E!I36+FC_IND_TE_E!I36+FC_IND_MAC_E!I36+FC_IND_TL_E!I36+FC_IND_WP_E!I36+FC_IND_MQ_E!I36+FC_IND_CON_E!I36+FC_IND_NSP_E!I36</f>
        <v>286.58551031999997</v>
      </c>
      <c r="J36" s="8">
        <f>FC_IND_IS_E!J36+FC_IND_NFM_E!J36+FC_IND_CPC_E!J36+FC_IND_NMM_E!J36+FC_IND_PPP_E!J36+FC_IND_FBT_E!J36+FC_IND_TE_E!J36+FC_IND_MAC_E!J36+FC_IND_TL_E!J36+FC_IND_WP_E!J36+FC_IND_MQ_E!J36+FC_IND_CON_E!J36+FC_IND_NSP_E!J36</f>
        <v>278.64944856000005</v>
      </c>
      <c r="K36" s="8">
        <f>FC_IND_IS_E!K36+FC_IND_NFM_E!K36+FC_IND_CPC_E!K36+FC_IND_NMM_E!K36+FC_IND_PPP_E!K36+FC_IND_FBT_E!K36+FC_IND_TE_E!K36+FC_IND_MAC_E!K36+FC_IND_TL_E!K36+FC_IND_WP_E!K36+FC_IND_MQ_E!K36+FC_IND_CON_E!K36+FC_IND_NSP_E!K36</f>
        <v>278.64967572</v>
      </c>
      <c r="L36" s="8">
        <f>FC_IND_IS_E!L36+FC_IND_NFM_E!L36+FC_IND_CPC_E!L36+FC_IND_NMM_E!L36+FC_IND_PPP_E!L36+FC_IND_FBT_E!L36+FC_IND_TE_E!L36+FC_IND_MAC_E!L36+FC_IND_TL_E!L36+FC_IND_WP_E!L36+FC_IND_MQ_E!L36+FC_IND_CON_E!L36+FC_IND_NSP_E!L36</f>
        <v>229.3055262</v>
      </c>
      <c r="M36" s="8">
        <f>FC_IND_IS_E!M36+FC_IND_NFM_E!M36+FC_IND_CPC_E!M36+FC_IND_NMM_E!M36+FC_IND_PPP_E!M36+FC_IND_FBT_E!M36+FC_IND_TE_E!M36+FC_IND_MAC_E!M36+FC_IND_TL_E!M36+FC_IND_WP_E!M36+FC_IND_MQ_E!M36+FC_IND_CON_E!M36+FC_IND_NSP_E!M36</f>
        <v>214.79318244000001</v>
      </c>
      <c r="N36" s="8">
        <f>FC_IND_IS_E!N36+FC_IND_NFM_E!N36+FC_IND_CPC_E!N36+FC_IND_NMM_E!N36+FC_IND_PPP_E!N36+FC_IND_FBT_E!N36+FC_IND_TE_E!N36+FC_IND_MAC_E!N36+FC_IND_TL_E!N36+FC_IND_WP_E!N36+FC_IND_MQ_E!N36+FC_IND_CON_E!N36+FC_IND_NSP_E!N36</f>
        <v>232.20863100000003</v>
      </c>
      <c r="O36" s="8">
        <f>FC_IND_IS_E!O36+FC_IND_NFM_E!O36+FC_IND_CPC_E!O36+FC_IND_NMM_E!O36+FC_IND_PPP_E!O36+FC_IND_FBT_E!O36+FC_IND_TE_E!O36+FC_IND_MAC_E!O36+FC_IND_TL_E!O36+FC_IND_WP_E!O36+FC_IND_MQ_E!O36+FC_IND_CON_E!O36+FC_IND_NSP_E!O36</f>
        <v>200.27993004000001</v>
      </c>
      <c r="P36" s="8">
        <f>FC_IND_IS_E!P36+FC_IND_NFM_E!P36+FC_IND_CPC_E!P36+FC_IND_NMM_E!P36+FC_IND_PPP_E!P36+FC_IND_FBT_E!P36+FC_IND_TE_E!P36+FC_IND_MAC_E!P36+FC_IND_TL_E!P36+FC_IND_WP_E!P36+FC_IND_MQ_E!P36+FC_IND_CON_E!P36+FC_IND_NSP_E!P36</f>
        <v>177.05895336</v>
      </c>
      <c r="Q36" s="8">
        <f>FC_IND_IS_E!Q36+FC_IND_NFM_E!Q36+FC_IND_CPC_E!Q36+FC_IND_NMM_E!Q36+FC_IND_PPP_E!Q36+FC_IND_FBT_E!Q36+FC_IND_TE_E!Q36+FC_IND_MAC_E!Q36+FC_IND_TL_E!Q36+FC_IND_WP_E!Q36+FC_IND_MQ_E!Q36+FC_IND_CON_E!Q36+FC_IND_NSP_E!Q36</f>
        <v>174.15653004000001</v>
      </c>
      <c r="R36" s="8">
        <f>FC_IND_IS_E!R36+FC_IND_NFM_E!R36+FC_IND_CPC_E!R36+FC_IND_NMM_E!R36+FC_IND_PPP_E!R36+FC_IND_FBT_E!R36+FC_IND_TE_E!R36+FC_IND_MAC_E!R36+FC_IND_TL_E!R36+FC_IND_WP_E!R36+FC_IND_MQ_E!R36+FC_IND_CON_E!R36+FC_IND_NSP_E!R36</f>
        <v>174.15653004000001</v>
      </c>
      <c r="S36" s="8">
        <f>FC_IND_IS_E!S36+FC_IND_NFM_E!S36+FC_IND_CPC_E!S36+FC_IND_NMM_E!S36+FC_IND_PPP_E!S36+FC_IND_FBT_E!S36+FC_IND_TE_E!S36+FC_IND_MAC_E!S36+FC_IND_TL_E!S36+FC_IND_WP_E!S36+FC_IND_MQ_E!S36+FC_IND_CON_E!S36+FC_IND_NSP_E!S36</f>
        <v>171.25410671999998</v>
      </c>
      <c r="T36" s="8">
        <f>FC_IND_IS_E!T36+FC_IND_NFM_E!T36+FC_IND_CPC_E!T36+FC_IND_NMM_E!T36+FC_IND_PPP_E!T36+FC_IND_FBT_E!T36+FC_IND_TE_E!T36+FC_IND_MAC_E!T36+FC_IND_TL_E!T36+FC_IND_WP_E!T36+FC_IND_MQ_E!T36+FC_IND_CON_E!T36+FC_IND_NSP_E!T36</f>
        <v>164.53380528000005</v>
      </c>
      <c r="U36" s="8">
        <f>FC_IND_IS_E!U36+FC_IND_NFM_E!U36+FC_IND_CPC_E!U36+FC_IND_NMM_E!U36+FC_IND_PPP_E!U36+FC_IND_FBT_E!U36+FC_IND_TE_E!U36+FC_IND_MAC_E!U36+FC_IND_TL_E!U36+FC_IND_WP_E!U36+FC_IND_MQ_E!U36+FC_IND_CON_E!U36+FC_IND_NSP_E!U36</f>
        <v>164.74892580000002</v>
      </c>
      <c r="V36" s="8">
        <f>FC_IND_IS_E!V36+FC_IND_NFM_E!V36+FC_IND_CPC_E!V36+FC_IND_NMM_E!V36+FC_IND_PPP_E!V36+FC_IND_FBT_E!V36+FC_IND_TE_E!V36+FC_IND_MAC_E!V36+FC_IND_TL_E!V36+FC_IND_WP_E!V36+FC_IND_MQ_E!V36+FC_IND_CON_E!V36+FC_IND_NSP_E!V36</f>
        <v>155.40515352000003</v>
      </c>
      <c r="W36" s="8">
        <f>FC_IND_IS_E!W36+FC_IND_NFM_E!W36+FC_IND_CPC_E!W36+FC_IND_NMM_E!W36+FC_IND_PPP_E!W36+FC_IND_FBT_E!W36+FC_IND_TE_E!W36+FC_IND_MAC_E!W36+FC_IND_TL_E!W36+FC_IND_WP_E!W36+FC_IND_MQ_E!W36+FC_IND_CON_E!W36+FC_IND_NSP_E!W36</f>
        <v>140.59886472000002</v>
      </c>
      <c r="X36" s="8">
        <f>FC_IND_IS_E!X36+FC_IND_NFM_E!X36+FC_IND_CPC_E!X36+FC_IND_NMM_E!X36+FC_IND_PPP_E!X36+FC_IND_FBT_E!X36+FC_IND_TE_E!X36+FC_IND_MAC_E!X36+FC_IND_TL_E!X36+FC_IND_WP_E!X36+FC_IND_MQ_E!X36+FC_IND_CON_E!X36+FC_IND_NSP_E!X36</f>
        <v>146.99909772000004</v>
      </c>
    </row>
    <row r="37" spans="1:24" ht="11.25" customHeight="1" x14ac:dyDescent="0.2">
      <c r="A37" s="28" t="s">
        <v>60</v>
      </c>
      <c r="B37" s="7" t="s">
        <v>61</v>
      </c>
      <c r="C37" s="8">
        <f>FC_IND_IS_E!C37+FC_IND_NFM_E!C37+FC_IND_CPC_E!C37+FC_IND_NMM_E!C37+FC_IND_PPP_E!C37+FC_IND_FBT_E!C37+FC_IND_TE_E!C37+FC_IND_MAC_E!C37+FC_IND_TL_E!C37+FC_IND_WP_E!C37+FC_IND_MQ_E!C37+FC_IND_CON_E!C37+FC_IND_NSP_E!C37</f>
        <v>0</v>
      </c>
      <c r="D37" s="8">
        <f>FC_IND_IS_E!D37+FC_IND_NFM_E!D37+FC_IND_CPC_E!D37+FC_IND_NMM_E!D37+FC_IND_PPP_E!D37+FC_IND_FBT_E!D37+FC_IND_TE_E!D37+FC_IND_MAC_E!D37+FC_IND_TL_E!D37+FC_IND_WP_E!D37+FC_IND_MQ_E!D37+FC_IND_CON_E!D37+FC_IND_NSP_E!D37</f>
        <v>0</v>
      </c>
      <c r="E37" s="8">
        <f>FC_IND_IS_E!E37+FC_IND_NFM_E!E37+FC_IND_CPC_E!E37+FC_IND_NMM_E!E37+FC_IND_PPP_E!E37+FC_IND_FBT_E!E37+FC_IND_TE_E!E37+FC_IND_MAC_E!E37+FC_IND_TL_E!E37+FC_IND_WP_E!E37+FC_IND_MQ_E!E37+FC_IND_CON_E!E37+FC_IND_NSP_E!E37</f>
        <v>0</v>
      </c>
      <c r="F37" s="8">
        <f>FC_IND_IS_E!F37+FC_IND_NFM_E!F37+FC_IND_CPC_E!F37+FC_IND_NMM_E!F37+FC_IND_PPP_E!F37+FC_IND_FBT_E!F37+FC_IND_TE_E!F37+FC_IND_MAC_E!F37+FC_IND_TL_E!F37+FC_IND_WP_E!F37+FC_IND_MQ_E!F37+FC_IND_CON_E!F37+FC_IND_NSP_E!F37</f>
        <v>0</v>
      </c>
      <c r="G37" s="8">
        <f>FC_IND_IS_E!G37+FC_IND_NFM_E!G37+FC_IND_CPC_E!G37+FC_IND_NMM_E!G37+FC_IND_PPP_E!G37+FC_IND_FBT_E!G37+FC_IND_TE_E!G37+FC_IND_MAC_E!G37+FC_IND_TL_E!G37+FC_IND_WP_E!G37+FC_IND_MQ_E!G37+FC_IND_CON_E!G37+FC_IND_NSP_E!G37</f>
        <v>0</v>
      </c>
      <c r="H37" s="8">
        <f>FC_IND_IS_E!H37+FC_IND_NFM_E!H37+FC_IND_CPC_E!H37+FC_IND_NMM_E!H37+FC_IND_PPP_E!H37+FC_IND_FBT_E!H37+FC_IND_TE_E!H37+FC_IND_MAC_E!H37+FC_IND_TL_E!H37+FC_IND_WP_E!H37+FC_IND_MQ_E!H37+FC_IND_CON_E!H37+FC_IND_NSP_E!H37</f>
        <v>0</v>
      </c>
      <c r="I37" s="8">
        <f>FC_IND_IS_E!I37+FC_IND_NFM_E!I37+FC_IND_CPC_E!I37+FC_IND_NMM_E!I37+FC_IND_PPP_E!I37+FC_IND_FBT_E!I37+FC_IND_TE_E!I37+FC_IND_MAC_E!I37+FC_IND_TL_E!I37+FC_IND_WP_E!I37+FC_IND_MQ_E!I37+FC_IND_CON_E!I37+FC_IND_NSP_E!I37</f>
        <v>0</v>
      </c>
      <c r="J37" s="8">
        <f>FC_IND_IS_E!J37+FC_IND_NFM_E!J37+FC_IND_CPC_E!J37+FC_IND_NMM_E!J37+FC_IND_PPP_E!J37+FC_IND_FBT_E!J37+FC_IND_TE_E!J37+FC_IND_MAC_E!J37+FC_IND_TL_E!J37+FC_IND_WP_E!J37+FC_IND_MQ_E!J37+FC_IND_CON_E!J37+FC_IND_NSP_E!J37</f>
        <v>0</v>
      </c>
      <c r="K37" s="8">
        <f>FC_IND_IS_E!K37+FC_IND_NFM_E!K37+FC_IND_CPC_E!K37+FC_IND_NMM_E!K37+FC_IND_PPP_E!K37+FC_IND_FBT_E!K37+FC_IND_TE_E!K37+FC_IND_MAC_E!K37+FC_IND_TL_E!K37+FC_IND_WP_E!K37+FC_IND_MQ_E!K37+FC_IND_CON_E!K37+FC_IND_NSP_E!K37</f>
        <v>0</v>
      </c>
      <c r="L37" s="8">
        <f>FC_IND_IS_E!L37+FC_IND_NFM_E!L37+FC_IND_CPC_E!L37+FC_IND_NMM_E!L37+FC_IND_PPP_E!L37+FC_IND_FBT_E!L37+FC_IND_TE_E!L37+FC_IND_MAC_E!L37+FC_IND_TL_E!L37+FC_IND_WP_E!L37+FC_IND_MQ_E!L37+FC_IND_CON_E!L37+FC_IND_NSP_E!L37</f>
        <v>15.245722799999999</v>
      </c>
      <c r="M37" s="8">
        <f>FC_IND_IS_E!M37+FC_IND_NFM_E!M37+FC_IND_CPC_E!M37+FC_IND_NMM_E!M37+FC_IND_PPP_E!M37+FC_IND_FBT_E!M37+FC_IND_TE_E!M37+FC_IND_MAC_E!M37+FC_IND_TL_E!M37+FC_IND_WP_E!M37+FC_IND_MQ_E!M37+FC_IND_CON_E!M37+FC_IND_NSP_E!M37</f>
        <v>18.295116839999999</v>
      </c>
      <c r="N37" s="8">
        <f>FC_IND_IS_E!N37+FC_IND_NFM_E!N37+FC_IND_CPC_E!N37+FC_IND_NMM_E!N37+FC_IND_PPP_E!N37+FC_IND_FBT_E!N37+FC_IND_TE_E!N37+FC_IND_MAC_E!N37+FC_IND_TL_E!N37+FC_IND_WP_E!N37+FC_IND_MQ_E!N37+FC_IND_CON_E!N37+FC_IND_NSP_E!N37</f>
        <v>9.1474336799999989</v>
      </c>
      <c r="O37" s="8">
        <f>FC_IND_IS_E!O37+FC_IND_NFM_E!O37+FC_IND_CPC_E!O37+FC_IND_NMM_E!O37+FC_IND_PPP_E!O37+FC_IND_FBT_E!O37+FC_IND_TE_E!O37+FC_IND_MAC_E!O37+FC_IND_TL_E!O37+FC_IND_WP_E!O37+FC_IND_MQ_E!O37+FC_IND_CON_E!O37+FC_IND_NSP_E!O37</f>
        <v>0</v>
      </c>
      <c r="P37" s="8">
        <f>FC_IND_IS_E!P37+FC_IND_NFM_E!P37+FC_IND_CPC_E!P37+FC_IND_NMM_E!P37+FC_IND_PPP_E!P37+FC_IND_FBT_E!P37+FC_IND_TE_E!P37+FC_IND_MAC_E!P37+FC_IND_TL_E!P37+FC_IND_WP_E!P37+FC_IND_MQ_E!P37+FC_IND_CON_E!P37+FC_IND_NSP_E!P37</f>
        <v>0</v>
      </c>
      <c r="Q37" s="8">
        <f>FC_IND_IS_E!Q37+FC_IND_NFM_E!Q37+FC_IND_CPC_E!Q37+FC_IND_NMM_E!Q37+FC_IND_PPP_E!Q37+FC_IND_FBT_E!Q37+FC_IND_TE_E!Q37+FC_IND_MAC_E!Q37+FC_IND_TL_E!Q37+FC_IND_WP_E!Q37+FC_IND_MQ_E!Q37+FC_IND_CON_E!Q37+FC_IND_NSP_E!Q37</f>
        <v>0</v>
      </c>
      <c r="R37" s="8">
        <f>FC_IND_IS_E!R37+FC_IND_NFM_E!R37+FC_IND_CPC_E!R37+FC_IND_NMM_E!R37+FC_IND_PPP_E!R37+FC_IND_FBT_E!R37+FC_IND_TE_E!R37+FC_IND_MAC_E!R37+FC_IND_TL_E!R37+FC_IND_WP_E!R37+FC_IND_MQ_E!R37+FC_IND_CON_E!R37+FC_IND_NSP_E!R37</f>
        <v>0</v>
      </c>
      <c r="S37" s="8">
        <f>FC_IND_IS_E!S37+FC_IND_NFM_E!S37+FC_IND_CPC_E!S37+FC_IND_NMM_E!S37+FC_IND_PPP_E!S37+FC_IND_FBT_E!S37+FC_IND_TE_E!S37+FC_IND_MAC_E!S37+FC_IND_TL_E!S37+FC_IND_WP_E!S37+FC_IND_MQ_E!S37+FC_IND_CON_E!S37+FC_IND_NSP_E!S37</f>
        <v>0</v>
      </c>
      <c r="T37" s="8">
        <f>FC_IND_IS_E!T37+FC_IND_NFM_E!T37+FC_IND_CPC_E!T37+FC_IND_NMM_E!T37+FC_IND_PPP_E!T37+FC_IND_FBT_E!T37+FC_IND_TE_E!T37+FC_IND_MAC_E!T37+FC_IND_TL_E!T37+FC_IND_WP_E!T37+FC_IND_MQ_E!T37+FC_IND_CON_E!T37+FC_IND_NSP_E!T37</f>
        <v>3.0436559999999998E-2</v>
      </c>
      <c r="U37" s="8">
        <f>FC_IND_IS_E!U37+FC_IND_NFM_E!U37+FC_IND_CPC_E!U37+FC_IND_NMM_E!U37+FC_IND_PPP_E!U37+FC_IND_FBT_E!U37+FC_IND_TE_E!U37+FC_IND_MAC_E!U37+FC_IND_TL_E!U37+FC_IND_WP_E!U37+FC_IND_MQ_E!U37+FC_IND_CON_E!U37+FC_IND_NSP_E!U37</f>
        <v>4.0705156799999997</v>
      </c>
      <c r="V37" s="8">
        <f>FC_IND_IS_E!V37+FC_IND_NFM_E!V37+FC_IND_CPC_E!V37+FC_IND_NMM_E!V37+FC_IND_PPP_E!V37+FC_IND_FBT_E!V37+FC_IND_TE_E!V37+FC_IND_MAC_E!V37+FC_IND_TL_E!V37+FC_IND_WP_E!V37+FC_IND_MQ_E!V37+FC_IND_CON_E!V37+FC_IND_NSP_E!V37</f>
        <v>3.1985830800000001</v>
      </c>
      <c r="W37" s="8">
        <f>FC_IND_IS_E!W37+FC_IND_NFM_E!W37+FC_IND_CPC_E!W37+FC_IND_NMM_E!W37+FC_IND_PPP_E!W37+FC_IND_FBT_E!W37+FC_IND_TE_E!W37+FC_IND_MAC_E!W37+FC_IND_TL_E!W37+FC_IND_WP_E!W37+FC_IND_MQ_E!W37+FC_IND_CON_E!W37+FC_IND_NSP_E!W37</f>
        <v>2.6527208399999997</v>
      </c>
      <c r="X37" s="8">
        <f>FC_IND_IS_E!X37+FC_IND_NFM_E!X37+FC_IND_CPC_E!X37+FC_IND_NMM_E!X37+FC_IND_PPP_E!X37+FC_IND_FBT_E!X37+FC_IND_TE_E!X37+FC_IND_MAC_E!X37+FC_IND_TL_E!X37+FC_IND_WP_E!X37+FC_IND_MQ_E!X37+FC_IND_CON_E!X37+FC_IND_NSP_E!X37</f>
        <v>4.0188733200000009</v>
      </c>
    </row>
    <row r="38" spans="1:24" ht="11.25" customHeight="1" x14ac:dyDescent="0.2">
      <c r="A38" s="28" t="s">
        <v>62</v>
      </c>
      <c r="B38" s="7" t="s">
        <v>63</v>
      </c>
      <c r="C38" s="8">
        <f>FC_IND_IS_E!C38+FC_IND_NFM_E!C38+FC_IND_CPC_E!C38+FC_IND_NMM_E!C38+FC_IND_PPP_E!C38+FC_IND_FBT_E!C38+FC_IND_TE_E!C38+FC_IND_MAC_E!C38+FC_IND_TL_E!C38+FC_IND_WP_E!C38+FC_IND_MQ_E!C38+FC_IND_CON_E!C38+FC_IND_NSP_E!C38</f>
        <v>0</v>
      </c>
      <c r="D38" s="8">
        <f>FC_IND_IS_E!D38+FC_IND_NFM_E!D38+FC_IND_CPC_E!D38+FC_IND_NMM_E!D38+FC_IND_PPP_E!D38+FC_IND_FBT_E!D38+FC_IND_TE_E!D38+FC_IND_MAC_E!D38+FC_IND_TL_E!D38+FC_IND_WP_E!D38+FC_IND_MQ_E!D38+FC_IND_CON_E!D38+FC_IND_NSP_E!D38</f>
        <v>0</v>
      </c>
      <c r="E38" s="8">
        <f>FC_IND_IS_E!E38+FC_IND_NFM_E!E38+FC_IND_CPC_E!E38+FC_IND_NMM_E!E38+FC_IND_PPP_E!E38+FC_IND_FBT_E!E38+FC_IND_TE_E!E38+FC_IND_MAC_E!E38+FC_IND_TL_E!E38+FC_IND_WP_E!E38+FC_IND_MQ_E!E38+FC_IND_CON_E!E38+FC_IND_NSP_E!E38</f>
        <v>0</v>
      </c>
      <c r="F38" s="8">
        <f>FC_IND_IS_E!F38+FC_IND_NFM_E!F38+FC_IND_CPC_E!F38+FC_IND_NMM_E!F38+FC_IND_PPP_E!F38+FC_IND_FBT_E!F38+FC_IND_TE_E!F38+FC_IND_MAC_E!F38+FC_IND_TL_E!F38+FC_IND_WP_E!F38+FC_IND_MQ_E!F38+FC_IND_CON_E!F38+FC_IND_NSP_E!F38</f>
        <v>0</v>
      </c>
      <c r="G38" s="8">
        <f>FC_IND_IS_E!G38+FC_IND_NFM_E!G38+FC_IND_CPC_E!G38+FC_IND_NMM_E!G38+FC_IND_PPP_E!G38+FC_IND_FBT_E!G38+FC_IND_TE_E!G38+FC_IND_MAC_E!G38+FC_IND_TL_E!G38+FC_IND_WP_E!G38+FC_IND_MQ_E!G38+FC_IND_CON_E!G38+FC_IND_NSP_E!G38</f>
        <v>0</v>
      </c>
      <c r="H38" s="8">
        <f>FC_IND_IS_E!H38+FC_IND_NFM_E!H38+FC_IND_CPC_E!H38+FC_IND_NMM_E!H38+FC_IND_PPP_E!H38+FC_IND_FBT_E!H38+FC_IND_TE_E!H38+FC_IND_MAC_E!H38+FC_IND_TL_E!H38+FC_IND_WP_E!H38+FC_IND_MQ_E!H38+FC_IND_CON_E!H38+FC_IND_NSP_E!H38</f>
        <v>0</v>
      </c>
      <c r="I38" s="8">
        <f>FC_IND_IS_E!I38+FC_IND_NFM_E!I38+FC_IND_CPC_E!I38+FC_IND_NMM_E!I38+FC_IND_PPP_E!I38+FC_IND_FBT_E!I38+FC_IND_TE_E!I38+FC_IND_MAC_E!I38+FC_IND_TL_E!I38+FC_IND_WP_E!I38+FC_IND_MQ_E!I38+FC_IND_CON_E!I38+FC_IND_NSP_E!I38</f>
        <v>0</v>
      </c>
      <c r="J38" s="8">
        <f>FC_IND_IS_E!J38+FC_IND_NFM_E!J38+FC_IND_CPC_E!J38+FC_IND_NMM_E!J38+FC_IND_PPP_E!J38+FC_IND_FBT_E!J38+FC_IND_TE_E!J38+FC_IND_MAC_E!J38+FC_IND_TL_E!J38+FC_IND_WP_E!J38+FC_IND_MQ_E!J38+FC_IND_CON_E!J38+FC_IND_NSP_E!J38</f>
        <v>0</v>
      </c>
      <c r="K38" s="8">
        <f>FC_IND_IS_E!K38+FC_IND_NFM_E!K38+FC_IND_CPC_E!K38+FC_IND_NMM_E!K38+FC_IND_PPP_E!K38+FC_IND_FBT_E!K38+FC_IND_TE_E!K38+FC_IND_MAC_E!K38+FC_IND_TL_E!K38+FC_IND_WP_E!K38+FC_IND_MQ_E!K38+FC_IND_CON_E!K38+FC_IND_NSP_E!K38</f>
        <v>0</v>
      </c>
      <c r="L38" s="8">
        <f>FC_IND_IS_E!L38+FC_IND_NFM_E!L38+FC_IND_CPC_E!L38+FC_IND_NMM_E!L38+FC_IND_PPP_E!L38+FC_IND_FBT_E!L38+FC_IND_TE_E!L38+FC_IND_MAC_E!L38+FC_IND_TL_E!L38+FC_IND_WP_E!L38+FC_IND_MQ_E!L38+FC_IND_CON_E!L38+FC_IND_NSP_E!L38</f>
        <v>0</v>
      </c>
      <c r="M38" s="8">
        <f>FC_IND_IS_E!M38+FC_IND_NFM_E!M38+FC_IND_CPC_E!M38+FC_IND_NMM_E!M38+FC_IND_PPP_E!M38+FC_IND_FBT_E!M38+FC_IND_TE_E!M38+FC_IND_MAC_E!M38+FC_IND_TL_E!M38+FC_IND_WP_E!M38+FC_IND_MQ_E!M38+FC_IND_CON_E!M38+FC_IND_NSP_E!M38</f>
        <v>0</v>
      </c>
      <c r="N38" s="8">
        <f>FC_IND_IS_E!N38+FC_IND_NFM_E!N38+FC_IND_CPC_E!N38+FC_IND_NMM_E!N38+FC_IND_PPP_E!N38+FC_IND_FBT_E!N38+FC_IND_TE_E!N38+FC_IND_MAC_E!N38+FC_IND_TL_E!N38+FC_IND_WP_E!N38+FC_IND_MQ_E!N38+FC_IND_CON_E!N38+FC_IND_NSP_E!N38</f>
        <v>0</v>
      </c>
      <c r="O38" s="8">
        <f>FC_IND_IS_E!O38+FC_IND_NFM_E!O38+FC_IND_CPC_E!O38+FC_IND_NMM_E!O38+FC_IND_PPP_E!O38+FC_IND_FBT_E!O38+FC_IND_TE_E!O38+FC_IND_MAC_E!O38+FC_IND_TL_E!O38+FC_IND_WP_E!O38+FC_IND_MQ_E!O38+FC_IND_CON_E!O38+FC_IND_NSP_E!O38</f>
        <v>0</v>
      </c>
      <c r="P38" s="8">
        <f>FC_IND_IS_E!P38+FC_IND_NFM_E!P38+FC_IND_CPC_E!P38+FC_IND_NMM_E!P38+FC_IND_PPP_E!P38+FC_IND_FBT_E!P38+FC_IND_TE_E!P38+FC_IND_MAC_E!P38+FC_IND_TL_E!P38+FC_IND_WP_E!P38+FC_IND_MQ_E!P38+FC_IND_CON_E!P38+FC_IND_NSP_E!P38</f>
        <v>0</v>
      </c>
      <c r="Q38" s="8">
        <f>FC_IND_IS_E!Q38+FC_IND_NFM_E!Q38+FC_IND_CPC_E!Q38+FC_IND_NMM_E!Q38+FC_IND_PPP_E!Q38+FC_IND_FBT_E!Q38+FC_IND_TE_E!Q38+FC_IND_MAC_E!Q38+FC_IND_TL_E!Q38+FC_IND_WP_E!Q38+FC_IND_MQ_E!Q38+FC_IND_CON_E!Q38+FC_IND_NSP_E!Q38</f>
        <v>0</v>
      </c>
      <c r="R38" s="8">
        <f>FC_IND_IS_E!R38+FC_IND_NFM_E!R38+FC_IND_CPC_E!R38+FC_IND_NMM_E!R38+FC_IND_PPP_E!R38+FC_IND_FBT_E!R38+FC_IND_TE_E!R38+FC_IND_MAC_E!R38+FC_IND_TL_E!R38+FC_IND_WP_E!R38+FC_IND_MQ_E!R38+FC_IND_CON_E!R38+FC_IND_NSP_E!R38</f>
        <v>0</v>
      </c>
      <c r="S38" s="8">
        <f>FC_IND_IS_E!S38+FC_IND_NFM_E!S38+FC_IND_CPC_E!S38+FC_IND_NMM_E!S38+FC_IND_PPP_E!S38+FC_IND_FBT_E!S38+FC_IND_TE_E!S38+FC_IND_MAC_E!S38+FC_IND_TL_E!S38+FC_IND_WP_E!S38+FC_IND_MQ_E!S38+FC_IND_CON_E!S38+FC_IND_NSP_E!S38</f>
        <v>0</v>
      </c>
      <c r="T38" s="8">
        <f>FC_IND_IS_E!T38+FC_IND_NFM_E!T38+FC_IND_CPC_E!T38+FC_IND_NMM_E!T38+FC_IND_PPP_E!T38+FC_IND_FBT_E!T38+FC_IND_TE_E!T38+FC_IND_MAC_E!T38+FC_IND_TL_E!T38+FC_IND_WP_E!T38+FC_IND_MQ_E!T38+FC_IND_CON_E!T38+FC_IND_NSP_E!T38</f>
        <v>0</v>
      </c>
      <c r="U38" s="8">
        <f>FC_IND_IS_E!U38+FC_IND_NFM_E!U38+FC_IND_CPC_E!U38+FC_IND_NMM_E!U38+FC_IND_PPP_E!U38+FC_IND_FBT_E!U38+FC_IND_TE_E!U38+FC_IND_MAC_E!U38+FC_IND_TL_E!U38+FC_IND_WP_E!U38+FC_IND_MQ_E!U38+FC_IND_CON_E!U38+FC_IND_NSP_E!U38</f>
        <v>0</v>
      </c>
      <c r="V38" s="8">
        <f>FC_IND_IS_E!V38+FC_IND_NFM_E!V38+FC_IND_CPC_E!V38+FC_IND_NMM_E!V38+FC_IND_PPP_E!V38+FC_IND_FBT_E!V38+FC_IND_TE_E!V38+FC_IND_MAC_E!V38+FC_IND_TL_E!V38+FC_IND_WP_E!V38+FC_IND_MQ_E!V38+FC_IND_CON_E!V38+FC_IND_NSP_E!V38</f>
        <v>0</v>
      </c>
      <c r="W38" s="8">
        <f>FC_IND_IS_E!W38+FC_IND_NFM_E!W38+FC_IND_CPC_E!W38+FC_IND_NMM_E!W38+FC_IND_PPP_E!W38+FC_IND_FBT_E!W38+FC_IND_TE_E!W38+FC_IND_MAC_E!W38+FC_IND_TL_E!W38+FC_IND_WP_E!W38+FC_IND_MQ_E!W38+FC_IND_CON_E!W38+FC_IND_NSP_E!W38</f>
        <v>0</v>
      </c>
      <c r="X38" s="8">
        <f>FC_IND_IS_E!X38+FC_IND_NFM_E!X38+FC_IND_CPC_E!X38+FC_IND_NMM_E!X38+FC_IND_PPP_E!X38+FC_IND_FBT_E!X38+FC_IND_TE_E!X38+FC_IND_MAC_E!X38+FC_IND_TL_E!X38+FC_IND_WP_E!X38+FC_IND_MQ_E!X38+FC_IND_CON_E!X38+FC_IND_NSP_E!X38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FC_IND_IS_E!C39+FC_IND_NFM_E!C39+FC_IND_CPC_E!C39+FC_IND_NMM_E!C39+FC_IND_PPP_E!C39+FC_IND_FBT_E!C39+FC_IND_TE_E!C39+FC_IND_MAC_E!C39+FC_IND_TL_E!C39+FC_IND_WP_E!C39+FC_IND_MQ_E!C39+FC_IND_CON_E!C39+FC_IND_NSP_E!C39</f>
        <v>0</v>
      </c>
      <c r="D39" s="8">
        <f>FC_IND_IS_E!D39+FC_IND_NFM_E!D39+FC_IND_CPC_E!D39+FC_IND_NMM_E!D39+FC_IND_PPP_E!D39+FC_IND_FBT_E!D39+FC_IND_TE_E!D39+FC_IND_MAC_E!D39+FC_IND_TL_E!D39+FC_IND_WP_E!D39+FC_IND_MQ_E!D39+FC_IND_CON_E!D39+FC_IND_NSP_E!D39</f>
        <v>0</v>
      </c>
      <c r="E39" s="8">
        <f>FC_IND_IS_E!E39+FC_IND_NFM_E!E39+FC_IND_CPC_E!E39+FC_IND_NMM_E!E39+FC_IND_PPP_E!E39+FC_IND_FBT_E!E39+FC_IND_TE_E!E39+FC_IND_MAC_E!E39+FC_IND_TL_E!E39+FC_IND_WP_E!E39+FC_IND_MQ_E!E39+FC_IND_CON_E!E39+FC_IND_NSP_E!E39</f>
        <v>0</v>
      </c>
      <c r="F39" s="8">
        <f>FC_IND_IS_E!F39+FC_IND_NFM_E!F39+FC_IND_CPC_E!F39+FC_IND_NMM_E!F39+FC_IND_PPP_E!F39+FC_IND_FBT_E!F39+FC_IND_TE_E!F39+FC_IND_MAC_E!F39+FC_IND_TL_E!F39+FC_IND_WP_E!F39+FC_IND_MQ_E!F39+FC_IND_CON_E!F39+FC_IND_NSP_E!F39</f>
        <v>0</v>
      </c>
      <c r="G39" s="8">
        <f>FC_IND_IS_E!G39+FC_IND_NFM_E!G39+FC_IND_CPC_E!G39+FC_IND_NMM_E!G39+FC_IND_PPP_E!G39+FC_IND_FBT_E!G39+FC_IND_TE_E!G39+FC_IND_MAC_E!G39+FC_IND_TL_E!G39+FC_IND_WP_E!G39+FC_IND_MQ_E!G39+FC_IND_CON_E!G39+FC_IND_NSP_E!G39</f>
        <v>0</v>
      </c>
      <c r="H39" s="8">
        <f>FC_IND_IS_E!H39+FC_IND_NFM_E!H39+FC_IND_CPC_E!H39+FC_IND_NMM_E!H39+FC_IND_PPP_E!H39+FC_IND_FBT_E!H39+FC_IND_TE_E!H39+FC_IND_MAC_E!H39+FC_IND_TL_E!H39+FC_IND_WP_E!H39+FC_IND_MQ_E!H39+FC_IND_CON_E!H39+FC_IND_NSP_E!H39</f>
        <v>0</v>
      </c>
      <c r="I39" s="8">
        <f>FC_IND_IS_E!I39+FC_IND_NFM_E!I39+FC_IND_CPC_E!I39+FC_IND_NMM_E!I39+FC_IND_PPP_E!I39+FC_IND_FBT_E!I39+FC_IND_TE_E!I39+FC_IND_MAC_E!I39+FC_IND_TL_E!I39+FC_IND_WP_E!I39+FC_IND_MQ_E!I39+FC_IND_CON_E!I39+FC_IND_NSP_E!I39</f>
        <v>0</v>
      </c>
      <c r="J39" s="8">
        <f>FC_IND_IS_E!J39+FC_IND_NFM_E!J39+FC_IND_CPC_E!J39+FC_IND_NMM_E!J39+FC_IND_PPP_E!J39+FC_IND_FBT_E!J39+FC_IND_TE_E!J39+FC_IND_MAC_E!J39+FC_IND_TL_E!J39+FC_IND_WP_E!J39+FC_IND_MQ_E!J39+FC_IND_CON_E!J39+FC_IND_NSP_E!J39</f>
        <v>0</v>
      </c>
      <c r="K39" s="8">
        <f>FC_IND_IS_E!K39+FC_IND_NFM_E!K39+FC_IND_CPC_E!K39+FC_IND_NMM_E!K39+FC_IND_PPP_E!K39+FC_IND_FBT_E!K39+FC_IND_TE_E!K39+FC_IND_MAC_E!K39+FC_IND_TL_E!K39+FC_IND_WP_E!K39+FC_IND_MQ_E!K39+FC_IND_CON_E!K39+FC_IND_NSP_E!K39</f>
        <v>0</v>
      </c>
      <c r="L39" s="8">
        <f>FC_IND_IS_E!L39+FC_IND_NFM_E!L39+FC_IND_CPC_E!L39+FC_IND_NMM_E!L39+FC_IND_PPP_E!L39+FC_IND_FBT_E!L39+FC_IND_TE_E!L39+FC_IND_MAC_E!L39+FC_IND_TL_E!L39+FC_IND_WP_E!L39+FC_IND_MQ_E!L39+FC_IND_CON_E!L39+FC_IND_NSP_E!L39</f>
        <v>0</v>
      </c>
      <c r="M39" s="8">
        <f>FC_IND_IS_E!M39+FC_IND_NFM_E!M39+FC_IND_CPC_E!M39+FC_IND_NMM_E!M39+FC_IND_PPP_E!M39+FC_IND_FBT_E!M39+FC_IND_TE_E!M39+FC_IND_MAC_E!M39+FC_IND_TL_E!M39+FC_IND_WP_E!M39+FC_IND_MQ_E!M39+FC_IND_CON_E!M39+FC_IND_NSP_E!M39</f>
        <v>0</v>
      </c>
      <c r="N39" s="8">
        <f>FC_IND_IS_E!N39+FC_IND_NFM_E!N39+FC_IND_CPC_E!N39+FC_IND_NMM_E!N39+FC_IND_PPP_E!N39+FC_IND_FBT_E!N39+FC_IND_TE_E!N39+FC_IND_MAC_E!N39+FC_IND_TL_E!N39+FC_IND_WP_E!N39+FC_IND_MQ_E!N39+FC_IND_CON_E!N39+FC_IND_NSP_E!N39</f>
        <v>0</v>
      </c>
      <c r="O39" s="8">
        <f>FC_IND_IS_E!O39+FC_IND_NFM_E!O39+FC_IND_CPC_E!O39+FC_IND_NMM_E!O39+FC_IND_PPP_E!O39+FC_IND_FBT_E!O39+FC_IND_TE_E!O39+FC_IND_MAC_E!O39+FC_IND_TL_E!O39+FC_IND_WP_E!O39+FC_IND_MQ_E!O39+FC_IND_CON_E!O39+FC_IND_NSP_E!O39</f>
        <v>0</v>
      </c>
      <c r="P39" s="8">
        <f>FC_IND_IS_E!P39+FC_IND_NFM_E!P39+FC_IND_CPC_E!P39+FC_IND_NMM_E!P39+FC_IND_PPP_E!P39+FC_IND_FBT_E!P39+FC_IND_TE_E!P39+FC_IND_MAC_E!P39+FC_IND_TL_E!P39+FC_IND_WP_E!P39+FC_IND_MQ_E!P39+FC_IND_CON_E!P39+FC_IND_NSP_E!P39</f>
        <v>0</v>
      </c>
      <c r="Q39" s="8">
        <f>FC_IND_IS_E!Q39+FC_IND_NFM_E!Q39+FC_IND_CPC_E!Q39+FC_IND_NMM_E!Q39+FC_IND_PPP_E!Q39+FC_IND_FBT_E!Q39+FC_IND_TE_E!Q39+FC_IND_MAC_E!Q39+FC_IND_TL_E!Q39+FC_IND_WP_E!Q39+FC_IND_MQ_E!Q39+FC_IND_CON_E!Q39+FC_IND_NSP_E!Q39</f>
        <v>0</v>
      </c>
      <c r="R39" s="8">
        <f>FC_IND_IS_E!R39+FC_IND_NFM_E!R39+FC_IND_CPC_E!R39+FC_IND_NMM_E!R39+FC_IND_PPP_E!R39+FC_IND_FBT_E!R39+FC_IND_TE_E!R39+FC_IND_MAC_E!R39+FC_IND_TL_E!R39+FC_IND_WP_E!R39+FC_IND_MQ_E!R39+FC_IND_CON_E!R39+FC_IND_NSP_E!R39</f>
        <v>0</v>
      </c>
      <c r="S39" s="8">
        <f>FC_IND_IS_E!S39+FC_IND_NFM_E!S39+FC_IND_CPC_E!S39+FC_IND_NMM_E!S39+FC_IND_PPP_E!S39+FC_IND_FBT_E!S39+FC_IND_TE_E!S39+FC_IND_MAC_E!S39+FC_IND_TL_E!S39+FC_IND_WP_E!S39+FC_IND_MQ_E!S39+FC_IND_CON_E!S39+FC_IND_NSP_E!S39</f>
        <v>0</v>
      </c>
      <c r="T39" s="8">
        <f>FC_IND_IS_E!T39+FC_IND_NFM_E!T39+FC_IND_CPC_E!T39+FC_IND_NMM_E!T39+FC_IND_PPP_E!T39+FC_IND_FBT_E!T39+FC_IND_TE_E!T39+FC_IND_MAC_E!T39+FC_IND_TL_E!T39+FC_IND_WP_E!T39+FC_IND_MQ_E!T39+FC_IND_CON_E!T39+FC_IND_NSP_E!T39</f>
        <v>0</v>
      </c>
      <c r="U39" s="8">
        <f>FC_IND_IS_E!U39+FC_IND_NFM_E!U39+FC_IND_CPC_E!U39+FC_IND_NMM_E!U39+FC_IND_PPP_E!U39+FC_IND_FBT_E!U39+FC_IND_TE_E!U39+FC_IND_MAC_E!U39+FC_IND_TL_E!U39+FC_IND_WP_E!U39+FC_IND_MQ_E!U39+FC_IND_CON_E!U39+FC_IND_NSP_E!U39</f>
        <v>0</v>
      </c>
      <c r="V39" s="8">
        <f>FC_IND_IS_E!V39+FC_IND_NFM_E!V39+FC_IND_CPC_E!V39+FC_IND_NMM_E!V39+FC_IND_PPP_E!V39+FC_IND_FBT_E!V39+FC_IND_TE_E!V39+FC_IND_MAC_E!V39+FC_IND_TL_E!V39+FC_IND_WP_E!V39+FC_IND_MQ_E!V39+FC_IND_CON_E!V39+FC_IND_NSP_E!V39</f>
        <v>0</v>
      </c>
      <c r="W39" s="8">
        <f>FC_IND_IS_E!W39+FC_IND_NFM_E!W39+FC_IND_CPC_E!W39+FC_IND_NMM_E!W39+FC_IND_PPP_E!W39+FC_IND_FBT_E!W39+FC_IND_TE_E!W39+FC_IND_MAC_E!W39+FC_IND_TL_E!W39+FC_IND_WP_E!W39+FC_IND_MQ_E!W39+FC_IND_CON_E!W39+FC_IND_NSP_E!W39</f>
        <v>0</v>
      </c>
      <c r="X39" s="8">
        <f>FC_IND_IS_E!X39+FC_IND_NFM_E!X39+FC_IND_CPC_E!X39+FC_IND_NMM_E!X39+FC_IND_PPP_E!X39+FC_IND_FBT_E!X39+FC_IND_TE_E!X39+FC_IND_MAC_E!X39+FC_IND_TL_E!X39+FC_IND_WP_E!X39+FC_IND_MQ_E!X39+FC_IND_CON_E!X39+FC_IND_NSP_E!X39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FC_IND_IS_E!C40+FC_IND_NFM_E!C40+FC_IND_CPC_E!C40+FC_IND_NMM_E!C40+FC_IND_PPP_E!C40+FC_IND_FBT_E!C40+FC_IND_TE_E!C40+FC_IND_MAC_E!C40+FC_IND_TL_E!C40+FC_IND_WP_E!C40+FC_IND_MQ_E!C40+FC_IND_CON_E!C40+FC_IND_NSP_E!C40</f>
        <v>0</v>
      </c>
      <c r="D40" s="8">
        <f>FC_IND_IS_E!D40+FC_IND_NFM_E!D40+FC_IND_CPC_E!D40+FC_IND_NMM_E!D40+FC_IND_PPP_E!D40+FC_IND_FBT_E!D40+FC_IND_TE_E!D40+FC_IND_MAC_E!D40+FC_IND_TL_E!D40+FC_IND_WP_E!D40+FC_IND_MQ_E!D40+FC_IND_CON_E!D40+FC_IND_NSP_E!D40</f>
        <v>0</v>
      </c>
      <c r="E40" s="8">
        <f>FC_IND_IS_E!E40+FC_IND_NFM_E!E40+FC_IND_CPC_E!E40+FC_IND_NMM_E!E40+FC_IND_PPP_E!E40+FC_IND_FBT_E!E40+FC_IND_TE_E!E40+FC_IND_MAC_E!E40+FC_IND_TL_E!E40+FC_IND_WP_E!E40+FC_IND_MQ_E!E40+FC_IND_CON_E!E40+FC_IND_NSP_E!E40</f>
        <v>0</v>
      </c>
      <c r="F40" s="8">
        <f>FC_IND_IS_E!F40+FC_IND_NFM_E!F40+FC_IND_CPC_E!F40+FC_IND_NMM_E!F40+FC_IND_PPP_E!F40+FC_IND_FBT_E!F40+FC_IND_TE_E!F40+FC_IND_MAC_E!F40+FC_IND_TL_E!F40+FC_IND_WP_E!F40+FC_IND_MQ_E!F40+FC_IND_CON_E!F40+FC_IND_NSP_E!F40</f>
        <v>0</v>
      </c>
      <c r="G40" s="8">
        <f>FC_IND_IS_E!G40+FC_IND_NFM_E!G40+FC_IND_CPC_E!G40+FC_IND_NMM_E!G40+FC_IND_PPP_E!G40+FC_IND_FBT_E!G40+FC_IND_TE_E!G40+FC_IND_MAC_E!G40+FC_IND_TL_E!G40+FC_IND_WP_E!G40+FC_IND_MQ_E!G40+FC_IND_CON_E!G40+FC_IND_NSP_E!G40</f>
        <v>0</v>
      </c>
      <c r="H40" s="8">
        <f>FC_IND_IS_E!H40+FC_IND_NFM_E!H40+FC_IND_CPC_E!H40+FC_IND_NMM_E!H40+FC_IND_PPP_E!H40+FC_IND_FBT_E!H40+FC_IND_TE_E!H40+FC_IND_MAC_E!H40+FC_IND_TL_E!H40+FC_IND_WP_E!H40+FC_IND_MQ_E!H40+FC_IND_CON_E!H40+FC_IND_NSP_E!H40</f>
        <v>0</v>
      </c>
      <c r="I40" s="8">
        <f>FC_IND_IS_E!I40+FC_IND_NFM_E!I40+FC_IND_CPC_E!I40+FC_IND_NMM_E!I40+FC_IND_PPP_E!I40+FC_IND_FBT_E!I40+FC_IND_TE_E!I40+FC_IND_MAC_E!I40+FC_IND_TL_E!I40+FC_IND_WP_E!I40+FC_IND_MQ_E!I40+FC_IND_CON_E!I40+FC_IND_NSP_E!I40</f>
        <v>0</v>
      </c>
      <c r="J40" s="8">
        <f>FC_IND_IS_E!J40+FC_IND_NFM_E!J40+FC_IND_CPC_E!J40+FC_IND_NMM_E!J40+FC_IND_PPP_E!J40+FC_IND_FBT_E!J40+FC_IND_TE_E!J40+FC_IND_MAC_E!J40+FC_IND_TL_E!J40+FC_IND_WP_E!J40+FC_IND_MQ_E!J40+FC_IND_CON_E!J40+FC_IND_NSP_E!J40</f>
        <v>0</v>
      </c>
      <c r="K40" s="8">
        <f>FC_IND_IS_E!K40+FC_IND_NFM_E!K40+FC_IND_CPC_E!K40+FC_IND_NMM_E!K40+FC_IND_PPP_E!K40+FC_IND_FBT_E!K40+FC_IND_TE_E!K40+FC_IND_MAC_E!K40+FC_IND_TL_E!K40+FC_IND_WP_E!K40+FC_IND_MQ_E!K40+FC_IND_CON_E!K40+FC_IND_NSP_E!K40</f>
        <v>0</v>
      </c>
      <c r="L40" s="8">
        <f>FC_IND_IS_E!L40+FC_IND_NFM_E!L40+FC_IND_CPC_E!L40+FC_IND_NMM_E!L40+FC_IND_PPP_E!L40+FC_IND_FBT_E!L40+FC_IND_TE_E!L40+FC_IND_MAC_E!L40+FC_IND_TL_E!L40+FC_IND_WP_E!L40+FC_IND_MQ_E!L40+FC_IND_CON_E!L40+FC_IND_NSP_E!L40</f>
        <v>0</v>
      </c>
      <c r="M40" s="8">
        <f>FC_IND_IS_E!M40+FC_IND_NFM_E!M40+FC_IND_CPC_E!M40+FC_IND_NMM_E!M40+FC_IND_PPP_E!M40+FC_IND_FBT_E!M40+FC_IND_TE_E!M40+FC_IND_MAC_E!M40+FC_IND_TL_E!M40+FC_IND_WP_E!M40+FC_IND_MQ_E!M40+FC_IND_CON_E!M40+FC_IND_NSP_E!M40</f>
        <v>0</v>
      </c>
      <c r="N40" s="8">
        <f>FC_IND_IS_E!N40+FC_IND_NFM_E!N40+FC_IND_CPC_E!N40+FC_IND_NMM_E!N40+FC_IND_PPP_E!N40+FC_IND_FBT_E!N40+FC_IND_TE_E!N40+FC_IND_MAC_E!N40+FC_IND_TL_E!N40+FC_IND_WP_E!N40+FC_IND_MQ_E!N40+FC_IND_CON_E!N40+FC_IND_NSP_E!N40</f>
        <v>0</v>
      </c>
      <c r="O40" s="8">
        <f>FC_IND_IS_E!O40+FC_IND_NFM_E!O40+FC_IND_CPC_E!O40+FC_IND_NMM_E!O40+FC_IND_PPP_E!O40+FC_IND_FBT_E!O40+FC_IND_TE_E!O40+FC_IND_MAC_E!O40+FC_IND_TL_E!O40+FC_IND_WP_E!O40+FC_IND_MQ_E!O40+FC_IND_CON_E!O40+FC_IND_NSP_E!O40</f>
        <v>0</v>
      </c>
      <c r="P40" s="8">
        <f>FC_IND_IS_E!P40+FC_IND_NFM_E!P40+FC_IND_CPC_E!P40+FC_IND_NMM_E!P40+FC_IND_PPP_E!P40+FC_IND_FBT_E!P40+FC_IND_TE_E!P40+FC_IND_MAC_E!P40+FC_IND_TL_E!P40+FC_IND_WP_E!P40+FC_IND_MQ_E!P40+FC_IND_CON_E!P40+FC_IND_NSP_E!P40</f>
        <v>0</v>
      </c>
      <c r="Q40" s="8">
        <f>FC_IND_IS_E!Q40+FC_IND_NFM_E!Q40+FC_IND_CPC_E!Q40+FC_IND_NMM_E!Q40+FC_IND_PPP_E!Q40+FC_IND_FBT_E!Q40+FC_IND_TE_E!Q40+FC_IND_MAC_E!Q40+FC_IND_TL_E!Q40+FC_IND_WP_E!Q40+FC_IND_MQ_E!Q40+FC_IND_CON_E!Q40+FC_IND_NSP_E!Q40</f>
        <v>0</v>
      </c>
      <c r="R40" s="8">
        <f>FC_IND_IS_E!R40+FC_IND_NFM_E!R40+FC_IND_CPC_E!R40+FC_IND_NMM_E!R40+FC_IND_PPP_E!R40+FC_IND_FBT_E!R40+FC_IND_TE_E!R40+FC_IND_MAC_E!R40+FC_IND_TL_E!R40+FC_IND_WP_E!R40+FC_IND_MQ_E!R40+FC_IND_CON_E!R40+FC_IND_NSP_E!R40</f>
        <v>0</v>
      </c>
      <c r="S40" s="8">
        <f>FC_IND_IS_E!S40+FC_IND_NFM_E!S40+FC_IND_CPC_E!S40+FC_IND_NMM_E!S40+FC_IND_PPP_E!S40+FC_IND_FBT_E!S40+FC_IND_TE_E!S40+FC_IND_MAC_E!S40+FC_IND_TL_E!S40+FC_IND_WP_E!S40+FC_IND_MQ_E!S40+FC_IND_CON_E!S40+FC_IND_NSP_E!S40</f>
        <v>0</v>
      </c>
      <c r="T40" s="8">
        <f>FC_IND_IS_E!T40+FC_IND_NFM_E!T40+FC_IND_CPC_E!T40+FC_IND_NMM_E!T40+FC_IND_PPP_E!T40+FC_IND_FBT_E!T40+FC_IND_TE_E!T40+FC_IND_MAC_E!T40+FC_IND_TL_E!T40+FC_IND_WP_E!T40+FC_IND_MQ_E!T40+FC_IND_CON_E!T40+FC_IND_NSP_E!T40</f>
        <v>0</v>
      </c>
      <c r="U40" s="8">
        <f>FC_IND_IS_E!U40+FC_IND_NFM_E!U40+FC_IND_CPC_E!U40+FC_IND_NMM_E!U40+FC_IND_PPP_E!U40+FC_IND_FBT_E!U40+FC_IND_TE_E!U40+FC_IND_MAC_E!U40+FC_IND_TL_E!U40+FC_IND_WP_E!U40+FC_IND_MQ_E!U40+FC_IND_CON_E!U40+FC_IND_NSP_E!U40</f>
        <v>0</v>
      </c>
      <c r="V40" s="8">
        <f>FC_IND_IS_E!V40+FC_IND_NFM_E!V40+FC_IND_CPC_E!V40+FC_IND_NMM_E!V40+FC_IND_PPP_E!V40+FC_IND_FBT_E!V40+FC_IND_TE_E!V40+FC_IND_MAC_E!V40+FC_IND_TL_E!V40+FC_IND_WP_E!V40+FC_IND_MQ_E!V40+FC_IND_CON_E!V40+FC_IND_NSP_E!V40</f>
        <v>0</v>
      </c>
      <c r="W40" s="8">
        <f>FC_IND_IS_E!W40+FC_IND_NFM_E!W40+FC_IND_CPC_E!W40+FC_IND_NMM_E!W40+FC_IND_PPP_E!W40+FC_IND_FBT_E!W40+FC_IND_TE_E!W40+FC_IND_MAC_E!W40+FC_IND_TL_E!W40+FC_IND_WP_E!W40+FC_IND_MQ_E!W40+FC_IND_CON_E!W40+FC_IND_NSP_E!W40</f>
        <v>0</v>
      </c>
      <c r="X40" s="8">
        <f>FC_IND_IS_E!X40+FC_IND_NFM_E!X40+FC_IND_CPC_E!X40+FC_IND_NMM_E!X40+FC_IND_PPP_E!X40+FC_IND_FBT_E!X40+FC_IND_TE_E!X40+FC_IND_MAC_E!X40+FC_IND_TL_E!X40+FC_IND_WP_E!X40+FC_IND_MQ_E!X40+FC_IND_CON_E!X40+FC_IND_NSP_E!X40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FC_IND_IS_E!C41+FC_IND_NFM_E!C41+FC_IND_CPC_E!C41+FC_IND_NMM_E!C41+FC_IND_PPP_E!C41+FC_IND_FBT_E!C41+FC_IND_TE_E!C41+FC_IND_MAC_E!C41+FC_IND_TL_E!C41+FC_IND_WP_E!C41+FC_IND_MQ_E!C41+FC_IND_CON_E!C41+FC_IND_NSP_E!C41</f>
        <v>0</v>
      </c>
      <c r="D41" s="8">
        <f>FC_IND_IS_E!D41+FC_IND_NFM_E!D41+FC_IND_CPC_E!D41+FC_IND_NMM_E!D41+FC_IND_PPP_E!D41+FC_IND_FBT_E!D41+FC_IND_TE_E!D41+FC_IND_MAC_E!D41+FC_IND_TL_E!D41+FC_IND_WP_E!D41+FC_IND_MQ_E!D41+FC_IND_CON_E!D41+FC_IND_NSP_E!D41</f>
        <v>0</v>
      </c>
      <c r="E41" s="8">
        <f>FC_IND_IS_E!E41+FC_IND_NFM_E!E41+FC_IND_CPC_E!E41+FC_IND_NMM_E!E41+FC_IND_PPP_E!E41+FC_IND_FBT_E!E41+FC_IND_TE_E!E41+FC_IND_MAC_E!E41+FC_IND_TL_E!E41+FC_IND_WP_E!E41+FC_IND_MQ_E!E41+FC_IND_CON_E!E41+FC_IND_NSP_E!E41</f>
        <v>0</v>
      </c>
      <c r="F41" s="8">
        <f>FC_IND_IS_E!F41+FC_IND_NFM_E!F41+FC_IND_CPC_E!F41+FC_IND_NMM_E!F41+FC_IND_PPP_E!F41+FC_IND_FBT_E!F41+FC_IND_TE_E!F41+FC_IND_MAC_E!F41+FC_IND_TL_E!F41+FC_IND_WP_E!F41+FC_IND_MQ_E!F41+FC_IND_CON_E!F41+FC_IND_NSP_E!F41</f>
        <v>0</v>
      </c>
      <c r="G41" s="8">
        <f>FC_IND_IS_E!G41+FC_IND_NFM_E!G41+FC_IND_CPC_E!G41+FC_IND_NMM_E!G41+FC_IND_PPP_E!G41+FC_IND_FBT_E!G41+FC_IND_TE_E!G41+FC_IND_MAC_E!G41+FC_IND_TL_E!G41+FC_IND_WP_E!G41+FC_IND_MQ_E!G41+FC_IND_CON_E!G41+FC_IND_NSP_E!G41</f>
        <v>0</v>
      </c>
      <c r="H41" s="8">
        <f>FC_IND_IS_E!H41+FC_IND_NFM_E!H41+FC_IND_CPC_E!H41+FC_IND_NMM_E!H41+FC_IND_PPP_E!H41+FC_IND_FBT_E!H41+FC_IND_TE_E!H41+FC_IND_MAC_E!H41+FC_IND_TL_E!H41+FC_IND_WP_E!H41+FC_IND_MQ_E!H41+FC_IND_CON_E!H41+FC_IND_NSP_E!H41</f>
        <v>0</v>
      </c>
      <c r="I41" s="8">
        <f>FC_IND_IS_E!I41+FC_IND_NFM_E!I41+FC_IND_CPC_E!I41+FC_IND_NMM_E!I41+FC_IND_PPP_E!I41+FC_IND_FBT_E!I41+FC_IND_TE_E!I41+FC_IND_MAC_E!I41+FC_IND_TL_E!I41+FC_IND_WP_E!I41+FC_IND_MQ_E!I41+FC_IND_CON_E!I41+FC_IND_NSP_E!I41</f>
        <v>0</v>
      </c>
      <c r="J41" s="8">
        <f>FC_IND_IS_E!J41+FC_IND_NFM_E!J41+FC_IND_CPC_E!J41+FC_IND_NMM_E!J41+FC_IND_PPP_E!J41+FC_IND_FBT_E!J41+FC_IND_TE_E!J41+FC_IND_MAC_E!J41+FC_IND_TL_E!J41+FC_IND_WP_E!J41+FC_IND_MQ_E!J41+FC_IND_CON_E!J41+FC_IND_NSP_E!J41</f>
        <v>0</v>
      </c>
      <c r="K41" s="8">
        <f>FC_IND_IS_E!K41+FC_IND_NFM_E!K41+FC_IND_CPC_E!K41+FC_IND_NMM_E!K41+FC_IND_PPP_E!K41+FC_IND_FBT_E!K41+FC_IND_TE_E!K41+FC_IND_MAC_E!K41+FC_IND_TL_E!K41+FC_IND_WP_E!K41+FC_IND_MQ_E!K41+FC_IND_CON_E!K41+FC_IND_NSP_E!K41</f>
        <v>0</v>
      </c>
      <c r="L41" s="8">
        <f>FC_IND_IS_E!L41+FC_IND_NFM_E!L41+FC_IND_CPC_E!L41+FC_IND_NMM_E!L41+FC_IND_PPP_E!L41+FC_IND_FBT_E!L41+FC_IND_TE_E!L41+FC_IND_MAC_E!L41+FC_IND_TL_E!L41+FC_IND_WP_E!L41+FC_IND_MQ_E!L41+FC_IND_CON_E!L41+FC_IND_NSP_E!L41</f>
        <v>0</v>
      </c>
      <c r="M41" s="8">
        <f>FC_IND_IS_E!M41+FC_IND_NFM_E!M41+FC_IND_CPC_E!M41+FC_IND_NMM_E!M41+FC_IND_PPP_E!M41+FC_IND_FBT_E!M41+FC_IND_TE_E!M41+FC_IND_MAC_E!M41+FC_IND_TL_E!M41+FC_IND_WP_E!M41+FC_IND_MQ_E!M41+FC_IND_CON_E!M41+FC_IND_NSP_E!M41</f>
        <v>0</v>
      </c>
      <c r="N41" s="8">
        <f>FC_IND_IS_E!N41+FC_IND_NFM_E!N41+FC_IND_CPC_E!N41+FC_IND_NMM_E!N41+FC_IND_PPP_E!N41+FC_IND_FBT_E!N41+FC_IND_TE_E!N41+FC_IND_MAC_E!N41+FC_IND_TL_E!N41+FC_IND_WP_E!N41+FC_IND_MQ_E!N41+FC_IND_CON_E!N41+FC_IND_NSP_E!N41</f>
        <v>0</v>
      </c>
      <c r="O41" s="8">
        <f>FC_IND_IS_E!O41+FC_IND_NFM_E!O41+FC_IND_CPC_E!O41+FC_IND_NMM_E!O41+FC_IND_PPP_E!O41+FC_IND_FBT_E!O41+FC_IND_TE_E!O41+FC_IND_MAC_E!O41+FC_IND_TL_E!O41+FC_IND_WP_E!O41+FC_IND_MQ_E!O41+FC_IND_CON_E!O41+FC_IND_NSP_E!O41</f>
        <v>0</v>
      </c>
      <c r="P41" s="8">
        <f>FC_IND_IS_E!P41+FC_IND_NFM_E!P41+FC_IND_CPC_E!P41+FC_IND_NMM_E!P41+FC_IND_PPP_E!P41+FC_IND_FBT_E!P41+FC_IND_TE_E!P41+FC_IND_MAC_E!P41+FC_IND_TL_E!P41+FC_IND_WP_E!P41+FC_IND_MQ_E!P41+FC_IND_CON_E!P41+FC_IND_NSP_E!P41</f>
        <v>0</v>
      </c>
      <c r="Q41" s="8">
        <f>FC_IND_IS_E!Q41+FC_IND_NFM_E!Q41+FC_IND_CPC_E!Q41+FC_IND_NMM_E!Q41+FC_IND_PPP_E!Q41+FC_IND_FBT_E!Q41+FC_IND_TE_E!Q41+FC_IND_MAC_E!Q41+FC_IND_TL_E!Q41+FC_IND_WP_E!Q41+FC_IND_MQ_E!Q41+FC_IND_CON_E!Q41+FC_IND_NSP_E!Q41</f>
        <v>0</v>
      </c>
      <c r="R41" s="8">
        <f>FC_IND_IS_E!R41+FC_IND_NFM_E!R41+FC_IND_CPC_E!R41+FC_IND_NMM_E!R41+FC_IND_PPP_E!R41+FC_IND_FBT_E!R41+FC_IND_TE_E!R41+FC_IND_MAC_E!R41+FC_IND_TL_E!R41+FC_IND_WP_E!R41+FC_IND_MQ_E!R41+FC_IND_CON_E!R41+FC_IND_NSP_E!R41</f>
        <v>0</v>
      </c>
      <c r="S41" s="8">
        <f>FC_IND_IS_E!S41+FC_IND_NFM_E!S41+FC_IND_CPC_E!S41+FC_IND_NMM_E!S41+FC_IND_PPP_E!S41+FC_IND_FBT_E!S41+FC_IND_TE_E!S41+FC_IND_MAC_E!S41+FC_IND_TL_E!S41+FC_IND_WP_E!S41+FC_IND_MQ_E!S41+FC_IND_CON_E!S41+FC_IND_NSP_E!S41</f>
        <v>0</v>
      </c>
      <c r="T41" s="8">
        <f>FC_IND_IS_E!T41+FC_IND_NFM_E!T41+FC_IND_CPC_E!T41+FC_IND_NMM_E!T41+FC_IND_PPP_E!T41+FC_IND_FBT_E!T41+FC_IND_TE_E!T41+FC_IND_MAC_E!T41+FC_IND_TL_E!T41+FC_IND_WP_E!T41+FC_IND_MQ_E!T41+FC_IND_CON_E!T41+FC_IND_NSP_E!T41</f>
        <v>4.0637880000000001E-2</v>
      </c>
      <c r="U41" s="8">
        <f>FC_IND_IS_E!U41+FC_IND_NFM_E!U41+FC_IND_CPC_E!U41+FC_IND_NMM_E!U41+FC_IND_PPP_E!U41+FC_IND_FBT_E!U41+FC_IND_TE_E!U41+FC_IND_MAC_E!U41+FC_IND_TL_E!U41+FC_IND_WP_E!U41+FC_IND_MQ_E!U41+FC_IND_CON_E!U41+FC_IND_NSP_E!U41</f>
        <v>8.4899519999999978E-2</v>
      </c>
      <c r="V41" s="8">
        <f>FC_IND_IS_E!V41+FC_IND_NFM_E!V41+FC_IND_CPC_E!V41+FC_IND_NMM_E!V41+FC_IND_PPP_E!V41+FC_IND_FBT_E!V41+FC_IND_TE_E!V41+FC_IND_MAC_E!V41+FC_IND_TL_E!V41+FC_IND_WP_E!V41+FC_IND_MQ_E!V41+FC_IND_CON_E!V41+FC_IND_NSP_E!V41</f>
        <v>8.1534599999999985E-2</v>
      </c>
      <c r="W41" s="8">
        <f>FC_IND_IS_E!W41+FC_IND_NFM_E!W41+FC_IND_CPC_E!W41+FC_IND_NMM_E!W41+FC_IND_PPP_E!W41+FC_IND_FBT_E!W41+FC_IND_TE_E!W41+FC_IND_MAC_E!W41+FC_IND_TL_E!W41+FC_IND_WP_E!W41+FC_IND_MQ_E!W41+FC_IND_CON_E!W41+FC_IND_NSP_E!W41</f>
        <v>7.5322440000000004E-2</v>
      </c>
      <c r="X41" s="8">
        <f>FC_IND_IS_E!X41+FC_IND_NFM_E!X41+FC_IND_CPC_E!X41+FC_IND_NMM_E!X41+FC_IND_PPP_E!X41+FC_IND_FBT_E!X41+FC_IND_TE_E!X41+FC_IND_MAC_E!X41+FC_IND_TL_E!X41+FC_IND_WP_E!X41+FC_IND_MQ_E!X41+FC_IND_CON_E!X41+FC_IND_NSP_E!X41</f>
        <v>6.5745359999999989E-2</v>
      </c>
    </row>
    <row r="42" spans="1:24" ht="11.25" customHeight="1" x14ac:dyDescent="0.2">
      <c r="A42" s="28" t="s">
        <v>70</v>
      </c>
      <c r="B42" s="7" t="s">
        <v>71</v>
      </c>
      <c r="C42" s="8">
        <f>FC_IND_IS_E!C42+FC_IND_NFM_E!C42+FC_IND_CPC_E!C42+FC_IND_NMM_E!C42+FC_IND_PPP_E!C42+FC_IND_FBT_E!C42+FC_IND_TE_E!C42+FC_IND_MAC_E!C42+FC_IND_TL_E!C42+FC_IND_WP_E!C42+FC_IND_MQ_E!C42+FC_IND_CON_E!C42+FC_IND_NSP_E!C42</f>
        <v>0</v>
      </c>
      <c r="D42" s="8">
        <f>FC_IND_IS_E!D42+FC_IND_NFM_E!D42+FC_IND_CPC_E!D42+FC_IND_NMM_E!D42+FC_IND_PPP_E!D42+FC_IND_FBT_E!D42+FC_IND_TE_E!D42+FC_IND_MAC_E!D42+FC_IND_TL_E!D42+FC_IND_WP_E!D42+FC_IND_MQ_E!D42+FC_IND_CON_E!D42+FC_IND_NSP_E!D42</f>
        <v>0</v>
      </c>
      <c r="E42" s="8">
        <f>FC_IND_IS_E!E42+FC_IND_NFM_E!E42+FC_IND_CPC_E!E42+FC_IND_NMM_E!E42+FC_IND_PPP_E!E42+FC_IND_FBT_E!E42+FC_IND_TE_E!E42+FC_IND_MAC_E!E42+FC_IND_TL_E!E42+FC_IND_WP_E!E42+FC_IND_MQ_E!E42+FC_IND_CON_E!E42+FC_IND_NSP_E!E42</f>
        <v>0</v>
      </c>
      <c r="F42" s="8">
        <f>FC_IND_IS_E!F42+FC_IND_NFM_E!F42+FC_IND_CPC_E!F42+FC_IND_NMM_E!F42+FC_IND_PPP_E!F42+FC_IND_FBT_E!F42+FC_IND_TE_E!F42+FC_IND_MAC_E!F42+FC_IND_TL_E!F42+FC_IND_WP_E!F42+FC_IND_MQ_E!F42+FC_IND_CON_E!F42+FC_IND_NSP_E!F42</f>
        <v>0</v>
      </c>
      <c r="G42" s="8">
        <f>FC_IND_IS_E!G42+FC_IND_NFM_E!G42+FC_IND_CPC_E!G42+FC_IND_NMM_E!G42+FC_IND_PPP_E!G42+FC_IND_FBT_E!G42+FC_IND_TE_E!G42+FC_IND_MAC_E!G42+FC_IND_TL_E!G42+FC_IND_WP_E!G42+FC_IND_MQ_E!G42+FC_IND_CON_E!G42+FC_IND_NSP_E!G42</f>
        <v>0</v>
      </c>
      <c r="H42" s="8">
        <f>FC_IND_IS_E!H42+FC_IND_NFM_E!H42+FC_IND_CPC_E!H42+FC_IND_NMM_E!H42+FC_IND_PPP_E!H42+FC_IND_FBT_E!H42+FC_IND_TE_E!H42+FC_IND_MAC_E!H42+FC_IND_TL_E!H42+FC_IND_WP_E!H42+FC_IND_MQ_E!H42+FC_IND_CON_E!H42+FC_IND_NSP_E!H42</f>
        <v>0</v>
      </c>
      <c r="I42" s="8">
        <f>FC_IND_IS_E!I42+FC_IND_NFM_E!I42+FC_IND_CPC_E!I42+FC_IND_NMM_E!I42+FC_IND_PPP_E!I42+FC_IND_FBT_E!I42+FC_IND_TE_E!I42+FC_IND_MAC_E!I42+FC_IND_TL_E!I42+FC_IND_WP_E!I42+FC_IND_MQ_E!I42+FC_IND_CON_E!I42+FC_IND_NSP_E!I42</f>
        <v>0</v>
      </c>
      <c r="J42" s="8">
        <f>FC_IND_IS_E!J42+FC_IND_NFM_E!J42+FC_IND_CPC_E!J42+FC_IND_NMM_E!J42+FC_IND_PPP_E!J42+FC_IND_FBT_E!J42+FC_IND_TE_E!J42+FC_IND_MAC_E!J42+FC_IND_TL_E!J42+FC_IND_WP_E!J42+FC_IND_MQ_E!J42+FC_IND_CON_E!J42+FC_IND_NSP_E!J42</f>
        <v>0</v>
      </c>
      <c r="K42" s="8">
        <f>FC_IND_IS_E!K42+FC_IND_NFM_E!K42+FC_IND_CPC_E!K42+FC_IND_NMM_E!K42+FC_IND_PPP_E!K42+FC_IND_FBT_E!K42+FC_IND_TE_E!K42+FC_IND_MAC_E!K42+FC_IND_TL_E!K42+FC_IND_WP_E!K42+FC_IND_MQ_E!K42+FC_IND_CON_E!K42+FC_IND_NSP_E!K42</f>
        <v>0</v>
      </c>
      <c r="L42" s="8">
        <f>FC_IND_IS_E!L42+FC_IND_NFM_E!L42+FC_IND_CPC_E!L42+FC_IND_NMM_E!L42+FC_IND_PPP_E!L42+FC_IND_FBT_E!L42+FC_IND_TE_E!L42+FC_IND_MAC_E!L42+FC_IND_TL_E!L42+FC_IND_WP_E!L42+FC_IND_MQ_E!L42+FC_IND_CON_E!L42+FC_IND_NSP_E!L42</f>
        <v>0</v>
      </c>
      <c r="M42" s="8">
        <f>FC_IND_IS_E!M42+FC_IND_NFM_E!M42+FC_IND_CPC_E!M42+FC_IND_NMM_E!M42+FC_IND_PPP_E!M42+FC_IND_FBT_E!M42+FC_IND_TE_E!M42+FC_IND_MAC_E!M42+FC_IND_TL_E!M42+FC_IND_WP_E!M42+FC_IND_MQ_E!M42+FC_IND_CON_E!M42+FC_IND_NSP_E!M42</f>
        <v>0</v>
      </c>
      <c r="N42" s="8">
        <f>FC_IND_IS_E!N42+FC_IND_NFM_E!N42+FC_IND_CPC_E!N42+FC_IND_NMM_E!N42+FC_IND_PPP_E!N42+FC_IND_FBT_E!N42+FC_IND_TE_E!N42+FC_IND_MAC_E!N42+FC_IND_TL_E!N42+FC_IND_WP_E!N42+FC_IND_MQ_E!N42+FC_IND_CON_E!N42+FC_IND_NSP_E!N42</f>
        <v>0</v>
      </c>
      <c r="O42" s="8">
        <f>FC_IND_IS_E!O42+FC_IND_NFM_E!O42+FC_IND_CPC_E!O42+FC_IND_NMM_E!O42+FC_IND_PPP_E!O42+FC_IND_FBT_E!O42+FC_IND_TE_E!O42+FC_IND_MAC_E!O42+FC_IND_TL_E!O42+FC_IND_WP_E!O42+FC_IND_MQ_E!O42+FC_IND_CON_E!O42+FC_IND_NSP_E!O42</f>
        <v>0</v>
      </c>
      <c r="P42" s="8">
        <f>FC_IND_IS_E!P42+FC_IND_NFM_E!P42+FC_IND_CPC_E!P42+FC_IND_NMM_E!P42+FC_IND_PPP_E!P42+FC_IND_FBT_E!P42+FC_IND_TE_E!P42+FC_IND_MAC_E!P42+FC_IND_TL_E!P42+FC_IND_WP_E!P42+FC_IND_MQ_E!P42+FC_IND_CON_E!P42+FC_IND_NSP_E!P42</f>
        <v>0</v>
      </c>
      <c r="Q42" s="8">
        <f>FC_IND_IS_E!Q42+FC_IND_NFM_E!Q42+FC_IND_CPC_E!Q42+FC_IND_NMM_E!Q42+FC_IND_PPP_E!Q42+FC_IND_FBT_E!Q42+FC_IND_TE_E!Q42+FC_IND_MAC_E!Q42+FC_IND_TL_E!Q42+FC_IND_WP_E!Q42+FC_IND_MQ_E!Q42+FC_IND_CON_E!Q42+FC_IND_NSP_E!Q42</f>
        <v>0</v>
      </c>
      <c r="R42" s="8">
        <f>FC_IND_IS_E!R42+FC_IND_NFM_E!R42+FC_IND_CPC_E!R42+FC_IND_NMM_E!R42+FC_IND_PPP_E!R42+FC_IND_FBT_E!R42+FC_IND_TE_E!R42+FC_IND_MAC_E!R42+FC_IND_TL_E!R42+FC_IND_WP_E!R42+FC_IND_MQ_E!R42+FC_IND_CON_E!R42+FC_IND_NSP_E!R42</f>
        <v>0</v>
      </c>
      <c r="S42" s="8">
        <f>FC_IND_IS_E!S42+FC_IND_NFM_E!S42+FC_IND_CPC_E!S42+FC_IND_NMM_E!S42+FC_IND_PPP_E!S42+FC_IND_FBT_E!S42+FC_IND_TE_E!S42+FC_IND_MAC_E!S42+FC_IND_TL_E!S42+FC_IND_WP_E!S42+FC_IND_MQ_E!S42+FC_IND_CON_E!S42+FC_IND_NSP_E!S42</f>
        <v>0</v>
      </c>
      <c r="T42" s="8">
        <f>FC_IND_IS_E!T42+FC_IND_NFM_E!T42+FC_IND_CPC_E!T42+FC_IND_NMM_E!T42+FC_IND_PPP_E!T42+FC_IND_FBT_E!T42+FC_IND_TE_E!T42+FC_IND_MAC_E!T42+FC_IND_TL_E!T42+FC_IND_WP_E!T42+FC_IND_MQ_E!T42+FC_IND_CON_E!T42+FC_IND_NSP_E!T42</f>
        <v>0</v>
      </c>
      <c r="U42" s="8">
        <f>FC_IND_IS_E!U42+FC_IND_NFM_E!U42+FC_IND_CPC_E!U42+FC_IND_NMM_E!U42+FC_IND_PPP_E!U42+FC_IND_FBT_E!U42+FC_IND_TE_E!U42+FC_IND_MAC_E!U42+FC_IND_TL_E!U42+FC_IND_WP_E!U42+FC_IND_MQ_E!U42+FC_IND_CON_E!U42+FC_IND_NSP_E!U42</f>
        <v>0</v>
      </c>
      <c r="V42" s="8">
        <f>FC_IND_IS_E!V42+FC_IND_NFM_E!V42+FC_IND_CPC_E!V42+FC_IND_NMM_E!V42+FC_IND_PPP_E!V42+FC_IND_FBT_E!V42+FC_IND_TE_E!V42+FC_IND_MAC_E!V42+FC_IND_TL_E!V42+FC_IND_WP_E!V42+FC_IND_MQ_E!V42+FC_IND_CON_E!V42+FC_IND_NSP_E!V42</f>
        <v>0</v>
      </c>
      <c r="W42" s="8">
        <f>FC_IND_IS_E!W42+FC_IND_NFM_E!W42+FC_IND_CPC_E!W42+FC_IND_NMM_E!W42+FC_IND_PPP_E!W42+FC_IND_FBT_E!W42+FC_IND_TE_E!W42+FC_IND_MAC_E!W42+FC_IND_TL_E!W42+FC_IND_WP_E!W42+FC_IND_MQ_E!W42+FC_IND_CON_E!W42+FC_IND_NSP_E!W42</f>
        <v>0</v>
      </c>
      <c r="X42" s="8">
        <f>FC_IND_IS_E!X42+FC_IND_NFM_E!X42+FC_IND_CPC_E!X42+FC_IND_NMM_E!X42+FC_IND_PPP_E!X42+FC_IND_FBT_E!X42+FC_IND_TE_E!X42+FC_IND_MAC_E!X42+FC_IND_TL_E!X42+FC_IND_WP_E!X42+FC_IND_MQ_E!X42+FC_IND_CON_E!X42+FC_IND_NSP_E!X42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FC_IND_IS_E!C43+FC_IND_NFM_E!C43+FC_IND_CPC_E!C43+FC_IND_NMM_E!C43+FC_IND_PPP_E!C43+FC_IND_FBT_E!C43+FC_IND_TE_E!C43+FC_IND_MAC_E!C43+FC_IND_TL_E!C43+FC_IND_WP_E!C43+FC_IND_MQ_E!C43+FC_IND_CON_E!C43+FC_IND_NSP_E!C43</f>
        <v>1383.8343058799996</v>
      </c>
      <c r="D43" s="8">
        <f>FC_IND_IS_E!D43+FC_IND_NFM_E!D43+FC_IND_CPC_E!D43+FC_IND_NMM_E!D43+FC_IND_PPP_E!D43+FC_IND_FBT_E!D43+FC_IND_TE_E!D43+FC_IND_MAC_E!D43+FC_IND_TL_E!D43+FC_IND_WP_E!D43+FC_IND_MQ_E!D43+FC_IND_CON_E!D43+FC_IND_NSP_E!D43</f>
        <v>1505.8428606000002</v>
      </c>
      <c r="E43" s="8">
        <f>FC_IND_IS_E!E43+FC_IND_NFM_E!E43+FC_IND_CPC_E!E43+FC_IND_NMM_E!E43+FC_IND_PPP_E!E43+FC_IND_FBT_E!E43+FC_IND_TE_E!E43+FC_IND_MAC_E!E43+FC_IND_TL_E!E43+FC_IND_WP_E!E43+FC_IND_MQ_E!E43+FC_IND_CON_E!E43+FC_IND_NSP_E!E43</f>
        <v>1521.8964774000001</v>
      </c>
      <c r="F43" s="8">
        <f>FC_IND_IS_E!F43+FC_IND_NFM_E!F43+FC_IND_CPC_E!F43+FC_IND_NMM_E!F43+FC_IND_PPP_E!F43+FC_IND_FBT_E!F43+FC_IND_TE_E!F43+FC_IND_MAC_E!F43+FC_IND_TL_E!F43+FC_IND_WP_E!F43+FC_IND_MQ_E!F43+FC_IND_CON_E!F43+FC_IND_NSP_E!F43</f>
        <v>1178.3464102800001</v>
      </c>
      <c r="G43" s="8">
        <f>FC_IND_IS_E!G43+FC_IND_NFM_E!G43+FC_IND_CPC_E!G43+FC_IND_NMM_E!G43+FC_IND_PPP_E!G43+FC_IND_FBT_E!G43+FC_IND_TE_E!G43+FC_IND_MAC_E!G43+FC_IND_TL_E!G43+FC_IND_WP_E!G43+FC_IND_MQ_E!G43+FC_IND_CON_E!G43+FC_IND_NSP_E!G43</f>
        <v>1290.7227949200001</v>
      </c>
      <c r="H43" s="8">
        <f>FC_IND_IS_E!H43+FC_IND_NFM_E!H43+FC_IND_CPC_E!H43+FC_IND_NMM_E!H43+FC_IND_PPP_E!H43+FC_IND_FBT_E!H43+FC_IND_TE_E!H43+FC_IND_MAC_E!H43+FC_IND_TL_E!H43+FC_IND_WP_E!H43+FC_IND_MQ_E!H43+FC_IND_CON_E!H43+FC_IND_NSP_E!H43</f>
        <v>1187.9788471200002</v>
      </c>
      <c r="I43" s="8">
        <f>FC_IND_IS_E!I43+FC_IND_NFM_E!I43+FC_IND_CPC_E!I43+FC_IND_NMM_E!I43+FC_IND_PPP_E!I43+FC_IND_FBT_E!I43+FC_IND_TE_E!I43+FC_IND_MAC_E!I43+FC_IND_TL_E!I43+FC_IND_WP_E!I43+FC_IND_MQ_E!I43+FC_IND_CON_E!I43+FC_IND_NSP_E!I43</f>
        <v>1006.8712149599999</v>
      </c>
      <c r="J43" s="8">
        <f>FC_IND_IS_E!J43+FC_IND_NFM_E!J43+FC_IND_CPC_E!J43+FC_IND_NMM_E!J43+FC_IND_PPP_E!J43+FC_IND_FBT_E!J43+FC_IND_TE_E!J43+FC_IND_MAC_E!J43+FC_IND_TL_E!J43+FC_IND_WP_E!J43+FC_IND_MQ_E!J43+FC_IND_CON_E!J43+FC_IND_NSP_E!J43</f>
        <v>984.56661107999992</v>
      </c>
      <c r="K43" s="8">
        <f>FC_IND_IS_E!K43+FC_IND_NFM_E!K43+FC_IND_CPC_E!K43+FC_IND_NMM_E!K43+FC_IND_PPP_E!K43+FC_IND_FBT_E!K43+FC_IND_TE_E!K43+FC_IND_MAC_E!K43+FC_IND_TL_E!K43+FC_IND_WP_E!K43+FC_IND_MQ_E!K43+FC_IND_CON_E!K43+FC_IND_NSP_E!K43</f>
        <v>815.69259252000018</v>
      </c>
      <c r="L43" s="8">
        <f>FC_IND_IS_E!L43+FC_IND_NFM_E!L43+FC_IND_CPC_E!L43+FC_IND_NMM_E!L43+FC_IND_PPP_E!L43+FC_IND_FBT_E!L43+FC_IND_TE_E!L43+FC_IND_MAC_E!L43+FC_IND_TL_E!L43+FC_IND_WP_E!L43+FC_IND_MQ_E!L43+FC_IND_CON_E!L43+FC_IND_NSP_E!L43</f>
        <v>806.13404820000017</v>
      </c>
      <c r="M43" s="8">
        <f>FC_IND_IS_E!M43+FC_IND_NFM_E!M43+FC_IND_CPC_E!M43+FC_IND_NMM_E!M43+FC_IND_PPP_E!M43+FC_IND_FBT_E!M43+FC_IND_TE_E!M43+FC_IND_MAC_E!M43+FC_IND_TL_E!M43+FC_IND_WP_E!M43+FC_IND_MQ_E!M43+FC_IND_CON_E!M43+FC_IND_NSP_E!M43</f>
        <v>831.62403324000002</v>
      </c>
      <c r="N43" s="8">
        <f>FC_IND_IS_E!N43+FC_IND_NFM_E!N43+FC_IND_CPC_E!N43+FC_IND_NMM_E!N43+FC_IND_PPP_E!N43+FC_IND_FBT_E!N43+FC_IND_TE_E!N43+FC_IND_MAC_E!N43+FC_IND_TL_E!N43+FC_IND_WP_E!N43+FC_IND_MQ_E!N43+FC_IND_CON_E!N43+FC_IND_NSP_E!N43</f>
        <v>732.84867396000016</v>
      </c>
      <c r="O43" s="8">
        <f>FC_IND_IS_E!O43+FC_IND_NFM_E!O43+FC_IND_CPC_E!O43+FC_IND_NMM_E!O43+FC_IND_PPP_E!O43+FC_IND_FBT_E!O43+FC_IND_TE_E!O43+FC_IND_MAC_E!O43+FC_IND_TL_E!O43+FC_IND_WP_E!O43+FC_IND_MQ_E!O43+FC_IND_CON_E!O43+FC_IND_NSP_E!O43</f>
        <v>551.22966288000009</v>
      </c>
      <c r="P43" s="8">
        <f>FC_IND_IS_E!P43+FC_IND_NFM_E!P43+FC_IND_CPC_E!P43+FC_IND_NMM_E!P43+FC_IND_PPP_E!P43+FC_IND_FBT_E!P43+FC_IND_TE_E!P43+FC_IND_MAC_E!P43+FC_IND_TL_E!P43+FC_IND_WP_E!P43+FC_IND_MQ_E!P43+FC_IND_CON_E!P43+FC_IND_NSP_E!P43</f>
        <v>468.38574432000001</v>
      </c>
      <c r="Q43" s="8">
        <f>FC_IND_IS_E!Q43+FC_IND_NFM_E!Q43+FC_IND_CPC_E!Q43+FC_IND_NMM_E!Q43+FC_IND_PPP_E!Q43+FC_IND_FBT_E!Q43+FC_IND_TE_E!Q43+FC_IND_MAC_E!Q43+FC_IND_TL_E!Q43+FC_IND_WP_E!Q43+FC_IND_MQ_E!Q43+FC_IND_CON_E!Q43+FC_IND_NSP_E!Q43</f>
        <v>503.43507396000001</v>
      </c>
      <c r="R43" s="8">
        <f>FC_IND_IS_E!R43+FC_IND_NFM_E!R43+FC_IND_CPC_E!R43+FC_IND_NMM_E!R43+FC_IND_PPP_E!R43+FC_IND_FBT_E!R43+FC_IND_TE_E!R43+FC_IND_MAC_E!R43+FC_IND_TL_E!R43+FC_IND_WP_E!R43+FC_IND_MQ_E!R43+FC_IND_CON_E!R43+FC_IND_NSP_E!R43</f>
        <v>599.02425180000012</v>
      </c>
      <c r="S43" s="8">
        <f>FC_IND_IS_E!S43+FC_IND_NFM_E!S43+FC_IND_CPC_E!S43+FC_IND_NMM_E!S43+FC_IND_PPP_E!S43+FC_IND_FBT_E!S43+FC_IND_TE_E!S43+FC_IND_MAC_E!S43+FC_IND_TL_E!S43+FC_IND_WP_E!S43+FC_IND_MQ_E!S43+FC_IND_CON_E!S43+FC_IND_NSP_E!S43</f>
        <v>484.31745180000001</v>
      </c>
      <c r="T43" s="8">
        <f>FC_IND_IS_E!T43+FC_IND_NFM_E!T43+FC_IND_CPC_E!T43+FC_IND_NMM_E!T43+FC_IND_PPP_E!T43+FC_IND_FBT_E!T43+FC_IND_TE_E!T43+FC_IND_MAC_E!T43+FC_IND_TL_E!T43+FC_IND_WP_E!T43+FC_IND_MQ_E!T43+FC_IND_CON_E!T43+FC_IND_NSP_E!T43</f>
        <v>475.03607111999997</v>
      </c>
      <c r="U43" s="8">
        <f>FC_IND_IS_E!U43+FC_IND_NFM_E!U43+FC_IND_CPC_E!U43+FC_IND_NMM_E!U43+FC_IND_PPP_E!U43+FC_IND_FBT_E!U43+FC_IND_TE_E!U43+FC_IND_MAC_E!U43+FC_IND_TL_E!U43+FC_IND_WP_E!U43+FC_IND_MQ_E!U43+FC_IND_CON_E!U43+FC_IND_NSP_E!U43</f>
        <v>461.34434735999992</v>
      </c>
      <c r="V43" s="8">
        <f>FC_IND_IS_E!V43+FC_IND_NFM_E!V43+FC_IND_CPC_E!V43+FC_IND_NMM_E!V43+FC_IND_PPP_E!V43+FC_IND_FBT_E!V43+FC_IND_TE_E!V43+FC_IND_MAC_E!V43+FC_IND_TL_E!V43+FC_IND_WP_E!V43+FC_IND_MQ_E!V43+FC_IND_CON_E!V43+FC_IND_NSP_E!V43</f>
        <v>452.04082560000006</v>
      </c>
      <c r="W43" s="8">
        <f>FC_IND_IS_E!W43+FC_IND_NFM_E!W43+FC_IND_CPC_E!W43+FC_IND_NMM_E!W43+FC_IND_PPP_E!W43+FC_IND_FBT_E!W43+FC_IND_TE_E!W43+FC_IND_MAC_E!W43+FC_IND_TL_E!W43+FC_IND_WP_E!W43+FC_IND_MQ_E!W43+FC_IND_CON_E!W43+FC_IND_NSP_E!W43</f>
        <v>442.61539452</v>
      </c>
      <c r="X43" s="8">
        <f>FC_IND_IS_E!X43+FC_IND_NFM_E!X43+FC_IND_CPC_E!X43+FC_IND_NMM_E!X43+FC_IND_PPP_E!X43+FC_IND_FBT_E!X43+FC_IND_TE_E!X43+FC_IND_MAC_E!X43+FC_IND_TL_E!X43+FC_IND_WP_E!X43+FC_IND_MQ_E!X43+FC_IND_CON_E!X43+FC_IND_NSP_E!X43</f>
        <v>466.5378978</v>
      </c>
    </row>
    <row r="44" spans="1:24" ht="11.25" customHeight="1" x14ac:dyDescent="0.2">
      <c r="A44" s="28" t="s">
        <v>74</v>
      </c>
      <c r="B44" s="7" t="s">
        <v>75</v>
      </c>
      <c r="C44" s="8">
        <f>FC_IND_IS_E!C44+FC_IND_NFM_E!C44+FC_IND_CPC_E!C44+FC_IND_NMM_E!C44+FC_IND_PPP_E!C44+FC_IND_FBT_E!C44+FC_IND_TE_E!C44+FC_IND_MAC_E!C44+FC_IND_TL_E!C44+FC_IND_WP_E!C44+FC_IND_MQ_E!C44+FC_IND_CON_E!C44+FC_IND_NSP_E!C44</f>
        <v>3958.7315457599998</v>
      </c>
      <c r="D44" s="8">
        <f>FC_IND_IS_E!D44+FC_IND_NFM_E!D44+FC_IND_CPC_E!D44+FC_IND_NMM_E!D44+FC_IND_PPP_E!D44+FC_IND_FBT_E!D44+FC_IND_TE_E!D44+FC_IND_MAC_E!D44+FC_IND_TL_E!D44+FC_IND_WP_E!D44+FC_IND_MQ_E!D44+FC_IND_CON_E!D44+FC_IND_NSP_E!D44</f>
        <v>3442.7827742400009</v>
      </c>
      <c r="E44" s="8">
        <f>FC_IND_IS_E!E44+FC_IND_NFM_E!E44+FC_IND_CPC_E!E44+FC_IND_NMM_E!E44+FC_IND_PPP_E!E44+FC_IND_FBT_E!E44+FC_IND_TE_E!E44+FC_IND_MAC_E!E44+FC_IND_TL_E!E44+FC_IND_WP_E!E44+FC_IND_MQ_E!E44+FC_IND_CON_E!E44+FC_IND_NSP_E!E44</f>
        <v>3001.8820644000007</v>
      </c>
      <c r="F44" s="8">
        <f>FC_IND_IS_E!F44+FC_IND_NFM_E!F44+FC_IND_CPC_E!F44+FC_IND_NMM_E!F44+FC_IND_PPP_E!F44+FC_IND_FBT_E!F44+FC_IND_TE_E!F44+FC_IND_MAC_E!F44+FC_IND_TL_E!F44+FC_IND_WP_E!F44+FC_IND_MQ_E!F44+FC_IND_CON_E!F44+FC_IND_NSP_E!F44</f>
        <v>2548.4715331200009</v>
      </c>
      <c r="G44" s="8">
        <f>FC_IND_IS_E!G44+FC_IND_NFM_E!G44+FC_IND_CPC_E!G44+FC_IND_NMM_E!G44+FC_IND_PPP_E!G44+FC_IND_FBT_E!G44+FC_IND_TE_E!G44+FC_IND_MAC_E!G44+FC_IND_TL_E!G44+FC_IND_WP_E!G44+FC_IND_MQ_E!G44+FC_IND_CON_E!G44+FC_IND_NSP_E!G44</f>
        <v>1689.1140081600006</v>
      </c>
      <c r="H44" s="8">
        <f>FC_IND_IS_E!H44+FC_IND_NFM_E!H44+FC_IND_CPC_E!H44+FC_IND_NMM_E!H44+FC_IND_PPP_E!H44+FC_IND_FBT_E!H44+FC_IND_TE_E!H44+FC_IND_MAC_E!H44+FC_IND_TL_E!H44+FC_IND_WP_E!H44+FC_IND_MQ_E!H44+FC_IND_CON_E!H44+FC_IND_NSP_E!H44</f>
        <v>1178.9576049600003</v>
      </c>
      <c r="I44" s="8">
        <f>FC_IND_IS_E!I44+FC_IND_NFM_E!I44+FC_IND_CPC_E!I44+FC_IND_NMM_E!I44+FC_IND_PPP_E!I44+FC_IND_FBT_E!I44+FC_IND_TE_E!I44+FC_IND_MAC_E!I44+FC_IND_TL_E!I44+FC_IND_WP_E!I44+FC_IND_MQ_E!I44+FC_IND_CON_E!I44+FC_IND_NSP_E!I44</f>
        <v>1098.0792799200003</v>
      </c>
      <c r="J44" s="8">
        <f>FC_IND_IS_E!J44+FC_IND_NFM_E!J44+FC_IND_CPC_E!J44+FC_IND_NMM_E!J44+FC_IND_PPP_E!J44+FC_IND_FBT_E!J44+FC_IND_TE_E!J44+FC_IND_MAC_E!J44+FC_IND_TL_E!J44+FC_IND_WP_E!J44+FC_IND_MQ_E!J44+FC_IND_CON_E!J44+FC_IND_NSP_E!J44</f>
        <v>1343.6639380800002</v>
      </c>
      <c r="K44" s="8">
        <f>FC_IND_IS_E!K44+FC_IND_NFM_E!K44+FC_IND_CPC_E!K44+FC_IND_NMM_E!K44+FC_IND_PPP_E!K44+FC_IND_FBT_E!K44+FC_IND_TE_E!K44+FC_IND_MAC_E!K44+FC_IND_TL_E!K44+FC_IND_WP_E!K44+FC_IND_MQ_E!K44+FC_IND_CON_E!K44+FC_IND_NSP_E!K44</f>
        <v>894.74396904000002</v>
      </c>
      <c r="L44" s="8">
        <f>FC_IND_IS_E!L44+FC_IND_NFM_E!L44+FC_IND_CPC_E!L44+FC_IND_NMM_E!L44+FC_IND_PPP_E!L44+FC_IND_FBT_E!L44+FC_IND_TE_E!L44+FC_IND_MAC_E!L44+FC_IND_TL_E!L44+FC_IND_WP_E!L44+FC_IND_MQ_E!L44+FC_IND_CON_E!L44+FC_IND_NSP_E!L44</f>
        <v>975.23972135999998</v>
      </c>
      <c r="M44" s="8">
        <f>FC_IND_IS_E!M44+FC_IND_NFM_E!M44+FC_IND_CPC_E!M44+FC_IND_NMM_E!M44+FC_IND_PPP_E!M44+FC_IND_FBT_E!M44+FC_IND_TE_E!M44+FC_IND_MAC_E!M44+FC_IND_TL_E!M44+FC_IND_WP_E!M44+FC_IND_MQ_E!M44+FC_IND_CON_E!M44+FC_IND_NSP_E!M44</f>
        <v>743.04009288000009</v>
      </c>
      <c r="N44" s="8">
        <f>FC_IND_IS_E!N44+FC_IND_NFM_E!N44+FC_IND_CPC_E!N44+FC_IND_NMM_E!N44+FC_IND_PPP_E!N44+FC_IND_FBT_E!N44+FC_IND_TE_E!N44+FC_IND_MAC_E!N44+FC_IND_TL_E!N44+FC_IND_WP_E!N44+FC_IND_MQ_E!N44+FC_IND_CON_E!N44+FC_IND_NSP_E!N44</f>
        <v>582.04775231999997</v>
      </c>
      <c r="O44" s="8">
        <f>FC_IND_IS_E!O44+FC_IND_NFM_E!O44+FC_IND_CPC_E!O44+FC_IND_NMM_E!O44+FC_IND_PPP_E!O44+FC_IND_FBT_E!O44+FC_IND_TE_E!O44+FC_IND_MAC_E!O44+FC_IND_TL_E!O44+FC_IND_WP_E!O44+FC_IND_MQ_E!O44+FC_IND_CON_E!O44+FC_IND_NSP_E!O44</f>
        <v>473.6880000000001</v>
      </c>
      <c r="P44" s="8">
        <f>FC_IND_IS_E!P44+FC_IND_NFM_E!P44+FC_IND_CPC_E!P44+FC_IND_NMM_E!P44+FC_IND_PPP_E!P44+FC_IND_FBT_E!P44+FC_IND_TE_E!P44+FC_IND_MAC_E!P44+FC_IND_TL_E!P44+FC_IND_WP_E!P44+FC_IND_MQ_E!P44+FC_IND_CON_E!P44+FC_IND_NSP_E!P44</f>
        <v>334.36800000000011</v>
      </c>
      <c r="Q44" s="8">
        <f>FC_IND_IS_E!Q44+FC_IND_NFM_E!Q44+FC_IND_CPC_E!Q44+FC_IND_NMM_E!Q44+FC_IND_PPP_E!Q44+FC_IND_FBT_E!Q44+FC_IND_TE_E!Q44+FC_IND_MAC_E!Q44+FC_IND_TL_E!Q44+FC_IND_WP_E!Q44+FC_IND_MQ_E!Q44+FC_IND_CON_E!Q44+FC_IND_NSP_E!Q44</f>
        <v>275.54403096000004</v>
      </c>
      <c r="R44" s="8">
        <f>FC_IND_IS_E!R44+FC_IND_NFM_E!R44+FC_IND_CPC_E!R44+FC_IND_NMM_E!R44+FC_IND_PPP_E!R44+FC_IND_FBT_E!R44+FC_IND_TE_E!R44+FC_IND_MAC_E!R44+FC_IND_TL_E!R44+FC_IND_WP_E!R44+FC_IND_MQ_E!R44+FC_IND_CON_E!R44+FC_IND_NSP_E!R44</f>
        <v>380.80781424000003</v>
      </c>
      <c r="S44" s="8">
        <f>FC_IND_IS_E!S44+FC_IND_NFM_E!S44+FC_IND_CPC_E!S44+FC_IND_NMM_E!S44+FC_IND_PPP_E!S44+FC_IND_FBT_E!S44+FC_IND_TE_E!S44+FC_IND_MAC_E!S44+FC_IND_TL_E!S44+FC_IND_WP_E!S44+FC_IND_MQ_E!S44+FC_IND_CON_E!S44+FC_IND_NSP_E!S44</f>
        <v>417.95972136000006</v>
      </c>
      <c r="T44" s="8">
        <f>FC_IND_IS_E!T44+FC_IND_NFM_E!T44+FC_IND_CPC_E!T44+FC_IND_NMM_E!T44+FC_IND_PPP_E!T44+FC_IND_FBT_E!T44+FC_IND_TE_E!T44+FC_IND_MAC_E!T44+FC_IND_TL_E!T44+FC_IND_WP_E!T44+FC_IND_MQ_E!T44+FC_IND_CON_E!T44+FC_IND_NSP_E!T44</f>
        <v>351.08667864</v>
      </c>
      <c r="U44" s="8">
        <f>FC_IND_IS_E!U44+FC_IND_NFM_E!U44+FC_IND_CPC_E!U44+FC_IND_NMM_E!U44+FC_IND_PPP_E!U44+FC_IND_FBT_E!U44+FC_IND_TE_E!U44+FC_IND_MAC_E!U44+FC_IND_TL_E!U44+FC_IND_WP_E!U44+FC_IND_MQ_E!U44+FC_IND_CON_E!U44+FC_IND_NSP_E!U44</f>
        <v>343.56952871999999</v>
      </c>
      <c r="V44" s="8">
        <f>FC_IND_IS_E!V44+FC_IND_NFM_E!V44+FC_IND_CPC_E!V44+FC_IND_NMM_E!V44+FC_IND_PPP_E!V44+FC_IND_FBT_E!V44+FC_IND_TE_E!V44+FC_IND_MAC_E!V44+FC_IND_TL_E!V44+FC_IND_WP_E!V44+FC_IND_MQ_E!V44+FC_IND_CON_E!V44+FC_IND_NSP_E!V44</f>
        <v>268.87199616000009</v>
      </c>
      <c r="W44" s="8">
        <f>FC_IND_IS_E!W44+FC_IND_NFM_E!W44+FC_IND_CPC_E!W44+FC_IND_NMM_E!W44+FC_IND_PPP_E!W44+FC_IND_FBT_E!W44+FC_IND_TE_E!W44+FC_IND_MAC_E!W44+FC_IND_TL_E!W44+FC_IND_WP_E!W44+FC_IND_MQ_E!W44+FC_IND_CON_E!W44+FC_IND_NSP_E!W44</f>
        <v>274.93130160000004</v>
      </c>
      <c r="X44" s="8">
        <f>FC_IND_IS_E!X44+FC_IND_NFM_E!X44+FC_IND_CPC_E!X44+FC_IND_NMM_E!X44+FC_IND_PPP_E!X44+FC_IND_FBT_E!X44+FC_IND_TE_E!X44+FC_IND_MAC_E!X44+FC_IND_TL_E!X44+FC_IND_WP_E!X44+FC_IND_MQ_E!X44+FC_IND_CON_E!X44+FC_IND_NSP_E!X44</f>
        <v>234.64553040000004</v>
      </c>
    </row>
    <row r="45" spans="1:24" ht="11.25" customHeight="1" x14ac:dyDescent="0.2">
      <c r="A45" s="28" t="s">
        <v>76</v>
      </c>
      <c r="B45" s="7" t="s">
        <v>77</v>
      </c>
      <c r="C45" s="8">
        <f>FC_IND_IS_E!C45+FC_IND_NFM_E!C45+FC_IND_CPC_E!C45+FC_IND_NMM_E!C45+FC_IND_PPP_E!C45+FC_IND_FBT_E!C45+FC_IND_TE_E!C45+FC_IND_MAC_E!C45+FC_IND_TL_E!C45+FC_IND_WP_E!C45+FC_IND_MQ_E!C45+FC_IND_CON_E!C45+FC_IND_NSP_E!C45</f>
        <v>0</v>
      </c>
      <c r="D45" s="8">
        <f>FC_IND_IS_E!D45+FC_IND_NFM_E!D45+FC_IND_CPC_E!D45+FC_IND_NMM_E!D45+FC_IND_PPP_E!D45+FC_IND_FBT_E!D45+FC_IND_TE_E!D45+FC_IND_MAC_E!D45+FC_IND_TL_E!D45+FC_IND_WP_E!D45+FC_IND_MQ_E!D45+FC_IND_CON_E!D45+FC_IND_NSP_E!D45</f>
        <v>0</v>
      </c>
      <c r="E45" s="8">
        <f>FC_IND_IS_E!E45+FC_IND_NFM_E!E45+FC_IND_CPC_E!E45+FC_IND_NMM_E!E45+FC_IND_PPP_E!E45+FC_IND_FBT_E!E45+FC_IND_TE_E!E45+FC_IND_MAC_E!E45+FC_IND_TL_E!E45+FC_IND_WP_E!E45+FC_IND_MQ_E!E45+FC_IND_CON_E!E45+FC_IND_NSP_E!E45</f>
        <v>0</v>
      </c>
      <c r="F45" s="8">
        <f>FC_IND_IS_E!F45+FC_IND_NFM_E!F45+FC_IND_CPC_E!F45+FC_IND_NMM_E!F45+FC_IND_PPP_E!F45+FC_IND_FBT_E!F45+FC_IND_TE_E!F45+FC_IND_MAC_E!F45+FC_IND_TL_E!F45+FC_IND_WP_E!F45+FC_IND_MQ_E!F45+FC_IND_CON_E!F45+FC_IND_NSP_E!F45</f>
        <v>0</v>
      </c>
      <c r="G45" s="8">
        <f>FC_IND_IS_E!G45+FC_IND_NFM_E!G45+FC_IND_CPC_E!G45+FC_IND_NMM_E!G45+FC_IND_PPP_E!G45+FC_IND_FBT_E!G45+FC_IND_TE_E!G45+FC_IND_MAC_E!G45+FC_IND_TL_E!G45+FC_IND_WP_E!G45+FC_IND_MQ_E!G45+FC_IND_CON_E!G45+FC_IND_NSP_E!G45</f>
        <v>0</v>
      </c>
      <c r="H45" s="8">
        <f>FC_IND_IS_E!H45+FC_IND_NFM_E!H45+FC_IND_CPC_E!H45+FC_IND_NMM_E!H45+FC_IND_PPP_E!H45+FC_IND_FBT_E!H45+FC_IND_TE_E!H45+FC_IND_MAC_E!H45+FC_IND_TL_E!H45+FC_IND_WP_E!H45+FC_IND_MQ_E!H45+FC_IND_CON_E!H45+FC_IND_NSP_E!H45</f>
        <v>0</v>
      </c>
      <c r="I45" s="8">
        <f>FC_IND_IS_E!I45+FC_IND_NFM_E!I45+FC_IND_CPC_E!I45+FC_IND_NMM_E!I45+FC_IND_PPP_E!I45+FC_IND_FBT_E!I45+FC_IND_TE_E!I45+FC_IND_MAC_E!I45+FC_IND_TL_E!I45+FC_IND_WP_E!I45+FC_IND_MQ_E!I45+FC_IND_CON_E!I45+FC_IND_NSP_E!I45</f>
        <v>0</v>
      </c>
      <c r="J45" s="8">
        <f>FC_IND_IS_E!J45+FC_IND_NFM_E!J45+FC_IND_CPC_E!J45+FC_IND_NMM_E!J45+FC_IND_PPP_E!J45+FC_IND_FBT_E!J45+FC_IND_TE_E!J45+FC_IND_MAC_E!J45+FC_IND_TL_E!J45+FC_IND_WP_E!J45+FC_IND_MQ_E!J45+FC_IND_CON_E!J45+FC_IND_NSP_E!J45</f>
        <v>0</v>
      </c>
      <c r="K45" s="8">
        <f>FC_IND_IS_E!K45+FC_IND_NFM_E!K45+FC_IND_CPC_E!K45+FC_IND_NMM_E!K45+FC_IND_PPP_E!K45+FC_IND_FBT_E!K45+FC_IND_TE_E!K45+FC_IND_MAC_E!K45+FC_IND_TL_E!K45+FC_IND_WP_E!K45+FC_IND_MQ_E!K45+FC_IND_CON_E!K45+FC_IND_NSP_E!K45</f>
        <v>0</v>
      </c>
      <c r="L45" s="8">
        <f>FC_IND_IS_E!L45+FC_IND_NFM_E!L45+FC_IND_CPC_E!L45+FC_IND_NMM_E!L45+FC_IND_PPP_E!L45+FC_IND_FBT_E!L45+FC_IND_TE_E!L45+FC_IND_MAC_E!L45+FC_IND_TL_E!L45+FC_IND_WP_E!L45+FC_IND_MQ_E!L45+FC_IND_CON_E!L45+FC_IND_NSP_E!L45</f>
        <v>0</v>
      </c>
      <c r="M45" s="8">
        <f>FC_IND_IS_E!M45+FC_IND_NFM_E!M45+FC_IND_CPC_E!M45+FC_IND_NMM_E!M45+FC_IND_PPP_E!M45+FC_IND_FBT_E!M45+FC_IND_TE_E!M45+FC_IND_MAC_E!M45+FC_IND_TL_E!M45+FC_IND_WP_E!M45+FC_IND_MQ_E!M45+FC_IND_CON_E!M45+FC_IND_NSP_E!M45</f>
        <v>0</v>
      </c>
      <c r="N45" s="8">
        <f>FC_IND_IS_E!N45+FC_IND_NFM_E!N45+FC_IND_CPC_E!N45+FC_IND_NMM_E!N45+FC_IND_PPP_E!N45+FC_IND_FBT_E!N45+FC_IND_TE_E!N45+FC_IND_MAC_E!N45+FC_IND_TL_E!N45+FC_IND_WP_E!N45+FC_IND_MQ_E!N45+FC_IND_CON_E!N45+FC_IND_NSP_E!N45</f>
        <v>0</v>
      </c>
      <c r="O45" s="8">
        <f>FC_IND_IS_E!O45+FC_IND_NFM_E!O45+FC_IND_CPC_E!O45+FC_IND_NMM_E!O45+FC_IND_PPP_E!O45+FC_IND_FBT_E!O45+FC_IND_TE_E!O45+FC_IND_MAC_E!O45+FC_IND_TL_E!O45+FC_IND_WP_E!O45+FC_IND_MQ_E!O45+FC_IND_CON_E!O45+FC_IND_NSP_E!O45</f>
        <v>0</v>
      </c>
      <c r="P45" s="8">
        <f>FC_IND_IS_E!P45+FC_IND_NFM_E!P45+FC_IND_CPC_E!P45+FC_IND_NMM_E!P45+FC_IND_PPP_E!P45+FC_IND_FBT_E!P45+FC_IND_TE_E!P45+FC_IND_MAC_E!P45+FC_IND_TL_E!P45+FC_IND_WP_E!P45+FC_IND_MQ_E!P45+FC_IND_CON_E!P45+FC_IND_NSP_E!P45</f>
        <v>0</v>
      </c>
      <c r="Q45" s="8">
        <f>FC_IND_IS_E!Q45+FC_IND_NFM_E!Q45+FC_IND_CPC_E!Q45+FC_IND_NMM_E!Q45+FC_IND_PPP_E!Q45+FC_IND_FBT_E!Q45+FC_IND_TE_E!Q45+FC_IND_MAC_E!Q45+FC_IND_TL_E!Q45+FC_IND_WP_E!Q45+FC_IND_MQ_E!Q45+FC_IND_CON_E!Q45+FC_IND_NSP_E!Q45</f>
        <v>0</v>
      </c>
      <c r="R45" s="8">
        <f>FC_IND_IS_E!R45+FC_IND_NFM_E!R45+FC_IND_CPC_E!R45+FC_IND_NMM_E!R45+FC_IND_PPP_E!R45+FC_IND_FBT_E!R45+FC_IND_TE_E!R45+FC_IND_MAC_E!R45+FC_IND_TL_E!R45+FC_IND_WP_E!R45+FC_IND_MQ_E!R45+FC_IND_CON_E!R45+FC_IND_NSP_E!R45</f>
        <v>0</v>
      </c>
      <c r="S45" s="8">
        <f>FC_IND_IS_E!S45+FC_IND_NFM_E!S45+FC_IND_CPC_E!S45+FC_IND_NMM_E!S45+FC_IND_PPP_E!S45+FC_IND_FBT_E!S45+FC_IND_TE_E!S45+FC_IND_MAC_E!S45+FC_IND_TL_E!S45+FC_IND_WP_E!S45+FC_IND_MQ_E!S45+FC_IND_CON_E!S45+FC_IND_NSP_E!S45</f>
        <v>0</v>
      </c>
      <c r="T45" s="8">
        <f>FC_IND_IS_E!T45+FC_IND_NFM_E!T45+FC_IND_CPC_E!T45+FC_IND_NMM_E!T45+FC_IND_PPP_E!T45+FC_IND_FBT_E!T45+FC_IND_TE_E!T45+FC_IND_MAC_E!T45+FC_IND_TL_E!T45+FC_IND_WP_E!T45+FC_IND_MQ_E!T45+FC_IND_CON_E!T45+FC_IND_NSP_E!T45</f>
        <v>0</v>
      </c>
      <c r="U45" s="8">
        <f>FC_IND_IS_E!U45+FC_IND_NFM_E!U45+FC_IND_CPC_E!U45+FC_IND_NMM_E!U45+FC_IND_PPP_E!U45+FC_IND_FBT_E!U45+FC_IND_TE_E!U45+FC_IND_MAC_E!U45+FC_IND_TL_E!U45+FC_IND_WP_E!U45+FC_IND_MQ_E!U45+FC_IND_CON_E!U45+FC_IND_NSP_E!U45</f>
        <v>0</v>
      </c>
      <c r="V45" s="8">
        <f>FC_IND_IS_E!V45+FC_IND_NFM_E!V45+FC_IND_CPC_E!V45+FC_IND_NMM_E!V45+FC_IND_PPP_E!V45+FC_IND_FBT_E!V45+FC_IND_TE_E!V45+FC_IND_MAC_E!V45+FC_IND_TL_E!V45+FC_IND_WP_E!V45+FC_IND_MQ_E!V45+FC_IND_CON_E!V45+FC_IND_NSP_E!V45</f>
        <v>0</v>
      </c>
      <c r="W45" s="8">
        <f>FC_IND_IS_E!W45+FC_IND_NFM_E!W45+FC_IND_CPC_E!W45+FC_IND_NMM_E!W45+FC_IND_PPP_E!W45+FC_IND_FBT_E!W45+FC_IND_TE_E!W45+FC_IND_MAC_E!W45+FC_IND_TL_E!W45+FC_IND_WP_E!W45+FC_IND_MQ_E!W45+FC_IND_CON_E!W45+FC_IND_NSP_E!W45</f>
        <v>0</v>
      </c>
      <c r="X45" s="8">
        <f>FC_IND_IS_E!X45+FC_IND_NFM_E!X45+FC_IND_CPC_E!X45+FC_IND_NMM_E!X45+FC_IND_PPP_E!X45+FC_IND_FBT_E!X45+FC_IND_TE_E!X45+FC_IND_MAC_E!X45+FC_IND_TL_E!X45+FC_IND_WP_E!X45+FC_IND_MQ_E!X45+FC_IND_CON_E!X45+FC_IND_NSP_E!X45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FC_IND_IS_E!C46+FC_IND_NFM_E!C46+FC_IND_CPC_E!C46+FC_IND_NMM_E!C46+FC_IND_PPP_E!C46+FC_IND_FBT_E!C46+FC_IND_TE_E!C46+FC_IND_MAC_E!C46+FC_IND_TL_E!C46+FC_IND_WP_E!C46+FC_IND_MQ_E!C46+FC_IND_CON_E!C46+FC_IND_NSP_E!C46</f>
        <v>0</v>
      </c>
      <c r="D46" s="8">
        <f>FC_IND_IS_E!D46+FC_IND_NFM_E!D46+FC_IND_CPC_E!D46+FC_IND_NMM_E!D46+FC_IND_PPP_E!D46+FC_IND_FBT_E!D46+FC_IND_TE_E!D46+FC_IND_MAC_E!D46+FC_IND_TL_E!D46+FC_IND_WP_E!D46+FC_IND_MQ_E!D46+FC_IND_CON_E!D46+FC_IND_NSP_E!D46</f>
        <v>0</v>
      </c>
      <c r="E46" s="8">
        <f>FC_IND_IS_E!E46+FC_IND_NFM_E!E46+FC_IND_CPC_E!E46+FC_IND_NMM_E!E46+FC_IND_PPP_E!E46+FC_IND_FBT_E!E46+FC_IND_TE_E!E46+FC_IND_MAC_E!E46+FC_IND_TL_E!E46+FC_IND_WP_E!E46+FC_IND_MQ_E!E46+FC_IND_CON_E!E46+FC_IND_NSP_E!E46</f>
        <v>0</v>
      </c>
      <c r="F46" s="8">
        <f>FC_IND_IS_E!F46+FC_IND_NFM_E!F46+FC_IND_CPC_E!F46+FC_IND_NMM_E!F46+FC_IND_PPP_E!F46+FC_IND_FBT_E!F46+FC_IND_TE_E!F46+FC_IND_MAC_E!F46+FC_IND_TL_E!F46+FC_IND_WP_E!F46+FC_IND_MQ_E!F46+FC_IND_CON_E!F46+FC_IND_NSP_E!F46</f>
        <v>0</v>
      </c>
      <c r="G46" s="8">
        <f>FC_IND_IS_E!G46+FC_IND_NFM_E!G46+FC_IND_CPC_E!G46+FC_IND_NMM_E!G46+FC_IND_PPP_E!G46+FC_IND_FBT_E!G46+FC_IND_TE_E!G46+FC_IND_MAC_E!G46+FC_IND_TL_E!G46+FC_IND_WP_E!G46+FC_IND_MQ_E!G46+FC_IND_CON_E!G46+FC_IND_NSP_E!G46</f>
        <v>0</v>
      </c>
      <c r="H46" s="8">
        <f>FC_IND_IS_E!H46+FC_IND_NFM_E!H46+FC_IND_CPC_E!H46+FC_IND_NMM_E!H46+FC_IND_PPP_E!H46+FC_IND_FBT_E!H46+FC_IND_TE_E!H46+FC_IND_MAC_E!H46+FC_IND_TL_E!H46+FC_IND_WP_E!H46+FC_IND_MQ_E!H46+FC_IND_CON_E!H46+FC_IND_NSP_E!H46</f>
        <v>0</v>
      </c>
      <c r="I46" s="8">
        <f>FC_IND_IS_E!I46+FC_IND_NFM_E!I46+FC_IND_CPC_E!I46+FC_IND_NMM_E!I46+FC_IND_PPP_E!I46+FC_IND_FBT_E!I46+FC_IND_TE_E!I46+FC_IND_MAC_E!I46+FC_IND_TL_E!I46+FC_IND_WP_E!I46+FC_IND_MQ_E!I46+FC_IND_CON_E!I46+FC_IND_NSP_E!I46</f>
        <v>0</v>
      </c>
      <c r="J46" s="8">
        <f>FC_IND_IS_E!J46+FC_IND_NFM_E!J46+FC_IND_CPC_E!J46+FC_IND_NMM_E!J46+FC_IND_PPP_E!J46+FC_IND_FBT_E!J46+FC_IND_TE_E!J46+FC_IND_MAC_E!J46+FC_IND_TL_E!J46+FC_IND_WP_E!J46+FC_IND_MQ_E!J46+FC_IND_CON_E!J46+FC_IND_NSP_E!J46</f>
        <v>0</v>
      </c>
      <c r="K46" s="8">
        <f>FC_IND_IS_E!K46+FC_IND_NFM_E!K46+FC_IND_CPC_E!K46+FC_IND_NMM_E!K46+FC_IND_PPP_E!K46+FC_IND_FBT_E!K46+FC_IND_TE_E!K46+FC_IND_MAC_E!K46+FC_IND_TL_E!K46+FC_IND_WP_E!K46+FC_IND_MQ_E!K46+FC_IND_CON_E!K46+FC_IND_NSP_E!K46</f>
        <v>0</v>
      </c>
      <c r="L46" s="8">
        <f>FC_IND_IS_E!L46+FC_IND_NFM_E!L46+FC_IND_CPC_E!L46+FC_IND_NMM_E!L46+FC_IND_PPP_E!L46+FC_IND_FBT_E!L46+FC_IND_TE_E!L46+FC_IND_MAC_E!L46+FC_IND_TL_E!L46+FC_IND_WP_E!L46+FC_IND_MQ_E!L46+FC_IND_CON_E!L46+FC_IND_NSP_E!L46</f>
        <v>0</v>
      </c>
      <c r="M46" s="8">
        <f>FC_IND_IS_E!M46+FC_IND_NFM_E!M46+FC_IND_CPC_E!M46+FC_IND_NMM_E!M46+FC_IND_PPP_E!M46+FC_IND_FBT_E!M46+FC_IND_TE_E!M46+FC_IND_MAC_E!M46+FC_IND_TL_E!M46+FC_IND_WP_E!M46+FC_IND_MQ_E!M46+FC_IND_CON_E!M46+FC_IND_NSP_E!M46</f>
        <v>0</v>
      </c>
      <c r="N46" s="8">
        <f>FC_IND_IS_E!N46+FC_IND_NFM_E!N46+FC_IND_CPC_E!N46+FC_IND_NMM_E!N46+FC_IND_PPP_E!N46+FC_IND_FBT_E!N46+FC_IND_TE_E!N46+FC_IND_MAC_E!N46+FC_IND_TL_E!N46+FC_IND_WP_E!N46+FC_IND_MQ_E!N46+FC_IND_CON_E!N46+FC_IND_NSP_E!N46</f>
        <v>0</v>
      </c>
      <c r="O46" s="8">
        <f>FC_IND_IS_E!O46+FC_IND_NFM_E!O46+FC_IND_CPC_E!O46+FC_IND_NMM_E!O46+FC_IND_PPP_E!O46+FC_IND_FBT_E!O46+FC_IND_TE_E!O46+FC_IND_MAC_E!O46+FC_IND_TL_E!O46+FC_IND_WP_E!O46+FC_IND_MQ_E!O46+FC_IND_CON_E!O46+FC_IND_NSP_E!O46</f>
        <v>0</v>
      </c>
      <c r="P46" s="8">
        <f>FC_IND_IS_E!P46+FC_IND_NFM_E!P46+FC_IND_CPC_E!P46+FC_IND_NMM_E!P46+FC_IND_PPP_E!P46+FC_IND_FBT_E!P46+FC_IND_TE_E!P46+FC_IND_MAC_E!P46+FC_IND_TL_E!P46+FC_IND_WP_E!P46+FC_IND_MQ_E!P46+FC_IND_CON_E!P46+FC_IND_NSP_E!P46</f>
        <v>0</v>
      </c>
      <c r="Q46" s="8">
        <f>FC_IND_IS_E!Q46+FC_IND_NFM_E!Q46+FC_IND_CPC_E!Q46+FC_IND_NMM_E!Q46+FC_IND_PPP_E!Q46+FC_IND_FBT_E!Q46+FC_IND_TE_E!Q46+FC_IND_MAC_E!Q46+FC_IND_TL_E!Q46+FC_IND_WP_E!Q46+FC_IND_MQ_E!Q46+FC_IND_CON_E!Q46+FC_IND_NSP_E!Q46</f>
        <v>0</v>
      </c>
      <c r="R46" s="8">
        <f>FC_IND_IS_E!R46+FC_IND_NFM_E!R46+FC_IND_CPC_E!R46+FC_IND_NMM_E!R46+FC_IND_PPP_E!R46+FC_IND_FBT_E!R46+FC_IND_TE_E!R46+FC_IND_MAC_E!R46+FC_IND_TL_E!R46+FC_IND_WP_E!R46+FC_IND_MQ_E!R46+FC_IND_CON_E!R46+FC_IND_NSP_E!R46</f>
        <v>0</v>
      </c>
      <c r="S46" s="8">
        <f>FC_IND_IS_E!S46+FC_IND_NFM_E!S46+FC_IND_CPC_E!S46+FC_IND_NMM_E!S46+FC_IND_PPP_E!S46+FC_IND_FBT_E!S46+FC_IND_TE_E!S46+FC_IND_MAC_E!S46+FC_IND_TL_E!S46+FC_IND_WP_E!S46+FC_IND_MQ_E!S46+FC_IND_CON_E!S46+FC_IND_NSP_E!S46</f>
        <v>0</v>
      </c>
      <c r="T46" s="8">
        <f>FC_IND_IS_E!T46+FC_IND_NFM_E!T46+FC_IND_CPC_E!T46+FC_IND_NMM_E!T46+FC_IND_PPP_E!T46+FC_IND_FBT_E!T46+FC_IND_TE_E!T46+FC_IND_MAC_E!T46+FC_IND_TL_E!T46+FC_IND_WP_E!T46+FC_IND_MQ_E!T46+FC_IND_CON_E!T46+FC_IND_NSP_E!T46</f>
        <v>0</v>
      </c>
      <c r="U46" s="8">
        <f>FC_IND_IS_E!U46+FC_IND_NFM_E!U46+FC_IND_CPC_E!U46+FC_IND_NMM_E!U46+FC_IND_PPP_E!U46+FC_IND_FBT_E!U46+FC_IND_TE_E!U46+FC_IND_MAC_E!U46+FC_IND_TL_E!U46+FC_IND_WP_E!U46+FC_IND_MQ_E!U46+FC_IND_CON_E!U46+FC_IND_NSP_E!U46</f>
        <v>0</v>
      </c>
      <c r="V46" s="8">
        <f>FC_IND_IS_E!V46+FC_IND_NFM_E!V46+FC_IND_CPC_E!V46+FC_IND_NMM_E!V46+FC_IND_PPP_E!V46+FC_IND_FBT_E!V46+FC_IND_TE_E!V46+FC_IND_MAC_E!V46+FC_IND_TL_E!V46+FC_IND_WP_E!V46+FC_IND_MQ_E!V46+FC_IND_CON_E!V46+FC_IND_NSP_E!V46</f>
        <v>0</v>
      </c>
      <c r="W46" s="8">
        <f>FC_IND_IS_E!W46+FC_IND_NFM_E!W46+FC_IND_CPC_E!W46+FC_IND_NMM_E!W46+FC_IND_PPP_E!W46+FC_IND_FBT_E!W46+FC_IND_TE_E!W46+FC_IND_MAC_E!W46+FC_IND_TL_E!W46+FC_IND_WP_E!W46+FC_IND_MQ_E!W46+FC_IND_CON_E!W46+FC_IND_NSP_E!W46</f>
        <v>0</v>
      </c>
      <c r="X46" s="8">
        <f>FC_IND_IS_E!X46+FC_IND_NFM_E!X46+FC_IND_CPC_E!X46+FC_IND_NMM_E!X46+FC_IND_PPP_E!X46+FC_IND_FBT_E!X46+FC_IND_TE_E!X46+FC_IND_MAC_E!X46+FC_IND_TL_E!X46+FC_IND_WP_E!X46+FC_IND_MQ_E!X46+FC_IND_CON_E!X46+FC_IND_NSP_E!X46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FC_IND_IS_E!C47+FC_IND_NFM_E!C47+FC_IND_CPC_E!C47+FC_IND_NMM_E!C47+FC_IND_PPP_E!C47+FC_IND_FBT_E!C47+FC_IND_TE_E!C47+FC_IND_MAC_E!C47+FC_IND_TL_E!C47+FC_IND_WP_E!C47+FC_IND_MQ_E!C47+FC_IND_CON_E!C47+FC_IND_NSP_E!C47</f>
        <v>0</v>
      </c>
      <c r="D47" s="8">
        <f>FC_IND_IS_E!D47+FC_IND_NFM_E!D47+FC_IND_CPC_E!D47+FC_IND_NMM_E!D47+FC_IND_PPP_E!D47+FC_IND_FBT_E!D47+FC_IND_TE_E!D47+FC_IND_MAC_E!D47+FC_IND_TL_E!D47+FC_IND_WP_E!D47+FC_IND_MQ_E!D47+FC_IND_CON_E!D47+FC_IND_NSP_E!D47</f>
        <v>0</v>
      </c>
      <c r="E47" s="8">
        <f>FC_IND_IS_E!E47+FC_IND_NFM_E!E47+FC_IND_CPC_E!E47+FC_IND_NMM_E!E47+FC_IND_PPP_E!E47+FC_IND_FBT_E!E47+FC_IND_TE_E!E47+FC_IND_MAC_E!E47+FC_IND_TL_E!E47+FC_IND_WP_E!E47+FC_IND_MQ_E!E47+FC_IND_CON_E!E47+FC_IND_NSP_E!E47</f>
        <v>0</v>
      </c>
      <c r="F47" s="8">
        <f>FC_IND_IS_E!F47+FC_IND_NFM_E!F47+FC_IND_CPC_E!F47+FC_IND_NMM_E!F47+FC_IND_PPP_E!F47+FC_IND_FBT_E!F47+FC_IND_TE_E!F47+FC_IND_MAC_E!F47+FC_IND_TL_E!F47+FC_IND_WP_E!F47+FC_IND_MQ_E!F47+FC_IND_CON_E!F47+FC_IND_NSP_E!F47</f>
        <v>0</v>
      </c>
      <c r="G47" s="8">
        <f>FC_IND_IS_E!G47+FC_IND_NFM_E!G47+FC_IND_CPC_E!G47+FC_IND_NMM_E!G47+FC_IND_PPP_E!G47+FC_IND_FBT_E!G47+FC_IND_TE_E!G47+FC_IND_MAC_E!G47+FC_IND_TL_E!G47+FC_IND_WP_E!G47+FC_IND_MQ_E!G47+FC_IND_CON_E!G47+FC_IND_NSP_E!G47</f>
        <v>0</v>
      </c>
      <c r="H47" s="8">
        <f>FC_IND_IS_E!H47+FC_IND_NFM_E!H47+FC_IND_CPC_E!H47+FC_IND_NMM_E!H47+FC_IND_PPP_E!H47+FC_IND_FBT_E!H47+FC_IND_TE_E!H47+FC_IND_MAC_E!H47+FC_IND_TL_E!H47+FC_IND_WP_E!H47+FC_IND_MQ_E!H47+FC_IND_CON_E!H47+FC_IND_NSP_E!H47</f>
        <v>0</v>
      </c>
      <c r="I47" s="8">
        <f>FC_IND_IS_E!I47+FC_IND_NFM_E!I47+FC_IND_CPC_E!I47+FC_IND_NMM_E!I47+FC_IND_PPP_E!I47+FC_IND_FBT_E!I47+FC_IND_TE_E!I47+FC_IND_MAC_E!I47+FC_IND_TL_E!I47+FC_IND_WP_E!I47+FC_IND_MQ_E!I47+FC_IND_CON_E!I47+FC_IND_NSP_E!I47</f>
        <v>0</v>
      </c>
      <c r="J47" s="8">
        <f>FC_IND_IS_E!J47+FC_IND_NFM_E!J47+FC_IND_CPC_E!J47+FC_IND_NMM_E!J47+FC_IND_PPP_E!J47+FC_IND_FBT_E!J47+FC_IND_TE_E!J47+FC_IND_MAC_E!J47+FC_IND_TL_E!J47+FC_IND_WP_E!J47+FC_IND_MQ_E!J47+FC_IND_CON_E!J47+FC_IND_NSP_E!J47</f>
        <v>0</v>
      </c>
      <c r="K47" s="8">
        <f>FC_IND_IS_E!K47+FC_IND_NFM_E!K47+FC_IND_CPC_E!K47+FC_IND_NMM_E!K47+FC_IND_PPP_E!K47+FC_IND_FBT_E!K47+FC_IND_TE_E!K47+FC_IND_MAC_E!K47+FC_IND_TL_E!K47+FC_IND_WP_E!K47+FC_IND_MQ_E!K47+FC_IND_CON_E!K47+FC_IND_NSP_E!K47</f>
        <v>0</v>
      </c>
      <c r="L47" s="8">
        <f>FC_IND_IS_E!L47+FC_IND_NFM_E!L47+FC_IND_CPC_E!L47+FC_IND_NMM_E!L47+FC_IND_PPP_E!L47+FC_IND_FBT_E!L47+FC_IND_TE_E!L47+FC_IND_MAC_E!L47+FC_IND_TL_E!L47+FC_IND_WP_E!L47+FC_IND_MQ_E!L47+FC_IND_CON_E!L47+FC_IND_NSP_E!L47</f>
        <v>0</v>
      </c>
      <c r="M47" s="8">
        <f>FC_IND_IS_E!M47+FC_IND_NFM_E!M47+FC_IND_CPC_E!M47+FC_IND_NMM_E!M47+FC_IND_PPP_E!M47+FC_IND_FBT_E!M47+FC_IND_TE_E!M47+FC_IND_MAC_E!M47+FC_IND_TL_E!M47+FC_IND_WP_E!M47+FC_IND_MQ_E!M47+FC_IND_CON_E!M47+FC_IND_NSP_E!M47</f>
        <v>0</v>
      </c>
      <c r="N47" s="8">
        <f>FC_IND_IS_E!N47+FC_IND_NFM_E!N47+FC_IND_CPC_E!N47+FC_IND_NMM_E!N47+FC_IND_PPP_E!N47+FC_IND_FBT_E!N47+FC_IND_TE_E!N47+FC_IND_MAC_E!N47+FC_IND_TL_E!N47+FC_IND_WP_E!N47+FC_IND_MQ_E!N47+FC_IND_CON_E!N47+FC_IND_NSP_E!N47</f>
        <v>0</v>
      </c>
      <c r="O47" s="8">
        <f>FC_IND_IS_E!O47+FC_IND_NFM_E!O47+FC_IND_CPC_E!O47+FC_IND_NMM_E!O47+FC_IND_PPP_E!O47+FC_IND_FBT_E!O47+FC_IND_TE_E!O47+FC_IND_MAC_E!O47+FC_IND_TL_E!O47+FC_IND_WP_E!O47+FC_IND_MQ_E!O47+FC_IND_CON_E!O47+FC_IND_NSP_E!O47</f>
        <v>0</v>
      </c>
      <c r="P47" s="8">
        <f>FC_IND_IS_E!P47+FC_IND_NFM_E!P47+FC_IND_CPC_E!P47+FC_IND_NMM_E!P47+FC_IND_PPP_E!P47+FC_IND_FBT_E!P47+FC_IND_TE_E!P47+FC_IND_MAC_E!P47+FC_IND_TL_E!P47+FC_IND_WP_E!P47+FC_IND_MQ_E!P47+FC_IND_CON_E!P47+FC_IND_NSP_E!P47</f>
        <v>0</v>
      </c>
      <c r="Q47" s="8">
        <f>FC_IND_IS_E!Q47+FC_IND_NFM_E!Q47+FC_IND_CPC_E!Q47+FC_IND_NMM_E!Q47+FC_IND_PPP_E!Q47+FC_IND_FBT_E!Q47+FC_IND_TE_E!Q47+FC_IND_MAC_E!Q47+FC_IND_TL_E!Q47+FC_IND_WP_E!Q47+FC_IND_MQ_E!Q47+FC_IND_CON_E!Q47+FC_IND_NSP_E!Q47</f>
        <v>0</v>
      </c>
      <c r="R47" s="8">
        <f>FC_IND_IS_E!R47+FC_IND_NFM_E!R47+FC_IND_CPC_E!R47+FC_IND_NMM_E!R47+FC_IND_PPP_E!R47+FC_IND_FBT_E!R47+FC_IND_TE_E!R47+FC_IND_MAC_E!R47+FC_IND_TL_E!R47+FC_IND_WP_E!R47+FC_IND_MQ_E!R47+FC_IND_CON_E!R47+FC_IND_NSP_E!R47</f>
        <v>0</v>
      </c>
      <c r="S47" s="8">
        <f>FC_IND_IS_E!S47+FC_IND_NFM_E!S47+FC_IND_CPC_E!S47+FC_IND_NMM_E!S47+FC_IND_PPP_E!S47+FC_IND_FBT_E!S47+FC_IND_TE_E!S47+FC_IND_MAC_E!S47+FC_IND_TL_E!S47+FC_IND_WP_E!S47+FC_IND_MQ_E!S47+FC_IND_CON_E!S47+FC_IND_NSP_E!S47</f>
        <v>0</v>
      </c>
      <c r="T47" s="8">
        <f>FC_IND_IS_E!T47+FC_IND_NFM_E!T47+FC_IND_CPC_E!T47+FC_IND_NMM_E!T47+FC_IND_PPP_E!T47+FC_IND_FBT_E!T47+FC_IND_TE_E!T47+FC_IND_MAC_E!T47+FC_IND_TL_E!T47+FC_IND_WP_E!T47+FC_IND_MQ_E!T47+FC_IND_CON_E!T47+FC_IND_NSP_E!T47</f>
        <v>0</v>
      </c>
      <c r="U47" s="8">
        <f>FC_IND_IS_E!U47+FC_IND_NFM_E!U47+FC_IND_CPC_E!U47+FC_IND_NMM_E!U47+FC_IND_PPP_E!U47+FC_IND_FBT_E!U47+FC_IND_TE_E!U47+FC_IND_MAC_E!U47+FC_IND_TL_E!U47+FC_IND_WP_E!U47+FC_IND_MQ_E!U47+FC_IND_CON_E!U47+FC_IND_NSP_E!U47</f>
        <v>0</v>
      </c>
      <c r="V47" s="8">
        <f>FC_IND_IS_E!V47+FC_IND_NFM_E!V47+FC_IND_CPC_E!V47+FC_IND_NMM_E!V47+FC_IND_PPP_E!V47+FC_IND_FBT_E!V47+FC_IND_TE_E!V47+FC_IND_MAC_E!V47+FC_IND_TL_E!V47+FC_IND_WP_E!V47+FC_IND_MQ_E!V47+FC_IND_CON_E!V47+FC_IND_NSP_E!V47</f>
        <v>0</v>
      </c>
      <c r="W47" s="8">
        <f>FC_IND_IS_E!W47+FC_IND_NFM_E!W47+FC_IND_CPC_E!W47+FC_IND_NMM_E!W47+FC_IND_PPP_E!W47+FC_IND_FBT_E!W47+FC_IND_TE_E!W47+FC_IND_MAC_E!W47+FC_IND_TL_E!W47+FC_IND_WP_E!W47+FC_IND_MQ_E!W47+FC_IND_CON_E!W47+FC_IND_NSP_E!W47</f>
        <v>0</v>
      </c>
      <c r="X47" s="8">
        <f>FC_IND_IS_E!X47+FC_IND_NFM_E!X47+FC_IND_CPC_E!X47+FC_IND_NMM_E!X47+FC_IND_PPP_E!X47+FC_IND_FBT_E!X47+FC_IND_TE_E!X47+FC_IND_MAC_E!X47+FC_IND_TL_E!X47+FC_IND_WP_E!X47+FC_IND_MQ_E!X47+FC_IND_CON_E!X47+FC_IND_NSP_E!X47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FC_IND_IS_E!C48+FC_IND_NFM_E!C48+FC_IND_CPC_E!C48+FC_IND_NMM_E!C48+FC_IND_PPP_E!C48+FC_IND_FBT_E!C48+FC_IND_TE_E!C48+FC_IND_MAC_E!C48+FC_IND_TL_E!C48+FC_IND_WP_E!C48+FC_IND_MQ_E!C48+FC_IND_CON_E!C48+FC_IND_NSP_E!C48</f>
        <v>1606.5950940000002</v>
      </c>
      <c r="D48" s="8">
        <f>FC_IND_IS_E!D48+FC_IND_NFM_E!D48+FC_IND_CPC_E!D48+FC_IND_NMM_E!D48+FC_IND_PPP_E!D48+FC_IND_FBT_E!D48+FC_IND_TE_E!D48+FC_IND_MAC_E!D48+FC_IND_TL_E!D48+FC_IND_WP_E!D48+FC_IND_MQ_E!D48+FC_IND_CON_E!D48+FC_IND_NSP_E!D48</f>
        <v>2057.2257420000001</v>
      </c>
      <c r="E48" s="8">
        <f>FC_IND_IS_E!E48+FC_IND_NFM_E!E48+FC_IND_CPC_E!E48+FC_IND_NMM_E!E48+FC_IND_PPP_E!E48+FC_IND_FBT_E!E48+FC_IND_TE_E!E48+FC_IND_MAC_E!E48+FC_IND_TL_E!E48+FC_IND_WP_E!E48+FC_IND_MQ_E!E48+FC_IND_CON_E!E48+FC_IND_NSP_E!E48</f>
        <v>2554.8784559999999</v>
      </c>
      <c r="F48" s="8">
        <f>FC_IND_IS_E!F48+FC_IND_NFM_E!F48+FC_IND_CPC_E!F48+FC_IND_NMM_E!F48+FC_IND_PPP_E!F48+FC_IND_FBT_E!F48+FC_IND_TE_E!F48+FC_IND_MAC_E!F48+FC_IND_TL_E!F48+FC_IND_WP_E!F48+FC_IND_MQ_E!F48+FC_IND_CON_E!F48+FC_IND_NSP_E!F48</f>
        <v>2370.707703</v>
      </c>
      <c r="G48" s="8">
        <f>FC_IND_IS_E!G48+FC_IND_NFM_E!G48+FC_IND_CPC_E!G48+FC_IND_NMM_E!G48+FC_IND_PPP_E!G48+FC_IND_FBT_E!G48+FC_IND_TE_E!G48+FC_IND_MAC_E!G48+FC_IND_TL_E!G48+FC_IND_WP_E!G48+FC_IND_MQ_E!G48+FC_IND_CON_E!G48+FC_IND_NSP_E!G48</f>
        <v>2801.7455310000005</v>
      </c>
      <c r="H48" s="8">
        <f>FC_IND_IS_E!H48+FC_IND_NFM_E!H48+FC_IND_CPC_E!H48+FC_IND_NMM_E!H48+FC_IND_PPP_E!H48+FC_IND_FBT_E!H48+FC_IND_TE_E!H48+FC_IND_MAC_E!H48+FC_IND_TL_E!H48+FC_IND_WP_E!H48+FC_IND_MQ_E!H48+FC_IND_CON_E!H48+FC_IND_NSP_E!H48</f>
        <v>3232.7830080000003</v>
      </c>
      <c r="I48" s="8">
        <f>FC_IND_IS_E!I48+FC_IND_NFM_E!I48+FC_IND_CPC_E!I48+FC_IND_NMM_E!I48+FC_IND_PPP_E!I48+FC_IND_FBT_E!I48+FC_IND_TE_E!I48+FC_IND_MAC_E!I48+FC_IND_TL_E!I48+FC_IND_WP_E!I48+FC_IND_MQ_E!I48+FC_IND_CON_E!I48+FC_IND_NSP_E!I48</f>
        <v>3119.1460559999996</v>
      </c>
      <c r="J48" s="8">
        <f>FC_IND_IS_E!J48+FC_IND_NFM_E!J48+FC_IND_CPC_E!J48+FC_IND_NMM_E!J48+FC_IND_PPP_E!J48+FC_IND_FBT_E!J48+FC_IND_TE_E!J48+FC_IND_MAC_E!J48+FC_IND_TL_E!J48+FC_IND_WP_E!J48+FC_IND_MQ_E!J48+FC_IND_CON_E!J48+FC_IND_NSP_E!J48</f>
        <v>2009.2798440000001</v>
      </c>
      <c r="K48" s="8">
        <f>FC_IND_IS_E!K48+FC_IND_NFM_E!K48+FC_IND_CPC_E!K48+FC_IND_NMM_E!K48+FC_IND_PPP_E!K48+FC_IND_FBT_E!K48+FC_IND_TE_E!K48+FC_IND_MAC_E!K48+FC_IND_TL_E!K48+FC_IND_WP_E!K48+FC_IND_MQ_E!K48+FC_IND_CON_E!K48+FC_IND_NSP_E!K48</f>
        <v>2183.9999219999991</v>
      </c>
      <c r="L48" s="8">
        <f>FC_IND_IS_E!L48+FC_IND_NFM_E!L48+FC_IND_CPC_E!L48+FC_IND_NMM_E!L48+FC_IND_PPP_E!L48+FC_IND_FBT_E!L48+FC_IND_TE_E!L48+FC_IND_MAC_E!L48+FC_IND_TL_E!L48+FC_IND_WP_E!L48+FC_IND_MQ_E!L48+FC_IND_CON_E!L48+FC_IND_NSP_E!L48</f>
        <v>1887.6000779999999</v>
      </c>
      <c r="M48" s="8">
        <f>FC_IND_IS_E!M48+FC_IND_NFM_E!M48+FC_IND_CPC_E!M48+FC_IND_NMM_E!M48+FC_IND_PPP_E!M48+FC_IND_FBT_E!M48+FC_IND_TE_E!M48+FC_IND_MAC_E!M48+FC_IND_TL_E!M48+FC_IND_WP_E!M48+FC_IND_MQ_E!M48+FC_IND_CON_E!M48+FC_IND_NSP_E!M48</f>
        <v>1800.2400389999998</v>
      </c>
      <c r="N48" s="8">
        <f>FC_IND_IS_E!N48+FC_IND_NFM_E!N48+FC_IND_CPC_E!N48+FC_IND_NMM_E!N48+FC_IND_PPP_E!N48+FC_IND_FBT_E!N48+FC_IND_TE_E!N48+FC_IND_MAC_E!N48+FC_IND_TL_E!N48+FC_IND_WP_E!N48+FC_IND_MQ_E!N48+FC_IND_CON_E!N48+FC_IND_NSP_E!N48</f>
        <v>1531.919844</v>
      </c>
      <c r="O48" s="8">
        <f>FC_IND_IS_E!O48+FC_IND_NFM_E!O48+FC_IND_CPC_E!O48+FC_IND_NMM_E!O48+FC_IND_PPP_E!O48+FC_IND_FBT_E!O48+FC_IND_TE_E!O48+FC_IND_MAC_E!O48+FC_IND_TL_E!O48+FC_IND_WP_E!O48+FC_IND_MQ_E!O48+FC_IND_CON_E!O48+FC_IND_NSP_E!O48</f>
        <v>1279.199844</v>
      </c>
      <c r="P48" s="8">
        <f>FC_IND_IS_E!P48+FC_IND_NFM_E!P48+FC_IND_CPC_E!P48+FC_IND_NMM_E!P48+FC_IND_PPP_E!P48+FC_IND_FBT_E!P48+FC_IND_TE_E!P48+FC_IND_MAC_E!P48+FC_IND_TL_E!P48+FC_IND_WP_E!P48+FC_IND_MQ_E!P48+FC_IND_CON_E!P48+FC_IND_NSP_E!P48</f>
        <v>1366.5598830000001</v>
      </c>
      <c r="Q48" s="8">
        <f>FC_IND_IS_E!Q48+FC_IND_NFM_E!Q48+FC_IND_CPC_E!Q48+FC_IND_NMM_E!Q48+FC_IND_PPP_E!Q48+FC_IND_FBT_E!Q48+FC_IND_TE_E!Q48+FC_IND_MAC_E!Q48+FC_IND_TL_E!Q48+FC_IND_WP_E!Q48+FC_IND_MQ_E!Q48+FC_IND_CON_E!Q48+FC_IND_NSP_E!Q48</f>
        <v>1569.3599609999997</v>
      </c>
      <c r="R48" s="8">
        <f>FC_IND_IS_E!R48+FC_IND_NFM_E!R48+FC_IND_CPC_E!R48+FC_IND_NMM_E!R48+FC_IND_PPP_E!R48+FC_IND_FBT_E!R48+FC_IND_TE_E!R48+FC_IND_MAC_E!R48+FC_IND_TL_E!R48+FC_IND_WP_E!R48+FC_IND_MQ_E!R48+FC_IND_CON_E!R48+FC_IND_NSP_E!R48</f>
        <v>1422.7198829999995</v>
      </c>
      <c r="S48" s="8">
        <f>FC_IND_IS_E!S48+FC_IND_NFM_E!S48+FC_IND_CPC_E!S48+FC_IND_NMM_E!S48+FC_IND_PPP_E!S48+FC_IND_FBT_E!S48+FC_IND_TE_E!S48+FC_IND_MAC_E!S48+FC_IND_TL_E!S48+FC_IND_WP_E!S48+FC_IND_MQ_E!S48+FC_IND_CON_E!S48+FC_IND_NSP_E!S48</f>
        <v>1042.0800389999999</v>
      </c>
      <c r="T48" s="8">
        <f>FC_IND_IS_E!T48+FC_IND_NFM_E!T48+FC_IND_CPC_E!T48+FC_IND_NMM_E!T48+FC_IND_PPP_E!T48+FC_IND_FBT_E!T48+FC_IND_TE_E!T48+FC_IND_MAC_E!T48+FC_IND_TL_E!T48+FC_IND_WP_E!T48+FC_IND_MQ_E!T48+FC_IND_CON_E!T48+FC_IND_NSP_E!T48</f>
        <v>1212.9654420000002</v>
      </c>
      <c r="U48" s="8">
        <f>FC_IND_IS_E!U48+FC_IND_NFM_E!U48+FC_IND_CPC_E!U48+FC_IND_NMM_E!U48+FC_IND_PPP_E!U48+FC_IND_FBT_E!U48+FC_IND_TE_E!U48+FC_IND_MAC_E!U48+FC_IND_TL_E!U48+FC_IND_WP_E!U48+FC_IND_MQ_E!U48+FC_IND_CON_E!U48+FC_IND_NSP_E!U48</f>
        <v>1073.2551569999996</v>
      </c>
      <c r="V48" s="8">
        <f>FC_IND_IS_E!V48+FC_IND_NFM_E!V48+FC_IND_CPC_E!V48+FC_IND_NMM_E!V48+FC_IND_PPP_E!V48+FC_IND_FBT_E!V48+FC_IND_TE_E!V48+FC_IND_MAC_E!V48+FC_IND_TL_E!V48+FC_IND_WP_E!V48+FC_IND_MQ_E!V48+FC_IND_CON_E!V48+FC_IND_NSP_E!V48</f>
        <v>1055.2309560000001</v>
      </c>
      <c r="W48" s="8">
        <f>FC_IND_IS_E!W48+FC_IND_NFM_E!W48+FC_IND_CPC_E!W48+FC_IND_NMM_E!W48+FC_IND_PPP_E!W48+FC_IND_FBT_E!W48+FC_IND_TE_E!W48+FC_IND_MAC_E!W48+FC_IND_TL_E!W48+FC_IND_WP_E!W48+FC_IND_MQ_E!W48+FC_IND_CON_E!W48+FC_IND_NSP_E!W48</f>
        <v>1113.0911999999998</v>
      </c>
      <c r="X48" s="8">
        <f>FC_IND_IS_E!X48+FC_IND_NFM_E!X48+FC_IND_CPC_E!X48+FC_IND_NMM_E!X48+FC_IND_PPP_E!X48+FC_IND_FBT_E!X48+FC_IND_TE_E!X48+FC_IND_MAC_E!X48+FC_IND_TL_E!X48+FC_IND_WP_E!X48+FC_IND_MQ_E!X48+FC_IND_CON_E!X48+FC_IND_NSP_E!X48</f>
        <v>947.84987700000011</v>
      </c>
    </row>
    <row r="49" spans="1:24" ht="11.25" customHeight="1" x14ac:dyDescent="0.2">
      <c r="A49" s="28" t="s">
        <v>84</v>
      </c>
      <c r="B49" s="7" t="s">
        <v>85</v>
      </c>
      <c r="C49" s="8">
        <f>FC_IND_IS_E!C49+FC_IND_NFM_E!C49+FC_IND_CPC_E!C49+FC_IND_NMM_E!C49+FC_IND_PPP_E!C49+FC_IND_FBT_E!C49+FC_IND_TE_E!C49+FC_IND_MAC_E!C49+FC_IND_TL_E!C49+FC_IND_WP_E!C49+FC_IND_MQ_E!C49+FC_IND_CON_E!C49+FC_IND_NSP_E!C49</f>
        <v>0</v>
      </c>
      <c r="D49" s="8">
        <f>FC_IND_IS_E!D49+FC_IND_NFM_E!D49+FC_IND_CPC_E!D49+FC_IND_NMM_E!D49+FC_IND_PPP_E!D49+FC_IND_FBT_E!D49+FC_IND_TE_E!D49+FC_IND_MAC_E!D49+FC_IND_TL_E!D49+FC_IND_WP_E!D49+FC_IND_MQ_E!D49+FC_IND_CON_E!D49+FC_IND_NSP_E!D49</f>
        <v>0</v>
      </c>
      <c r="E49" s="8">
        <f>FC_IND_IS_E!E49+FC_IND_NFM_E!E49+FC_IND_CPC_E!E49+FC_IND_NMM_E!E49+FC_IND_PPP_E!E49+FC_IND_FBT_E!E49+FC_IND_TE_E!E49+FC_IND_MAC_E!E49+FC_IND_TL_E!E49+FC_IND_WP_E!E49+FC_IND_MQ_E!E49+FC_IND_CON_E!E49+FC_IND_NSP_E!E49</f>
        <v>0</v>
      </c>
      <c r="F49" s="8">
        <f>FC_IND_IS_E!F49+FC_IND_NFM_E!F49+FC_IND_CPC_E!F49+FC_IND_NMM_E!F49+FC_IND_PPP_E!F49+FC_IND_FBT_E!F49+FC_IND_TE_E!F49+FC_IND_MAC_E!F49+FC_IND_TL_E!F49+FC_IND_WP_E!F49+FC_IND_MQ_E!F49+FC_IND_CON_E!F49+FC_IND_NSP_E!F49</f>
        <v>0</v>
      </c>
      <c r="G49" s="8">
        <f>FC_IND_IS_E!G49+FC_IND_NFM_E!G49+FC_IND_CPC_E!G49+FC_IND_NMM_E!G49+FC_IND_PPP_E!G49+FC_IND_FBT_E!G49+FC_IND_TE_E!G49+FC_IND_MAC_E!G49+FC_IND_TL_E!G49+FC_IND_WP_E!G49+FC_IND_MQ_E!G49+FC_IND_CON_E!G49+FC_IND_NSP_E!G49</f>
        <v>0</v>
      </c>
      <c r="H49" s="8">
        <f>FC_IND_IS_E!H49+FC_IND_NFM_E!H49+FC_IND_CPC_E!H49+FC_IND_NMM_E!H49+FC_IND_PPP_E!H49+FC_IND_FBT_E!H49+FC_IND_TE_E!H49+FC_IND_MAC_E!H49+FC_IND_TL_E!H49+FC_IND_WP_E!H49+FC_IND_MQ_E!H49+FC_IND_CON_E!H49+FC_IND_NSP_E!H49</f>
        <v>0</v>
      </c>
      <c r="I49" s="8">
        <f>FC_IND_IS_E!I49+FC_IND_NFM_E!I49+FC_IND_CPC_E!I49+FC_IND_NMM_E!I49+FC_IND_PPP_E!I49+FC_IND_FBT_E!I49+FC_IND_TE_E!I49+FC_IND_MAC_E!I49+FC_IND_TL_E!I49+FC_IND_WP_E!I49+FC_IND_MQ_E!I49+FC_IND_CON_E!I49+FC_IND_NSP_E!I49</f>
        <v>0</v>
      </c>
      <c r="J49" s="8">
        <f>FC_IND_IS_E!J49+FC_IND_NFM_E!J49+FC_IND_CPC_E!J49+FC_IND_NMM_E!J49+FC_IND_PPP_E!J49+FC_IND_FBT_E!J49+FC_IND_TE_E!J49+FC_IND_MAC_E!J49+FC_IND_TL_E!J49+FC_IND_WP_E!J49+FC_IND_MQ_E!J49+FC_IND_CON_E!J49+FC_IND_NSP_E!J49</f>
        <v>0</v>
      </c>
      <c r="K49" s="8">
        <f>FC_IND_IS_E!K49+FC_IND_NFM_E!K49+FC_IND_CPC_E!K49+FC_IND_NMM_E!K49+FC_IND_PPP_E!K49+FC_IND_FBT_E!K49+FC_IND_TE_E!K49+FC_IND_MAC_E!K49+FC_IND_TL_E!K49+FC_IND_WP_E!K49+FC_IND_MQ_E!K49+FC_IND_CON_E!K49+FC_IND_NSP_E!K49</f>
        <v>0</v>
      </c>
      <c r="L49" s="8">
        <f>FC_IND_IS_E!L49+FC_IND_NFM_E!L49+FC_IND_CPC_E!L49+FC_IND_NMM_E!L49+FC_IND_PPP_E!L49+FC_IND_FBT_E!L49+FC_IND_TE_E!L49+FC_IND_MAC_E!L49+FC_IND_TL_E!L49+FC_IND_WP_E!L49+FC_IND_MQ_E!L49+FC_IND_CON_E!L49+FC_IND_NSP_E!L49</f>
        <v>0</v>
      </c>
      <c r="M49" s="8">
        <f>FC_IND_IS_E!M49+FC_IND_NFM_E!M49+FC_IND_CPC_E!M49+FC_IND_NMM_E!M49+FC_IND_PPP_E!M49+FC_IND_FBT_E!M49+FC_IND_TE_E!M49+FC_IND_MAC_E!M49+FC_IND_TL_E!M49+FC_IND_WP_E!M49+FC_IND_MQ_E!M49+FC_IND_CON_E!M49+FC_IND_NSP_E!M49</f>
        <v>0</v>
      </c>
      <c r="N49" s="8">
        <f>FC_IND_IS_E!N49+FC_IND_NFM_E!N49+FC_IND_CPC_E!N49+FC_IND_NMM_E!N49+FC_IND_PPP_E!N49+FC_IND_FBT_E!N49+FC_IND_TE_E!N49+FC_IND_MAC_E!N49+FC_IND_TL_E!N49+FC_IND_WP_E!N49+FC_IND_MQ_E!N49+FC_IND_CON_E!N49+FC_IND_NSP_E!N49</f>
        <v>0</v>
      </c>
      <c r="O49" s="8">
        <f>FC_IND_IS_E!O49+FC_IND_NFM_E!O49+FC_IND_CPC_E!O49+FC_IND_NMM_E!O49+FC_IND_PPP_E!O49+FC_IND_FBT_E!O49+FC_IND_TE_E!O49+FC_IND_MAC_E!O49+FC_IND_TL_E!O49+FC_IND_WP_E!O49+FC_IND_MQ_E!O49+FC_IND_CON_E!O49+FC_IND_NSP_E!O49</f>
        <v>0</v>
      </c>
      <c r="P49" s="8">
        <f>FC_IND_IS_E!P49+FC_IND_NFM_E!P49+FC_IND_CPC_E!P49+FC_IND_NMM_E!P49+FC_IND_PPP_E!P49+FC_IND_FBT_E!P49+FC_IND_TE_E!P49+FC_IND_MAC_E!P49+FC_IND_TL_E!P49+FC_IND_WP_E!P49+FC_IND_MQ_E!P49+FC_IND_CON_E!P49+FC_IND_NSP_E!P49</f>
        <v>0</v>
      </c>
      <c r="Q49" s="8">
        <f>FC_IND_IS_E!Q49+FC_IND_NFM_E!Q49+FC_IND_CPC_E!Q49+FC_IND_NMM_E!Q49+FC_IND_PPP_E!Q49+FC_IND_FBT_E!Q49+FC_IND_TE_E!Q49+FC_IND_MAC_E!Q49+FC_IND_TL_E!Q49+FC_IND_WP_E!Q49+FC_IND_MQ_E!Q49+FC_IND_CON_E!Q49+FC_IND_NSP_E!Q49</f>
        <v>0</v>
      </c>
      <c r="R49" s="8">
        <f>FC_IND_IS_E!R49+FC_IND_NFM_E!R49+FC_IND_CPC_E!R49+FC_IND_NMM_E!R49+FC_IND_PPP_E!R49+FC_IND_FBT_E!R49+FC_IND_TE_E!R49+FC_IND_MAC_E!R49+FC_IND_TL_E!R49+FC_IND_WP_E!R49+FC_IND_MQ_E!R49+FC_IND_CON_E!R49+FC_IND_NSP_E!R49</f>
        <v>0</v>
      </c>
      <c r="S49" s="8">
        <f>FC_IND_IS_E!S49+FC_IND_NFM_E!S49+FC_IND_CPC_E!S49+FC_IND_NMM_E!S49+FC_IND_PPP_E!S49+FC_IND_FBT_E!S49+FC_IND_TE_E!S49+FC_IND_MAC_E!S49+FC_IND_TL_E!S49+FC_IND_WP_E!S49+FC_IND_MQ_E!S49+FC_IND_CON_E!S49+FC_IND_NSP_E!S49</f>
        <v>0</v>
      </c>
      <c r="T49" s="8">
        <f>FC_IND_IS_E!T49+FC_IND_NFM_E!T49+FC_IND_CPC_E!T49+FC_IND_NMM_E!T49+FC_IND_PPP_E!T49+FC_IND_FBT_E!T49+FC_IND_TE_E!T49+FC_IND_MAC_E!T49+FC_IND_TL_E!T49+FC_IND_WP_E!T49+FC_IND_MQ_E!T49+FC_IND_CON_E!T49+FC_IND_NSP_E!T49</f>
        <v>0</v>
      </c>
      <c r="U49" s="8">
        <f>FC_IND_IS_E!U49+FC_IND_NFM_E!U49+FC_IND_CPC_E!U49+FC_IND_NMM_E!U49+FC_IND_PPP_E!U49+FC_IND_FBT_E!U49+FC_IND_TE_E!U49+FC_IND_MAC_E!U49+FC_IND_TL_E!U49+FC_IND_WP_E!U49+FC_IND_MQ_E!U49+FC_IND_CON_E!U49+FC_IND_NSP_E!U49</f>
        <v>0</v>
      </c>
      <c r="V49" s="8">
        <f>FC_IND_IS_E!V49+FC_IND_NFM_E!V49+FC_IND_CPC_E!V49+FC_IND_NMM_E!V49+FC_IND_PPP_E!V49+FC_IND_FBT_E!V49+FC_IND_TE_E!V49+FC_IND_MAC_E!V49+FC_IND_TL_E!V49+FC_IND_WP_E!V49+FC_IND_MQ_E!V49+FC_IND_CON_E!V49+FC_IND_NSP_E!V49</f>
        <v>0</v>
      </c>
      <c r="W49" s="8">
        <f>FC_IND_IS_E!W49+FC_IND_NFM_E!W49+FC_IND_CPC_E!W49+FC_IND_NMM_E!W49+FC_IND_PPP_E!W49+FC_IND_FBT_E!W49+FC_IND_TE_E!W49+FC_IND_MAC_E!W49+FC_IND_TL_E!W49+FC_IND_WP_E!W49+FC_IND_MQ_E!W49+FC_IND_CON_E!W49+FC_IND_NSP_E!W49</f>
        <v>0</v>
      </c>
      <c r="X49" s="8">
        <f>FC_IND_IS_E!X49+FC_IND_NFM_E!X49+FC_IND_CPC_E!X49+FC_IND_NMM_E!X49+FC_IND_PPP_E!X49+FC_IND_FBT_E!X49+FC_IND_TE_E!X49+FC_IND_MAC_E!X49+FC_IND_TL_E!X49+FC_IND_WP_E!X49+FC_IND_MQ_E!X49+FC_IND_CON_E!X49+FC_IND_NSP_E!X49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FC_IND_IS_E!C50+FC_IND_NFM_E!C50+FC_IND_CPC_E!C50+FC_IND_NMM_E!C50+FC_IND_PPP_E!C50+FC_IND_FBT_E!C50+FC_IND_TE_E!C50+FC_IND_MAC_E!C50+FC_IND_TL_E!C50+FC_IND_WP_E!C50+FC_IND_MQ_E!C50+FC_IND_CON_E!C50+FC_IND_NSP_E!C50</f>
        <v>0</v>
      </c>
      <c r="D50" s="8">
        <f>FC_IND_IS_E!D50+FC_IND_NFM_E!D50+FC_IND_CPC_E!D50+FC_IND_NMM_E!D50+FC_IND_PPP_E!D50+FC_IND_FBT_E!D50+FC_IND_TE_E!D50+FC_IND_MAC_E!D50+FC_IND_TL_E!D50+FC_IND_WP_E!D50+FC_IND_MQ_E!D50+FC_IND_CON_E!D50+FC_IND_NSP_E!D50</f>
        <v>0</v>
      </c>
      <c r="E50" s="8">
        <f>FC_IND_IS_E!E50+FC_IND_NFM_E!E50+FC_IND_CPC_E!E50+FC_IND_NMM_E!E50+FC_IND_PPP_E!E50+FC_IND_FBT_E!E50+FC_IND_TE_E!E50+FC_IND_MAC_E!E50+FC_IND_TL_E!E50+FC_IND_WP_E!E50+FC_IND_MQ_E!E50+FC_IND_CON_E!E50+FC_IND_NSP_E!E50</f>
        <v>0</v>
      </c>
      <c r="F50" s="8">
        <f>FC_IND_IS_E!F50+FC_IND_NFM_E!F50+FC_IND_CPC_E!F50+FC_IND_NMM_E!F50+FC_IND_PPP_E!F50+FC_IND_FBT_E!F50+FC_IND_TE_E!F50+FC_IND_MAC_E!F50+FC_IND_TL_E!F50+FC_IND_WP_E!F50+FC_IND_MQ_E!F50+FC_IND_CON_E!F50+FC_IND_NSP_E!F50</f>
        <v>0</v>
      </c>
      <c r="G50" s="8">
        <f>FC_IND_IS_E!G50+FC_IND_NFM_E!G50+FC_IND_CPC_E!G50+FC_IND_NMM_E!G50+FC_IND_PPP_E!G50+FC_IND_FBT_E!G50+FC_IND_TE_E!G50+FC_IND_MAC_E!G50+FC_IND_TL_E!G50+FC_IND_WP_E!G50+FC_IND_MQ_E!G50+FC_IND_CON_E!G50+FC_IND_NSP_E!G50</f>
        <v>0</v>
      </c>
      <c r="H50" s="8">
        <f>FC_IND_IS_E!H50+FC_IND_NFM_E!H50+FC_IND_CPC_E!H50+FC_IND_NMM_E!H50+FC_IND_PPP_E!H50+FC_IND_FBT_E!H50+FC_IND_TE_E!H50+FC_IND_MAC_E!H50+FC_IND_TL_E!H50+FC_IND_WP_E!H50+FC_IND_MQ_E!H50+FC_IND_CON_E!H50+FC_IND_NSP_E!H50</f>
        <v>0</v>
      </c>
      <c r="I50" s="8">
        <f>FC_IND_IS_E!I50+FC_IND_NFM_E!I50+FC_IND_CPC_E!I50+FC_IND_NMM_E!I50+FC_IND_PPP_E!I50+FC_IND_FBT_E!I50+FC_IND_TE_E!I50+FC_IND_MAC_E!I50+FC_IND_TL_E!I50+FC_IND_WP_E!I50+FC_IND_MQ_E!I50+FC_IND_CON_E!I50+FC_IND_NSP_E!I50</f>
        <v>0</v>
      </c>
      <c r="J50" s="8">
        <f>FC_IND_IS_E!J50+FC_IND_NFM_E!J50+FC_IND_CPC_E!J50+FC_IND_NMM_E!J50+FC_IND_PPP_E!J50+FC_IND_FBT_E!J50+FC_IND_TE_E!J50+FC_IND_MAC_E!J50+FC_IND_TL_E!J50+FC_IND_WP_E!J50+FC_IND_MQ_E!J50+FC_IND_CON_E!J50+FC_IND_NSP_E!J50</f>
        <v>0</v>
      </c>
      <c r="K50" s="8">
        <f>FC_IND_IS_E!K50+FC_IND_NFM_E!K50+FC_IND_CPC_E!K50+FC_IND_NMM_E!K50+FC_IND_PPP_E!K50+FC_IND_FBT_E!K50+FC_IND_TE_E!K50+FC_IND_MAC_E!K50+FC_IND_TL_E!K50+FC_IND_WP_E!K50+FC_IND_MQ_E!K50+FC_IND_CON_E!K50+FC_IND_NSP_E!K50</f>
        <v>0</v>
      </c>
      <c r="L50" s="8">
        <f>FC_IND_IS_E!L50+FC_IND_NFM_E!L50+FC_IND_CPC_E!L50+FC_IND_NMM_E!L50+FC_IND_PPP_E!L50+FC_IND_FBT_E!L50+FC_IND_TE_E!L50+FC_IND_MAC_E!L50+FC_IND_TL_E!L50+FC_IND_WP_E!L50+FC_IND_MQ_E!L50+FC_IND_CON_E!L50+FC_IND_NSP_E!L50</f>
        <v>0</v>
      </c>
      <c r="M50" s="8">
        <f>FC_IND_IS_E!M50+FC_IND_NFM_E!M50+FC_IND_CPC_E!M50+FC_IND_NMM_E!M50+FC_IND_PPP_E!M50+FC_IND_FBT_E!M50+FC_IND_TE_E!M50+FC_IND_MAC_E!M50+FC_IND_TL_E!M50+FC_IND_WP_E!M50+FC_IND_MQ_E!M50+FC_IND_CON_E!M50+FC_IND_NSP_E!M50</f>
        <v>0</v>
      </c>
      <c r="N50" s="8">
        <f>FC_IND_IS_E!N50+FC_IND_NFM_E!N50+FC_IND_CPC_E!N50+FC_IND_NMM_E!N50+FC_IND_PPP_E!N50+FC_IND_FBT_E!N50+FC_IND_TE_E!N50+FC_IND_MAC_E!N50+FC_IND_TL_E!N50+FC_IND_WP_E!N50+FC_IND_MQ_E!N50+FC_IND_CON_E!N50+FC_IND_NSP_E!N50</f>
        <v>0</v>
      </c>
      <c r="O50" s="8">
        <f>FC_IND_IS_E!O50+FC_IND_NFM_E!O50+FC_IND_CPC_E!O50+FC_IND_NMM_E!O50+FC_IND_PPP_E!O50+FC_IND_FBT_E!O50+FC_IND_TE_E!O50+FC_IND_MAC_E!O50+FC_IND_TL_E!O50+FC_IND_WP_E!O50+FC_IND_MQ_E!O50+FC_IND_CON_E!O50+FC_IND_NSP_E!O50</f>
        <v>0</v>
      </c>
      <c r="P50" s="8">
        <f>FC_IND_IS_E!P50+FC_IND_NFM_E!P50+FC_IND_CPC_E!P50+FC_IND_NMM_E!P50+FC_IND_PPP_E!P50+FC_IND_FBT_E!P50+FC_IND_TE_E!P50+FC_IND_MAC_E!P50+FC_IND_TL_E!P50+FC_IND_WP_E!P50+FC_IND_MQ_E!P50+FC_IND_CON_E!P50+FC_IND_NSP_E!P50</f>
        <v>0</v>
      </c>
      <c r="Q50" s="8">
        <f>FC_IND_IS_E!Q50+FC_IND_NFM_E!Q50+FC_IND_CPC_E!Q50+FC_IND_NMM_E!Q50+FC_IND_PPP_E!Q50+FC_IND_FBT_E!Q50+FC_IND_TE_E!Q50+FC_IND_MAC_E!Q50+FC_IND_TL_E!Q50+FC_IND_WP_E!Q50+FC_IND_MQ_E!Q50+FC_IND_CON_E!Q50+FC_IND_NSP_E!Q50</f>
        <v>0</v>
      </c>
      <c r="R50" s="8">
        <f>FC_IND_IS_E!R50+FC_IND_NFM_E!R50+FC_IND_CPC_E!R50+FC_IND_NMM_E!R50+FC_IND_PPP_E!R50+FC_IND_FBT_E!R50+FC_IND_TE_E!R50+FC_IND_MAC_E!R50+FC_IND_TL_E!R50+FC_IND_WP_E!R50+FC_IND_MQ_E!R50+FC_IND_CON_E!R50+FC_IND_NSP_E!R50</f>
        <v>0</v>
      </c>
      <c r="S50" s="8">
        <f>FC_IND_IS_E!S50+FC_IND_NFM_E!S50+FC_IND_CPC_E!S50+FC_IND_NMM_E!S50+FC_IND_PPP_E!S50+FC_IND_FBT_E!S50+FC_IND_TE_E!S50+FC_IND_MAC_E!S50+FC_IND_TL_E!S50+FC_IND_WP_E!S50+FC_IND_MQ_E!S50+FC_IND_CON_E!S50+FC_IND_NSP_E!S50</f>
        <v>0</v>
      </c>
      <c r="T50" s="8">
        <f>FC_IND_IS_E!T50+FC_IND_NFM_E!T50+FC_IND_CPC_E!T50+FC_IND_NMM_E!T50+FC_IND_PPP_E!T50+FC_IND_FBT_E!T50+FC_IND_TE_E!T50+FC_IND_MAC_E!T50+FC_IND_TL_E!T50+FC_IND_WP_E!T50+FC_IND_MQ_E!T50+FC_IND_CON_E!T50+FC_IND_NSP_E!T50</f>
        <v>0</v>
      </c>
      <c r="U50" s="8">
        <f>FC_IND_IS_E!U50+FC_IND_NFM_E!U50+FC_IND_CPC_E!U50+FC_IND_NMM_E!U50+FC_IND_PPP_E!U50+FC_IND_FBT_E!U50+FC_IND_TE_E!U50+FC_IND_MAC_E!U50+FC_IND_TL_E!U50+FC_IND_WP_E!U50+FC_IND_MQ_E!U50+FC_IND_CON_E!U50+FC_IND_NSP_E!U50</f>
        <v>0</v>
      </c>
      <c r="V50" s="8">
        <f>FC_IND_IS_E!V50+FC_IND_NFM_E!V50+FC_IND_CPC_E!V50+FC_IND_NMM_E!V50+FC_IND_PPP_E!V50+FC_IND_FBT_E!V50+FC_IND_TE_E!V50+FC_IND_MAC_E!V50+FC_IND_TL_E!V50+FC_IND_WP_E!V50+FC_IND_MQ_E!V50+FC_IND_CON_E!V50+FC_IND_NSP_E!V50</f>
        <v>0</v>
      </c>
      <c r="W50" s="8">
        <f>FC_IND_IS_E!W50+FC_IND_NFM_E!W50+FC_IND_CPC_E!W50+FC_IND_NMM_E!W50+FC_IND_PPP_E!W50+FC_IND_FBT_E!W50+FC_IND_TE_E!W50+FC_IND_MAC_E!W50+FC_IND_TL_E!W50+FC_IND_WP_E!W50+FC_IND_MQ_E!W50+FC_IND_CON_E!W50+FC_IND_NSP_E!W50</f>
        <v>0</v>
      </c>
      <c r="X50" s="8">
        <f>FC_IND_IS_E!X50+FC_IND_NFM_E!X50+FC_IND_CPC_E!X50+FC_IND_NMM_E!X50+FC_IND_PPP_E!X50+FC_IND_FBT_E!X50+FC_IND_TE_E!X50+FC_IND_MAC_E!X50+FC_IND_TL_E!X50+FC_IND_WP_E!X50+FC_IND_MQ_E!X50+FC_IND_CON_E!X50+FC_IND_NSP_E!X50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FC_IND_IS_E!C51+FC_IND_NFM_E!C51+FC_IND_CPC_E!C51+FC_IND_NMM_E!C51+FC_IND_PPP_E!C51+FC_IND_FBT_E!C51+FC_IND_TE_E!C51+FC_IND_MAC_E!C51+FC_IND_TL_E!C51+FC_IND_WP_E!C51+FC_IND_MQ_E!C51+FC_IND_CON_E!C51+FC_IND_NSP_E!C51</f>
        <v>1547.41752</v>
      </c>
      <c r="D51" s="27">
        <f>FC_IND_IS_E!D51+FC_IND_NFM_E!D51+FC_IND_CPC_E!D51+FC_IND_NMM_E!D51+FC_IND_PPP_E!D51+FC_IND_FBT_E!D51+FC_IND_TE_E!D51+FC_IND_MAC_E!D51+FC_IND_TL_E!D51+FC_IND_WP_E!D51+FC_IND_MQ_E!D51+FC_IND_CON_E!D51+FC_IND_NSP_E!D51</f>
        <v>1951.58997</v>
      </c>
      <c r="E51" s="27">
        <f>FC_IND_IS_E!E51+FC_IND_NFM_E!E51+FC_IND_CPC_E!E51+FC_IND_NMM_E!E51+FC_IND_PPP_E!E51+FC_IND_FBT_E!E51+FC_IND_TE_E!E51+FC_IND_MAC_E!E51+FC_IND_TL_E!E51+FC_IND_WP_E!E51+FC_IND_MQ_E!E51+FC_IND_CON_E!E51+FC_IND_NSP_E!E51</f>
        <v>2153.4994800000004</v>
      </c>
      <c r="F51" s="27">
        <f>FC_IND_IS_E!F51+FC_IND_NFM_E!F51+FC_IND_CPC_E!F51+FC_IND_NMM_E!F51+FC_IND_PPP_E!F51+FC_IND_FBT_E!F51+FC_IND_TE_E!F51+FC_IND_MAC_E!F51+FC_IND_TL_E!F51+FC_IND_WP_E!F51+FC_IND_MQ_E!F51+FC_IND_CON_E!F51+FC_IND_NSP_E!F51</f>
        <v>2156.5288800000003</v>
      </c>
      <c r="G51" s="27">
        <f>FC_IND_IS_E!G51+FC_IND_NFM_E!G51+FC_IND_CPC_E!G51+FC_IND_NMM_E!G51+FC_IND_PPP_E!G51+FC_IND_FBT_E!G51+FC_IND_TE_E!G51+FC_IND_MAC_E!G51+FC_IND_TL_E!G51+FC_IND_WP_E!G51+FC_IND_MQ_E!G51+FC_IND_CON_E!G51+FC_IND_NSP_E!G51</f>
        <v>2223.02421</v>
      </c>
      <c r="H51" s="27">
        <f>FC_IND_IS_E!H51+FC_IND_NFM_E!H51+FC_IND_CPC_E!H51+FC_IND_NMM_E!H51+FC_IND_PPP_E!H51+FC_IND_FBT_E!H51+FC_IND_TE_E!H51+FC_IND_MAC_E!H51+FC_IND_TL_E!H51+FC_IND_WP_E!H51+FC_IND_MQ_E!H51+FC_IND_CON_E!H51+FC_IND_NSP_E!H51</f>
        <v>2245.6942199999999</v>
      </c>
      <c r="I51" s="27">
        <f>FC_IND_IS_E!I51+FC_IND_NFM_E!I51+FC_IND_CPC_E!I51+FC_IND_NMM_E!I51+FC_IND_PPP_E!I51+FC_IND_FBT_E!I51+FC_IND_TE_E!I51+FC_IND_MAC_E!I51+FC_IND_TL_E!I51+FC_IND_WP_E!I51+FC_IND_MQ_E!I51+FC_IND_CON_E!I51+FC_IND_NSP_E!I51</f>
        <v>2270.5857900000001</v>
      </c>
      <c r="J51" s="27">
        <f>FC_IND_IS_E!J51+FC_IND_NFM_E!J51+FC_IND_CPC_E!J51+FC_IND_NMM_E!J51+FC_IND_PPP_E!J51+FC_IND_FBT_E!J51+FC_IND_TE_E!J51+FC_IND_MAC_E!J51+FC_IND_TL_E!J51+FC_IND_WP_E!J51+FC_IND_MQ_E!J51+FC_IND_CON_E!J51+FC_IND_NSP_E!J51</f>
        <v>2429.9827200000004</v>
      </c>
      <c r="K51" s="27">
        <f>FC_IND_IS_E!K51+FC_IND_NFM_E!K51+FC_IND_CPC_E!K51+FC_IND_NMM_E!K51+FC_IND_PPP_E!K51+FC_IND_FBT_E!K51+FC_IND_TE_E!K51+FC_IND_MAC_E!K51+FC_IND_TL_E!K51+FC_IND_WP_E!K51+FC_IND_MQ_E!K51+FC_IND_CON_E!K51+FC_IND_NSP_E!K51</f>
        <v>2388.9343500000004</v>
      </c>
      <c r="L51" s="27">
        <f>FC_IND_IS_E!L51+FC_IND_NFM_E!L51+FC_IND_CPC_E!L51+FC_IND_NMM_E!L51+FC_IND_PPP_E!L51+FC_IND_FBT_E!L51+FC_IND_TE_E!L51+FC_IND_MAC_E!L51+FC_IND_TL_E!L51+FC_IND_WP_E!L51+FC_IND_MQ_E!L51+FC_IND_CON_E!L51+FC_IND_NSP_E!L51</f>
        <v>2242.96776</v>
      </c>
      <c r="M51" s="27">
        <f>FC_IND_IS_E!M51+FC_IND_NFM_E!M51+FC_IND_CPC_E!M51+FC_IND_NMM_E!M51+FC_IND_PPP_E!M51+FC_IND_FBT_E!M51+FC_IND_TE_E!M51+FC_IND_MAC_E!M51+FC_IND_TL_E!M51+FC_IND_WP_E!M51+FC_IND_MQ_E!M51+FC_IND_CON_E!M51+FC_IND_NSP_E!M51</f>
        <v>2472.3943199999999</v>
      </c>
      <c r="N51" s="27">
        <f>FC_IND_IS_E!N51+FC_IND_NFM_E!N51+FC_IND_CPC_E!N51+FC_IND_NMM_E!N51+FC_IND_PPP_E!N51+FC_IND_FBT_E!N51+FC_IND_TE_E!N51+FC_IND_MAC_E!N51+FC_IND_TL_E!N51+FC_IND_WP_E!N51+FC_IND_MQ_E!N51+FC_IND_CON_E!N51+FC_IND_NSP_E!N51</f>
        <v>2701.97235</v>
      </c>
      <c r="O51" s="27">
        <f>FC_IND_IS_E!O51+FC_IND_NFM_E!O51+FC_IND_CPC_E!O51+FC_IND_NMM_E!O51+FC_IND_PPP_E!O51+FC_IND_FBT_E!O51+FC_IND_TE_E!O51+FC_IND_MAC_E!O51+FC_IND_TL_E!O51+FC_IND_WP_E!O51+FC_IND_MQ_E!O51+FC_IND_CON_E!O51+FC_IND_NSP_E!O51</f>
        <v>2634.4167300000004</v>
      </c>
      <c r="P51" s="27">
        <f>FC_IND_IS_E!P51+FC_IND_NFM_E!P51+FC_IND_CPC_E!P51+FC_IND_NMM_E!P51+FC_IND_PPP_E!P51+FC_IND_FBT_E!P51+FC_IND_TE_E!P51+FC_IND_MAC_E!P51+FC_IND_TL_E!P51+FC_IND_WP_E!P51+FC_IND_MQ_E!P51+FC_IND_CON_E!P51+FC_IND_NSP_E!P51</f>
        <v>2544.8979600000007</v>
      </c>
      <c r="Q51" s="27">
        <f>FC_IND_IS_E!Q51+FC_IND_NFM_E!Q51+FC_IND_CPC_E!Q51+FC_IND_NMM_E!Q51+FC_IND_PPP_E!Q51+FC_IND_FBT_E!Q51+FC_IND_TE_E!Q51+FC_IND_MAC_E!Q51+FC_IND_TL_E!Q51+FC_IND_WP_E!Q51+FC_IND_MQ_E!Q51+FC_IND_CON_E!Q51+FC_IND_NSP_E!Q51</f>
        <v>2482.1893800000012</v>
      </c>
      <c r="R51" s="27">
        <f>FC_IND_IS_E!R51+FC_IND_NFM_E!R51+FC_IND_CPC_E!R51+FC_IND_NMM_E!R51+FC_IND_PPP_E!R51+FC_IND_FBT_E!R51+FC_IND_TE_E!R51+FC_IND_MAC_E!R51+FC_IND_TL_E!R51+FC_IND_WP_E!R51+FC_IND_MQ_E!R51+FC_IND_CON_E!R51+FC_IND_NSP_E!R51</f>
        <v>2579.2826598000001</v>
      </c>
      <c r="S51" s="27">
        <f>FC_IND_IS_E!S51+FC_IND_NFM_E!S51+FC_IND_CPC_E!S51+FC_IND_NMM_E!S51+FC_IND_PPP_E!S51+FC_IND_FBT_E!S51+FC_IND_TE_E!S51+FC_IND_MAC_E!S51+FC_IND_TL_E!S51+FC_IND_WP_E!S51+FC_IND_MQ_E!S51+FC_IND_CON_E!S51+FC_IND_NSP_E!S51</f>
        <v>2631.0720704400005</v>
      </c>
      <c r="T51" s="27">
        <f>FC_IND_IS_E!T51+FC_IND_NFM_E!T51+FC_IND_CPC_E!T51+FC_IND_NMM_E!T51+FC_IND_PPP_E!T51+FC_IND_FBT_E!T51+FC_IND_TE_E!T51+FC_IND_MAC_E!T51+FC_IND_TL_E!T51+FC_IND_WP_E!T51+FC_IND_MQ_E!T51+FC_IND_CON_E!T51+FC_IND_NSP_E!T51</f>
        <v>2851.7028685199998</v>
      </c>
      <c r="U51" s="27">
        <f>FC_IND_IS_E!U51+FC_IND_NFM_E!U51+FC_IND_CPC_E!U51+FC_IND_NMM_E!U51+FC_IND_PPP_E!U51+FC_IND_FBT_E!U51+FC_IND_TE_E!U51+FC_IND_MAC_E!U51+FC_IND_TL_E!U51+FC_IND_WP_E!U51+FC_IND_MQ_E!U51+FC_IND_CON_E!U51+FC_IND_NSP_E!U51</f>
        <v>2929.25066148</v>
      </c>
      <c r="V51" s="27">
        <f>FC_IND_IS_E!V51+FC_IND_NFM_E!V51+FC_IND_CPC_E!V51+FC_IND_NMM_E!V51+FC_IND_PPP_E!V51+FC_IND_FBT_E!V51+FC_IND_TE_E!V51+FC_IND_MAC_E!V51+FC_IND_TL_E!V51+FC_IND_WP_E!V51+FC_IND_MQ_E!V51+FC_IND_CON_E!V51+FC_IND_NSP_E!V51</f>
        <v>2955.0443868000002</v>
      </c>
      <c r="W51" s="27">
        <f>FC_IND_IS_E!W51+FC_IND_NFM_E!W51+FC_IND_CPC_E!W51+FC_IND_NMM_E!W51+FC_IND_PPP_E!W51+FC_IND_FBT_E!W51+FC_IND_TE_E!W51+FC_IND_MAC_E!W51+FC_IND_TL_E!W51+FC_IND_WP_E!W51+FC_IND_MQ_E!W51+FC_IND_CON_E!W51+FC_IND_NSP_E!W51</f>
        <v>2741.5494414</v>
      </c>
      <c r="X51" s="27">
        <f>FC_IND_IS_E!X51+FC_IND_NFM_E!X51+FC_IND_CPC_E!X51+FC_IND_NMM_E!X51+FC_IND_PPP_E!X51+FC_IND_FBT_E!X51+FC_IND_TE_E!X51+FC_IND_MAC_E!X51+FC_IND_TL_E!X51+FC_IND_WP_E!X51+FC_IND_MQ_E!X51+FC_IND_CON_E!X51+FC_IND_NSP_E!X51</f>
        <v>3086.5655858400009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203.05977120000006</v>
      </c>
      <c r="I52" s="27">
        <f t="shared" si="19"/>
        <v>244.67311439999995</v>
      </c>
      <c r="J52" s="27">
        <f t="shared" si="19"/>
        <v>221.65022879999998</v>
      </c>
      <c r="K52" s="27">
        <f t="shared" si="19"/>
        <v>231.51688559999997</v>
      </c>
      <c r="L52" s="27">
        <f t="shared" si="19"/>
        <v>231.51688559999999</v>
      </c>
      <c r="M52" s="27">
        <f t="shared" si="19"/>
        <v>326.89799999999997</v>
      </c>
      <c r="N52" s="27">
        <f t="shared" si="19"/>
        <v>457.88628600000004</v>
      </c>
      <c r="O52" s="27">
        <f t="shared" si="19"/>
        <v>375.66088559999997</v>
      </c>
      <c r="P52" s="27">
        <f t="shared" si="19"/>
        <v>421.70665679999996</v>
      </c>
      <c r="Q52" s="27">
        <f t="shared" si="19"/>
        <v>515.22882839999988</v>
      </c>
      <c r="R52" s="27">
        <f t="shared" si="19"/>
        <v>334.47688559999995</v>
      </c>
      <c r="S52" s="27">
        <f t="shared" si="19"/>
        <v>541.68388559999994</v>
      </c>
      <c r="T52" s="27">
        <f t="shared" si="19"/>
        <v>572.62542480000002</v>
      </c>
      <c r="U52" s="27">
        <f t="shared" si="19"/>
        <v>522.30990239999994</v>
      </c>
      <c r="V52" s="27">
        <f t="shared" si="19"/>
        <v>523.82495879999999</v>
      </c>
      <c r="W52" s="27">
        <f t="shared" si="19"/>
        <v>578.10135239999988</v>
      </c>
      <c r="X52" s="27">
        <f t="shared" ref="X52" si="20">SUM(X53:X54)</f>
        <v>535.36728959999994</v>
      </c>
    </row>
    <row r="53" spans="1:24" ht="11.25" customHeight="1" x14ac:dyDescent="0.2">
      <c r="A53" s="29" t="s">
        <v>116</v>
      </c>
      <c r="B53" s="7" t="s">
        <v>117</v>
      </c>
      <c r="C53" s="8">
        <f>FC_IND_IS_E!C53+FC_IND_NFM_E!C53+FC_IND_CPC_E!C53+FC_IND_NMM_E!C53+FC_IND_PPP_E!C53+FC_IND_FBT_E!C53+FC_IND_TE_E!C53+FC_IND_MAC_E!C53+FC_IND_TL_E!C53+FC_IND_WP_E!C53+FC_IND_MQ_E!C53+FC_IND_CON_E!C53+FC_IND_NSP_E!C53</f>
        <v>0</v>
      </c>
      <c r="D53" s="8">
        <f>FC_IND_IS_E!D53+FC_IND_NFM_E!D53+FC_IND_CPC_E!D53+FC_IND_NMM_E!D53+FC_IND_PPP_E!D53+FC_IND_FBT_E!D53+FC_IND_TE_E!D53+FC_IND_MAC_E!D53+FC_IND_TL_E!D53+FC_IND_WP_E!D53+FC_IND_MQ_E!D53+FC_IND_CON_E!D53+FC_IND_NSP_E!D53</f>
        <v>0</v>
      </c>
      <c r="E53" s="8">
        <f>FC_IND_IS_E!E53+FC_IND_NFM_E!E53+FC_IND_CPC_E!E53+FC_IND_NMM_E!E53+FC_IND_PPP_E!E53+FC_IND_FBT_E!E53+FC_IND_TE_E!E53+FC_IND_MAC_E!E53+FC_IND_TL_E!E53+FC_IND_WP_E!E53+FC_IND_MQ_E!E53+FC_IND_CON_E!E53+FC_IND_NSP_E!E53</f>
        <v>0</v>
      </c>
      <c r="F53" s="8">
        <f>FC_IND_IS_E!F53+FC_IND_NFM_E!F53+FC_IND_CPC_E!F53+FC_IND_NMM_E!F53+FC_IND_PPP_E!F53+FC_IND_FBT_E!F53+FC_IND_TE_E!F53+FC_IND_MAC_E!F53+FC_IND_TL_E!F53+FC_IND_WP_E!F53+FC_IND_MQ_E!F53+FC_IND_CON_E!F53+FC_IND_NSP_E!F53</f>
        <v>0</v>
      </c>
      <c r="G53" s="8">
        <f>FC_IND_IS_E!G53+FC_IND_NFM_E!G53+FC_IND_CPC_E!G53+FC_IND_NMM_E!G53+FC_IND_PPP_E!G53+FC_IND_FBT_E!G53+FC_IND_TE_E!G53+FC_IND_MAC_E!G53+FC_IND_TL_E!G53+FC_IND_WP_E!G53+FC_IND_MQ_E!G53+FC_IND_CON_E!G53+FC_IND_NSP_E!G53</f>
        <v>0</v>
      </c>
      <c r="H53" s="8">
        <f>FC_IND_IS_E!H53+FC_IND_NFM_E!H53+FC_IND_CPC_E!H53+FC_IND_NMM_E!H53+FC_IND_PPP_E!H53+FC_IND_FBT_E!H53+FC_IND_TE_E!H53+FC_IND_MAC_E!H53+FC_IND_TL_E!H53+FC_IND_WP_E!H53+FC_IND_MQ_E!H53+FC_IND_CON_E!H53+FC_IND_NSP_E!H53</f>
        <v>203.05977120000006</v>
      </c>
      <c r="I53" s="8">
        <f>FC_IND_IS_E!I53+FC_IND_NFM_E!I53+FC_IND_CPC_E!I53+FC_IND_NMM_E!I53+FC_IND_PPP_E!I53+FC_IND_FBT_E!I53+FC_IND_TE_E!I53+FC_IND_MAC_E!I53+FC_IND_TL_E!I53+FC_IND_WP_E!I53+FC_IND_MQ_E!I53+FC_IND_CON_E!I53+FC_IND_NSP_E!I53</f>
        <v>244.67311439999995</v>
      </c>
      <c r="J53" s="8">
        <f>FC_IND_IS_E!J53+FC_IND_NFM_E!J53+FC_IND_CPC_E!J53+FC_IND_NMM_E!J53+FC_IND_PPP_E!J53+FC_IND_FBT_E!J53+FC_IND_TE_E!J53+FC_IND_MAC_E!J53+FC_IND_TL_E!J53+FC_IND_WP_E!J53+FC_IND_MQ_E!J53+FC_IND_CON_E!J53+FC_IND_NSP_E!J53</f>
        <v>221.65022879999998</v>
      </c>
      <c r="K53" s="8">
        <f>FC_IND_IS_E!K53+FC_IND_NFM_E!K53+FC_IND_CPC_E!K53+FC_IND_NMM_E!K53+FC_IND_PPP_E!K53+FC_IND_FBT_E!K53+FC_IND_TE_E!K53+FC_IND_MAC_E!K53+FC_IND_TL_E!K53+FC_IND_WP_E!K53+FC_IND_MQ_E!K53+FC_IND_CON_E!K53+FC_IND_NSP_E!K53</f>
        <v>231.51688559999997</v>
      </c>
      <c r="L53" s="8">
        <f>FC_IND_IS_E!L53+FC_IND_NFM_E!L53+FC_IND_CPC_E!L53+FC_IND_NMM_E!L53+FC_IND_PPP_E!L53+FC_IND_FBT_E!L53+FC_IND_TE_E!L53+FC_IND_MAC_E!L53+FC_IND_TL_E!L53+FC_IND_WP_E!L53+FC_IND_MQ_E!L53+FC_IND_CON_E!L53+FC_IND_NSP_E!L53</f>
        <v>231.51688559999999</v>
      </c>
      <c r="M53" s="8">
        <f>FC_IND_IS_E!M53+FC_IND_NFM_E!M53+FC_IND_CPC_E!M53+FC_IND_NMM_E!M53+FC_IND_PPP_E!M53+FC_IND_FBT_E!M53+FC_IND_TE_E!M53+FC_IND_MAC_E!M53+FC_IND_TL_E!M53+FC_IND_WP_E!M53+FC_IND_MQ_E!M53+FC_IND_CON_E!M53+FC_IND_NSP_E!M53</f>
        <v>326.89799999999997</v>
      </c>
      <c r="N53" s="8">
        <f>FC_IND_IS_E!N53+FC_IND_NFM_E!N53+FC_IND_CPC_E!N53+FC_IND_NMM_E!N53+FC_IND_PPP_E!N53+FC_IND_FBT_E!N53+FC_IND_TE_E!N53+FC_IND_MAC_E!N53+FC_IND_TL_E!N53+FC_IND_WP_E!N53+FC_IND_MQ_E!N53+FC_IND_CON_E!N53+FC_IND_NSP_E!N53</f>
        <v>457.88628600000004</v>
      </c>
      <c r="O53" s="8">
        <f>FC_IND_IS_E!O53+FC_IND_NFM_E!O53+FC_IND_CPC_E!O53+FC_IND_NMM_E!O53+FC_IND_PPP_E!O53+FC_IND_FBT_E!O53+FC_IND_TE_E!O53+FC_IND_MAC_E!O53+FC_IND_TL_E!O53+FC_IND_WP_E!O53+FC_IND_MQ_E!O53+FC_IND_CON_E!O53+FC_IND_NSP_E!O53</f>
        <v>375.66088559999997</v>
      </c>
      <c r="P53" s="8">
        <f>FC_IND_IS_E!P53+FC_IND_NFM_E!P53+FC_IND_CPC_E!P53+FC_IND_NMM_E!P53+FC_IND_PPP_E!P53+FC_IND_FBT_E!P53+FC_IND_TE_E!P53+FC_IND_MAC_E!P53+FC_IND_TL_E!P53+FC_IND_WP_E!P53+FC_IND_MQ_E!P53+FC_IND_CON_E!P53+FC_IND_NSP_E!P53</f>
        <v>421.70665679999996</v>
      </c>
      <c r="Q53" s="8">
        <f>FC_IND_IS_E!Q53+FC_IND_NFM_E!Q53+FC_IND_CPC_E!Q53+FC_IND_NMM_E!Q53+FC_IND_PPP_E!Q53+FC_IND_FBT_E!Q53+FC_IND_TE_E!Q53+FC_IND_MAC_E!Q53+FC_IND_TL_E!Q53+FC_IND_WP_E!Q53+FC_IND_MQ_E!Q53+FC_IND_CON_E!Q53+FC_IND_NSP_E!Q53</f>
        <v>515.22882839999988</v>
      </c>
      <c r="R53" s="8">
        <f>FC_IND_IS_E!R53+FC_IND_NFM_E!R53+FC_IND_CPC_E!R53+FC_IND_NMM_E!R53+FC_IND_PPP_E!R53+FC_IND_FBT_E!R53+FC_IND_TE_E!R53+FC_IND_MAC_E!R53+FC_IND_TL_E!R53+FC_IND_WP_E!R53+FC_IND_MQ_E!R53+FC_IND_CON_E!R53+FC_IND_NSP_E!R53</f>
        <v>334.47688559999995</v>
      </c>
      <c r="S53" s="8">
        <f>FC_IND_IS_E!S53+FC_IND_NFM_E!S53+FC_IND_CPC_E!S53+FC_IND_NMM_E!S53+FC_IND_PPP_E!S53+FC_IND_FBT_E!S53+FC_IND_TE_E!S53+FC_IND_MAC_E!S53+FC_IND_TL_E!S53+FC_IND_WP_E!S53+FC_IND_MQ_E!S53+FC_IND_CON_E!S53+FC_IND_NSP_E!S53</f>
        <v>541.68388559999994</v>
      </c>
      <c r="T53" s="8">
        <f>FC_IND_IS_E!T53+FC_IND_NFM_E!T53+FC_IND_CPC_E!T53+FC_IND_NMM_E!T53+FC_IND_PPP_E!T53+FC_IND_FBT_E!T53+FC_IND_TE_E!T53+FC_IND_MAC_E!T53+FC_IND_TL_E!T53+FC_IND_WP_E!T53+FC_IND_MQ_E!T53+FC_IND_CON_E!T53+FC_IND_NSP_E!T53</f>
        <v>572.62542480000002</v>
      </c>
      <c r="U53" s="8">
        <f>FC_IND_IS_E!U53+FC_IND_NFM_E!U53+FC_IND_CPC_E!U53+FC_IND_NMM_E!U53+FC_IND_PPP_E!U53+FC_IND_FBT_E!U53+FC_IND_TE_E!U53+FC_IND_MAC_E!U53+FC_IND_TL_E!U53+FC_IND_WP_E!U53+FC_IND_MQ_E!U53+FC_IND_CON_E!U53+FC_IND_NSP_E!U53</f>
        <v>522.30990239999994</v>
      </c>
      <c r="V53" s="8">
        <f>FC_IND_IS_E!V53+FC_IND_NFM_E!V53+FC_IND_CPC_E!V53+FC_IND_NMM_E!V53+FC_IND_PPP_E!V53+FC_IND_FBT_E!V53+FC_IND_TE_E!V53+FC_IND_MAC_E!V53+FC_IND_TL_E!V53+FC_IND_WP_E!V53+FC_IND_MQ_E!V53+FC_IND_CON_E!V53+FC_IND_NSP_E!V53</f>
        <v>523.82495879999999</v>
      </c>
      <c r="W53" s="8">
        <f>FC_IND_IS_E!W53+FC_IND_NFM_E!W53+FC_IND_CPC_E!W53+FC_IND_NMM_E!W53+FC_IND_PPP_E!W53+FC_IND_FBT_E!W53+FC_IND_TE_E!W53+FC_IND_MAC_E!W53+FC_IND_TL_E!W53+FC_IND_WP_E!W53+FC_IND_MQ_E!W53+FC_IND_CON_E!W53+FC_IND_NSP_E!W53</f>
        <v>578.10135239999988</v>
      </c>
      <c r="X53" s="8">
        <f>FC_IND_IS_E!X53+FC_IND_NFM_E!X53+FC_IND_CPC_E!X53+FC_IND_NMM_E!X53+FC_IND_PPP_E!X53+FC_IND_FBT_E!X53+FC_IND_TE_E!X53+FC_IND_MAC_E!X53+FC_IND_TL_E!X53+FC_IND_WP_E!X53+FC_IND_MQ_E!X53+FC_IND_CON_E!X53+FC_IND_NSP_E!X53</f>
        <v>535.36728959999994</v>
      </c>
    </row>
    <row r="54" spans="1:24" ht="11.25" customHeight="1" x14ac:dyDescent="0.2">
      <c r="A54" s="43" t="s">
        <v>118</v>
      </c>
      <c r="B54" s="44" t="s">
        <v>119</v>
      </c>
      <c r="C54" s="45">
        <f>FC_IND_IS_E!C54+FC_IND_NFM_E!C54+FC_IND_CPC_E!C54+FC_IND_NMM_E!C54+FC_IND_PPP_E!C54+FC_IND_FBT_E!C54+FC_IND_TE_E!C54+FC_IND_MAC_E!C54+FC_IND_TL_E!C54+FC_IND_WP_E!C54+FC_IND_MQ_E!C54+FC_IND_CON_E!C54+FC_IND_NSP_E!C54</f>
        <v>0</v>
      </c>
      <c r="D54" s="45">
        <f>FC_IND_IS_E!D54+FC_IND_NFM_E!D54+FC_IND_CPC_E!D54+FC_IND_NMM_E!D54+FC_IND_PPP_E!D54+FC_IND_FBT_E!D54+FC_IND_TE_E!D54+FC_IND_MAC_E!D54+FC_IND_TL_E!D54+FC_IND_WP_E!D54+FC_IND_MQ_E!D54+FC_IND_CON_E!D54+FC_IND_NSP_E!D54</f>
        <v>0</v>
      </c>
      <c r="E54" s="45">
        <f>FC_IND_IS_E!E54+FC_IND_NFM_E!E54+FC_IND_CPC_E!E54+FC_IND_NMM_E!E54+FC_IND_PPP_E!E54+FC_IND_FBT_E!E54+FC_IND_TE_E!E54+FC_IND_MAC_E!E54+FC_IND_TL_E!E54+FC_IND_WP_E!E54+FC_IND_MQ_E!E54+FC_IND_CON_E!E54+FC_IND_NSP_E!E54</f>
        <v>0</v>
      </c>
      <c r="F54" s="45">
        <f>FC_IND_IS_E!F54+FC_IND_NFM_E!F54+FC_IND_CPC_E!F54+FC_IND_NMM_E!F54+FC_IND_PPP_E!F54+FC_IND_FBT_E!F54+FC_IND_TE_E!F54+FC_IND_MAC_E!F54+FC_IND_TL_E!F54+FC_IND_WP_E!F54+FC_IND_MQ_E!F54+FC_IND_CON_E!F54+FC_IND_NSP_E!F54</f>
        <v>0</v>
      </c>
      <c r="G54" s="45">
        <f>FC_IND_IS_E!G54+FC_IND_NFM_E!G54+FC_IND_CPC_E!G54+FC_IND_NMM_E!G54+FC_IND_PPP_E!G54+FC_IND_FBT_E!G54+FC_IND_TE_E!G54+FC_IND_MAC_E!G54+FC_IND_TL_E!G54+FC_IND_WP_E!G54+FC_IND_MQ_E!G54+FC_IND_CON_E!G54+FC_IND_NSP_E!G54</f>
        <v>0</v>
      </c>
      <c r="H54" s="45">
        <f>FC_IND_IS_E!H54+FC_IND_NFM_E!H54+FC_IND_CPC_E!H54+FC_IND_NMM_E!H54+FC_IND_PPP_E!H54+FC_IND_FBT_E!H54+FC_IND_TE_E!H54+FC_IND_MAC_E!H54+FC_IND_TL_E!H54+FC_IND_WP_E!H54+FC_IND_MQ_E!H54+FC_IND_CON_E!H54+FC_IND_NSP_E!H54</f>
        <v>0</v>
      </c>
      <c r="I54" s="45">
        <f>FC_IND_IS_E!I54+FC_IND_NFM_E!I54+FC_IND_CPC_E!I54+FC_IND_NMM_E!I54+FC_IND_PPP_E!I54+FC_IND_FBT_E!I54+FC_IND_TE_E!I54+FC_IND_MAC_E!I54+FC_IND_TL_E!I54+FC_IND_WP_E!I54+FC_IND_MQ_E!I54+FC_IND_CON_E!I54+FC_IND_NSP_E!I54</f>
        <v>0</v>
      </c>
      <c r="J54" s="45">
        <f>FC_IND_IS_E!J54+FC_IND_NFM_E!J54+FC_IND_CPC_E!J54+FC_IND_NMM_E!J54+FC_IND_PPP_E!J54+FC_IND_FBT_E!J54+FC_IND_TE_E!J54+FC_IND_MAC_E!J54+FC_IND_TL_E!J54+FC_IND_WP_E!J54+FC_IND_MQ_E!J54+FC_IND_CON_E!J54+FC_IND_NSP_E!J54</f>
        <v>0</v>
      </c>
      <c r="K54" s="45">
        <f>FC_IND_IS_E!K54+FC_IND_NFM_E!K54+FC_IND_CPC_E!K54+FC_IND_NMM_E!K54+FC_IND_PPP_E!K54+FC_IND_FBT_E!K54+FC_IND_TE_E!K54+FC_IND_MAC_E!K54+FC_IND_TL_E!K54+FC_IND_WP_E!K54+FC_IND_MQ_E!K54+FC_IND_CON_E!K54+FC_IND_NSP_E!K54</f>
        <v>0</v>
      </c>
      <c r="L54" s="45">
        <f>FC_IND_IS_E!L54+FC_IND_NFM_E!L54+FC_IND_CPC_E!L54+FC_IND_NMM_E!L54+FC_IND_PPP_E!L54+FC_IND_FBT_E!L54+FC_IND_TE_E!L54+FC_IND_MAC_E!L54+FC_IND_TL_E!L54+FC_IND_WP_E!L54+FC_IND_MQ_E!L54+FC_IND_CON_E!L54+FC_IND_NSP_E!L54</f>
        <v>0</v>
      </c>
      <c r="M54" s="45">
        <f>FC_IND_IS_E!M54+FC_IND_NFM_E!M54+FC_IND_CPC_E!M54+FC_IND_NMM_E!M54+FC_IND_PPP_E!M54+FC_IND_FBT_E!M54+FC_IND_TE_E!M54+FC_IND_MAC_E!M54+FC_IND_TL_E!M54+FC_IND_WP_E!M54+FC_IND_MQ_E!M54+FC_IND_CON_E!M54+FC_IND_NSP_E!M54</f>
        <v>0</v>
      </c>
      <c r="N54" s="45">
        <f>FC_IND_IS_E!N54+FC_IND_NFM_E!N54+FC_IND_CPC_E!N54+FC_IND_NMM_E!N54+FC_IND_PPP_E!N54+FC_IND_FBT_E!N54+FC_IND_TE_E!N54+FC_IND_MAC_E!N54+FC_IND_TL_E!N54+FC_IND_WP_E!N54+FC_IND_MQ_E!N54+FC_IND_CON_E!N54+FC_IND_NSP_E!N54</f>
        <v>0</v>
      </c>
      <c r="O54" s="45">
        <f>FC_IND_IS_E!O54+FC_IND_NFM_E!O54+FC_IND_CPC_E!O54+FC_IND_NMM_E!O54+FC_IND_PPP_E!O54+FC_IND_FBT_E!O54+FC_IND_TE_E!O54+FC_IND_MAC_E!O54+FC_IND_TL_E!O54+FC_IND_WP_E!O54+FC_IND_MQ_E!O54+FC_IND_CON_E!O54+FC_IND_NSP_E!O54</f>
        <v>0</v>
      </c>
      <c r="P54" s="45">
        <f>FC_IND_IS_E!P54+FC_IND_NFM_E!P54+FC_IND_CPC_E!P54+FC_IND_NMM_E!P54+FC_IND_PPP_E!P54+FC_IND_FBT_E!P54+FC_IND_TE_E!P54+FC_IND_MAC_E!P54+FC_IND_TL_E!P54+FC_IND_WP_E!P54+FC_IND_MQ_E!P54+FC_IND_CON_E!P54+FC_IND_NSP_E!P54</f>
        <v>0</v>
      </c>
      <c r="Q54" s="45">
        <f>FC_IND_IS_E!Q54+FC_IND_NFM_E!Q54+FC_IND_CPC_E!Q54+FC_IND_NMM_E!Q54+FC_IND_PPP_E!Q54+FC_IND_FBT_E!Q54+FC_IND_TE_E!Q54+FC_IND_MAC_E!Q54+FC_IND_TL_E!Q54+FC_IND_WP_E!Q54+FC_IND_MQ_E!Q54+FC_IND_CON_E!Q54+FC_IND_NSP_E!Q54</f>
        <v>0</v>
      </c>
      <c r="R54" s="45">
        <f>FC_IND_IS_E!R54+FC_IND_NFM_E!R54+FC_IND_CPC_E!R54+FC_IND_NMM_E!R54+FC_IND_PPP_E!R54+FC_IND_FBT_E!R54+FC_IND_TE_E!R54+FC_IND_MAC_E!R54+FC_IND_TL_E!R54+FC_IND_WP_E!R54+FC_IND_MQ_E!R54+FC_IND_CON_E!R54+FC_IND_NSP_E!R54</f>
        <v>0</v>
      </c>
      <c r="S54" s="45">
        <f>FC_IND_IS_E!S54+FC_IND_NFM_E!S54+FC_IND_CPC_E!S54+FC_IND_NMM_E!S54+FC_IND_PPP_E!S54+FC_IND_FBT_E!S54+FC_IND_TE_E!S54+FC_IND_MAC_E!S54+FC_IND_TL_E!S54+FC_IND_WP_E!S54+FC_IND_MQ_E!S54+FC_IND_CON_E!S54+FC_IND_NSP_E!S54</f>
        <v>0</v>
      </c>
      <c r="T54" s="45">
        <f>FC_IND_IS_E!T54+FC_IND_NFM_E!T54+FC_IND_CPC_E!T54+FC_IND_NMM_E!T54+FC_IND_PPP_E!T54+FC_IND_FBT_E!T54+FC_IND_TE_E!T54+FC_IND_MAC_E!T54+FC_IND_TL_E!T54+FC_IND_WP_E!T54+FC_IND_MQ_E!T54+FC_IND_CON_E!T54+FC_IND_NSP_E!T54</f>
        <v>0</v>
      </c>
      <c r="U54" s="45">
        <f>FC_IND_IS_E!U54+FC_IND_NFM_E!U54+FC_IND_CPC_E!U54+FC_IND_NMM_E!U54+FC_IND_PPP_E!U54+FC_IND_FBT_E!U54+FC_IND_TE_E!U54+FC_IND_MAC_E!U54+FC_IND_TL_E!U54+FC_IND_WP_E!U54+FC_IND_MQ_E!U54+FC_IND_CON_E!U54+FC_IND_NSP_E!U54</f>
        <v>0</v>
      </c>
      <c r="V54" s="45">
        <f>FC_IND_IS_E!V54+FC_IND_NFM_E!V54+FC_IND_CPC_E!V54+FC_IND_NMM_E!V54+FC_IND_PPP_E!V54+FC_IND_FBT_E!V54+FC_IND_TE_E!V54+FC_IND_MAC_E!V54+FC_IND_TL_E!V54+FC_IND_WP_E!V54+FC_IND_MQ_E!V54+FC_IND_CON_E!V54+FC_IND_NSP_E!V54</f>
        <v>0</v>
      </c>
      <c r="W54" s="45">
        <f>FC_IND_IS_E!W54+FC_IND_NFM_E!W54+FC_IND_CPC_E!W54+FC_IND_NMM_E!W54+FC_IND_PPP_E!W54+FC_IND_FBT_E!W54+FC_IND_TE_E!W54+FC_IND_MAC_E!W54+FC_IND_TL_E!W54+FC_IND_WP_E!W54+FC_IND_MQ_E!W54+FC_IND_CON_E!W54+FC_IND_NSP_E!W54</f>
        <v>0</v>
      </c>
      <c r="X54" s="45">
        <f>FC_IND_IS_E!X54+FC_IND_NFM_E!X54+FC_IND_CPC_E!X54+FC_IND_NMM_E!X54+FC_IND_PPP_E!X54+FC_IND_FBT_E!X54+FC_IND_TE_E!X54+FC_IND_MAC_E!X54+FC_IND_TL_E!X54+FC_IND_WP_E!X54+FC_IND_MQ_E!X54+FC_IND_CON_E!X54+FC_IND_NSP_E!X54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5928.9439103999985</v>
      </c>
      <c r="D61" s="49">
        <f t="shared" si="21"/>
        <v>5885.3761343999986</v>
      </c>
      <c r="E61" s="49">
        <f t="shared" si="21"/>
        <v>6159.7759104000006</v>
      </c>
      <c r="F61" s="49">
        <f t="shared" si="21"/>
        <v>6189.9038208000002</v>
      </c>
      <c r="G61" s="49">
        <f t="shared" si="21"/>
        <v>6195.7280447999992</v>
      </c>
      <c r="H61" s="49">
        <f t="shared" si="21"/>
        <v>6287.4556415999987</v>
      </c>
      <c r="I61" s="49">
        <f t="shared" si="21"/>
        <v>6381.0883583999985</v>
      </c>
      <c r="J61" s="49">
        <f t="shared" si="21"/>
        <v>6590.4973416000012</v>
      </c>
      <c r="K61" s="49">
        <f t="shared" si="21"/>
        <v>6559.1368488000007</v>
      </c>
      <c r="L61" s="49">
        <f t="shared" si="21"/>
        <v>6504.2079681599998</v>
      </c>
      <c r="M61" s="49">
        <f t="shared" si="21"/>
        <v>6784.3383696000001</v>
      </c>
      <c r="N61" s="49">
        <f t="shared" si="21"/>
        <v>6771.4149369600009</v>
      </c>
      <c r="O61" s="49">
        <f t="shared" si="21"/>
        <v>4673.5070997600005</v>
      </c>
      <c r="P61" s="49">
        <f t="shared" si="21"/>
        <v>5001.9387652799987</v>
      </c>
      <c r="Q61" s="49">
        <f t="shared" si="21"/>
        <v>4580.4171859199996</v>
      </c>
      <c r="R61" s="49">
        <f t="shared" si="21"/>
        <v>4508.9358890399999</v>
      </c>
      <c r="S61" s="49">
        <f t="shared" si="21"/>
        <v>4750.4809929599987</v>
      </c>
      <c r="T61" s="49">
        <f t="shared" si="21"/>
        <v>4732.1033054400004</v>
      </c>
      <c r="U61" s="49">
        <f t="shared" si="21"/>
        <v>4720.8786717599987</v>
      </c>
      <c r="V61" s="49">
        <f t="shared" si="21"/>
        <v>4923.5949151200011</v>
      </c>
      <c r="W61" s="49">
        <f t="shared" si="21"/>
        <v>4828.9656902400002</v>
      </c>
      <c r="X61" s="49">
        <f t="shared" si="21"/>
        <v>4651.95869064</v>
      </c>
    </row>
    <row r="62" spans="1:24" ht="11.25" customHeight="1" x14ac:dyDescent="0.2">
      <c r="A62" s="50" t="s">
        <v>92</v>
      </c>
      <c r="B62" s="51" t="s">
        <v>93</v>
      </c>
      <c r="C62" s="52">
        <f>FC_IND_IS_E!C62+FC_IND_NFM_E!C62+FC_IND_CPC_E!C62+FC_IND_NMM_E!C62+FC_IND_PPP_E!C62+FC_IND_FBT_E!C62+FC_IND_TE_E!C62+FC_IND_MAC_E!C62+FC_IND_TL_E!C62+FC_IND_WP_E!C62+FC_IND_MQ_E!C62+FC_IND_CON_E!C62+FC_IND_NSP_E!C62</f>
        <v>5928.9439103999985</v>
      </c>
      <c r="D62" s="52">
        <f>FC_IND_IS_E!D62+FC_IND_NFM_E!D62+FC_IND_CPC_E!D62+FC_IND_NMM_E!D62+FC_IND_PPP_E!D62+FC_IND_FBT_E!D62+FC_IND_TE_E!D62+FC_IND_MAC_E!D62+FC_IND_TL_E!D62+FC_IND_WP_E!D62+FC_IND_MQ_E!D62+FC_IND_CON_E!D62+FC_IND_NSP_E!D62</f>
        <v>5885.3761343999986</v>
      </c>
      <c r="E62" s="52">
        <f>FC_IND_IS_E!E62+FC_IND_NFM_E!E62+FC_IND_CPC_E!E62+FC_IND_NMM_E!E62+FC_IND_PPP_E!E62+FC_IND_FBT_E!E62+FC_IND_TE_E!E62+FC_IND_MAC_E!E62+FC_IND_TL_E!E62+FC_IND_WP_E!E62+FC_IND_MQ_E!E62+FC_IND_CON_E!E62+FC_IND_NSP_E!E62</f>
        <v>6159.7759104000006</v>
      </c>
      <c r="F62" s="52">
        <f>FC_IND_IS_E!F62+FC_IND_NFM_E!F62+FC_IND_CPC_E!F62+FC_IND_NMM_E!F62+FC_IND_PPP_E!F62+FC_IND_FBT_E!F62+FC_IND_TE_E!F62+FC_IND_MAC_E!F62+FC_IND_TL_E!F62+FC_IND_WP_E!F62+FC_IND_MQ_E!F62+FC_IND_CON_E!F62+FC_IND_NSP_E!F62</f>
        <v>6189.9038208000002</v>
      </c>
      <c r="G62" s="52">
        <f>FC_IND_IS_E!G62+FC_IND_NFM_E!G62+FC_IND_CPC_E!G62+FC_IND_NMM_E!G62+FC_IND_PPP_E!G62+FC_IND_FBT_E!G62+FC_IND_TE_E!G62+FC_IND_MAC_E!G62+FC_IND_TL_E!G62+FC_IND_WP_E!G62+FC_IND_MQ_E!G62+FC_IND_CON_E!G62+FC_IND_NSP_E!G62</f>
        <v>6195.7280447999992</v>
      </c>
      <c r="H62" s="52">
        <f>FC_IND_IS_E!H62+FC_IND_NFM_E!H62+FC_IND_CPC_E!H62+FC_IND_NMM_E!H62+FC_IND_PPP_E!H62+FC_IND_FBT_E!H62+FC_IND_TE_E!H62+FC_IND_MAC_E!H62+FC_IND_TL_E!H62+FC_IND_WP_E!H62+FC_IND_MQ_E!H62+FC_IND_CON_E!H62+FC_IND_NSP_E!H62</f>
        <v>6287.4556415999987</v>
      </c>
      <c r="I62" s="52">
        <f>FC_IND_IS_E!I62+FC_IND_NFM_E!I62+FC_IND_CPC_E!I62+FC_IND_NMM_E!I62+FC_IND_PPP_E!I62+FC_IND_FBT_E!I62+FC_IND_TE_E!I62+FC_IND_MAC_E!I62+FC_IND_TL_E!I62+FC_IND_WP_E!I62+FC_IND_MQ_E!I62+FC_IND_CON_E!I62+FC_IND_NSP_E!I62</f>
        <v>6381.0883583999985</v>
      </c>
      <c r="J62" s="52">
        <f>FC_IND_IS_E!J62+FC_IND_NFM_E!J62+FC_IND_CPC_E!J62+FC_IND_NMM_E!J62+FC_IND_PPP_E!J62+FC_IND_FBT_E!J62+FC_IND_TE_E!J62+FC_IND_MAC_E!J62+FC_IND_TL_E!J62+FC_IND_WP_E!J62+FC_IND_MQ_E!J62+FC_IND_CON_E!J62+FC_IND_NSP_E!J62</f>
        <v>6572.1600000000008</v>
      </c>
      <c r="K62" s="52">
        <f>FC_IND_IS_E!K62+FC_IND_NFM_E!K62+FC_IND_CPC_E!K62+FC_IND_NMM_E!K62+FC_IND_PPP_E!K62+FC_IND_FBT_E!K62+FC_IND_TE_E!K62+FC_IND_MAC_E!K62+FC_IND_TL_E!K62+FC_IND_WP_E!K62+FC_IND_MQ_E!K62+FC_IND_CON_E!K62+FC_IND_NSP_E!K62</f>
        <v>6540.7995072000003</v>
      </c>
      <c r="L62" s="52">
        <f>FC_IND_IS_E!L62+FC_IND_NFM_E!L62+FC_IND_CPC_E!L62+FC_IND_NMM_E!L62+FC_IND_PPP_E!L62+FC_IND_FBT_E!L62+FC_IND_TE_E!L62+FC_IND_MAC_E!L62+FC_IND_TL_E!L62+FC_IND_WP_E!L62+FC_IND_MQ_E!L62+FC_IND_CON_E!L62+FC_IND_NSP_E!L62</f>
        <v>6475.3919999999998</v>
      </c>
      <c r="M62" s="52">
        <f>FC_IND_IS_E!M62+FC_IND_NFM_E!M62+FC_IND_CPC_E!M62+FC_IND_NMM_E!M62+FC_IND_PPP_E!M62+FC_IND_FBT_E!M62+FC_IND_TE_E!M62+FC_IND_MAC_E!M62+FC_IND_TL_E!M62+FC_IND_WP_E!M62+FC_IND_MQ_E!M62+FC_IND_CON_E!M62+FC_IND_NSP_E!M62</f>
        <v>6747.6636864000002</v>
      </c>
      <c r="N62" s="52">
        <f>FC_IND_IS_E!N62+FC_IND_NFM_E!N62+FC_IND_CPC_E!N62+FC_IND_NMM_E!N62+FC_IND_PPP_E!N62+FC_IND_FBT_E!N62+FC_IND_TE_E!N62+FC_IND_MAC_E!N62+FC_IND_TL_E!N62+FC_IND_WP_E!N62+FC_IND_MQ_E!N62+FC_IND_CON_E!N62+FC_IND_NSP_E!N62</f>
        <v>6737.3599104000004</v>
      </c>
      <c r="O62" s="52">
        <f>FC_IND_IS_E!O62+FC_IND_NFM_E!O62+FC_IND_CPC_E!O62+FC_IND_NMM_E!O62+FC_IND_PPP_E!O62+FC_IND_FBT_E!O62+FC_IND_TE_E!O62+FC_IND_MAC_E!O62+FC_IND_TL_E!O62+FC_IND_WP_E!O62+FC_IND_MQ_E!O62+FC_IND_CON_E!O62+FC_IND_NSP_E!O62</f>
        <v>4648.7839104000004</v>
      </c>
      <c r="P62" s="52">
        <f>FC_IND_IS_E!P62+FC_IND_NFM_E!P62+FC_IND_CPC_E!P62+FC_IND_NMM_E!P62+FC_IND_PPP_E!P62+FC_IND_FBT_E!P62+FC_IND_TE_E!P62+FC_IND_MAC_E!P62+FC_IND_TL_E!P62+FC_IND_WP_E!P62+FC_IND_MQ_E!P62+FC_IND_CON_E!P62+FC_IND_NSP_E!P62</f>
        <v>4973.5840895999991</v>
      </c>
      <c r="Q62" s="52">
        <f>FC_IND_IS_E!Q62+FC_IND_NFM_E!Q62+FC_IND_CPC_E!Q62+FC_IND_NMM_E!Q62+FC_IND_PPP_E!Q62+FC_IND_FBT_E!Q62+FC_IND_TE_E!Q62+FC_IND_MAC_E!Q62+FC_IND_TL_E!Q62+FC_IND_WP_E!Q62+FC_IND_MQ_E!Q62+FC_IND_CON_E!Q62+FC_IND_NSP_E!Q62</f>
        <v>4534.2081791999999</v>
      </c>
      <c r="R62" s="52">
        <f>FC_IND_IS_E!R62+FC_IND_NFM_E!R62+FC_IND_CPC_E!R62+FC_IND_NMM_E!R62+FC_IND_PPP_E!R62+FC_IND_FBT_E!R62+FC_IND_TE_E!R62+FC_IND_MAC_E!R62+FC_IND_TL_E!R62+FC_IND_WP_E!R62+FC_IND_MQ_E!R62+FC_IND_CON_E!R62+FC_IND_NSP_E!R62</f>
        <v>4453.2315071999992</v>
      </c>
      <c r="S62" s="52">
        <f>FC_IND_IS_E!S62+FC_IND_NFM_E!S62+FC_IND_CPC_E!S62+FC_IND_NMM_E!S62+FC_IND_PPP_E!S62+FC_IND_FBT_E!S62+FC_IND_TE_E!S62+FC_IND_MAC_E!S62+FC_IND_TL_E!S62+FC_IND_WP_E!S62+FC_IND_MQ_E!S62+FC_IND_CON_E!S62+FC_IND_NSP_E!S62</f>
        <v>4706.1274175999988</v>
      </c>
      <c r="T62" s="52">
        <f>FC_IND_IS_E!T62+FC_IND_NFM_E!T62+FC_IND_CPC_E!T62+FC_IND_NMM_E!T62+FC_IND_PPP_E!T62+FC_IND_FBT_E!T62+FC_IND_TE_E!T62+FC_IND_MAC_E!T62+FC_IND_TL_E!T62+FC_IND_WP_E!T62+FC_IND_MQ_E!T62+FC_IND_CON_E!T62+FC_IND_NSP_E!T62</f>
        <v>4684.6642752000007</v>
      </c>
      <c r="U62" s="52">
        <f>FC_IND_IS_E!U62+FC_IND_NFM_E!U62+FC_IND_CPC_E!U62+FC_IND_NMM_E!U62+FC_IND_PPP_E!U62+FC_IND_FBT_E!U62+FC_IND_TE_E!U62+FC_IND_MAC_E!U62+FC_IND_TL_E!U62+FC_IND_WP_E!U62+FC_IND_MQ_E!U62+FC_IND_CON_E!U62+FC_IND_NSP_E!U62</f>
        <v>4677.9078527999982</v>
      </c>
      <c r="V62" s="52">
        <f>FC_IND_IS_E!V62+FC_IND_NFM_E!V62+FC_IND_CPC_E!V62+FC_IND_NMM_E!V62+FC_IND_PPP_E!V62+FC_IND_FBT_E!V62+FC_IND_TE_E!V62+FC_IND_MAC_E!V62+FC_IND_TL_E!V62+FC_IND_WP_E!V62+FC_IND_MQ_E!V62+FC_IND_CON_E!V62+FC_IND_NSP_E!V62</f>
        <v>4882.9338432000004</v>
      </c>
      <c r="W62" s="52">
        <f>FC_IND_IS_E!W62+FC_IND_NFM_E!W62+FC_IND_CPC_E!W62+FC_IND_NMM_E!W62+FC_IND_PPP_E!W62+FC_IND_FBT_E!W62+FC_IND_TE_E!W62+FC_IND_MAC_E!W62+FC_IND_TL_E!W62+FC_IND_WP_E!W62+FC_IND_MQ_E!W62+FC_IND_CON_E!W62+FC_IND_NSP_E!W62</f>
        <v>4786.2351935999995</v>
      </c>
      <c r="X62" s="52">
        <f>FC_IND_IS_E!X62+FC_IND_NFM_E!X62+FC_IND_CPC_E!X62+FC_IND_NMM_E!X62+FC_IND_PPP_E!X62+FC_IND_FBT_E!X62+FC_IND_TE_E!X62+FC_IND_MAC_E!X62+FC_IND_TL_E!X62+FC_IND_WP_E!X62+FC_IND_MQ_E!X62+FC_IND_CON_E!X62+FC_IND_NSP_E!X62</f>
        <v>4598.7713856</v>
      </c>
    </row>
    <row r="63" spans="1:24" ht="11.25" customHeight="1" x14ac:dyDescent="0.2">
      <c r="A63" s="50" t="s">
        <v>94</v>
      </c>
      <c r="B63" s="51" t="s">
        <v>95</v>
      </c>
      <c r="C63" s="52">
        <f>FC_IND_IS_E!C63+FC_IND_NFM_E!C63+FC_IND_CPC_E!C63+FC_IND_NMM_E!C63+FC_IND_PPP_E!C63+FC_IND_FBT_E!C63+FC_IND_TE_E!C63+FC_IND_MAC_E!C63+FC_IND_TL_E!C63+FC_IND_WP_E!C63+FC_IND_MQ_E!C63+FC_IND_CON_E!C63+FC_IND_NSP_E!C63</f>
        <v>0</v>
      </c>
      <c r="D63" s="52">
        <f>FC_IND_IS_E!D63+FC_IND_NFM_E!D63+FC_IND_CPC_E!D63+FC_IND_NMM_E!D63+FC_IND_PPP_E!D63+FC_IND_FBT_E!D63+FC_IND_TE_E!D63+FC_IND_MAC_E!D63+FC_IND_TL_E!D63+FC_IND_WP_E!D63+FC_IND_MQ_E!D63+FC_IND_CON_E!D63+FC_IND_NSP_E!D63</f>
        <v>0</v>
      </c>
      <c r="E63" s="52">
        <f>FC_IND_IS_E!E63+FC_IND_NFM_E!E63+FC_IND_CPC_E!E63+FC_IND_NMM_E!E63+FC_IND_PPP_E!E63+FC_IND_FBT_E!E63+FC_IND_TE_E!E63+FC_IND_MAC_E!E63+FC_IND_TL_E!E63+FC_IND_WP_E!E63+FC_IND_MQ_E!E63+FC_IND_CON_E!E63+FC_IND_NSP_E!E63</f>
        <v>0</v>
      </c>
      <c r="F63" s="52">
        <f>FC_IND_IS_E!F63+FC_IND_NFM_E!F63+FC_IND_CPC_E!F63+FC_IND_NMM_E!F63+FC_IND_PPP_E!F63+FC_IND_FBT_E!F63+FC_IND_TE_E!F63+FC_IND_MAC_E!F63+FC_IND_TL_E!F63+FC_IND_WP_E!F63+FC_IND_MQ_E!F63+FC_IND_CON_E!F63+FC_IND_NSP_E!F63</f>
        <v>0</v>
      </c>
      <c r="G63" s="52">
        <f>FC_IND_IS_E!G63+FC_IND_NFM_E!G63+FC_IND_CPC_E!G63+FC_IND_NMM_E!G63+FC_IND_PPP_E!G63+FC_IND_FBT_E!G63+FC_IND_TE_E!G63+FC_IND_MAC_E!G63+FC_IND_TL_E!G63+FC_IND_WP_E!G63+FC_IND_MQ_E!G63+FC_IND_CON_E!G63+FC_IND_NSP_E!G63</f>
        <v>0</v>
      </c>
      <c r="H63" s="52">
        <f>FC_IND_IS_E!H63+FC_IND_NFM_E!H63+FC_IND_CPC_E!H63+FC_IND_NMM_E!H63+FC_IND_PPP_E!H63+FC_IND_FBT_E!H63+FC_IND_TE_E!H63+FC_IND_MAC_E!H63+FC_IND_TL_E!H63+FC_IND_WP_E!H63+FC_IND_MQ_E!H63+FC_IND_CON_E!H63+FC_IND_NSP_E!H63</f>
        <v>0</v>
      </c>
      <c r="I63" s="52">
        <f>FC_IND_IS_E!I63+FC_IND_NFM_E!I63+FC_IND_CPC_E!I63+FC_IND_NMM_E!I63+FC_IND_PPP_E!I63+FC_IND_FBT_E!I63+FC_IND_TE_E!I63+FC_IND_MAC_E!I63+FC_IND_TL_E!I63+FC_IND_WP_E!I63+FC_IND_MQ_E!I63+FC_IND_CON_E!I63+FC_IND_NSP_E!I63</f>
        <v>0</v>
      </c>
      <c r="J63" s="52">
        <f>FC_IND_IS_E!J63+FC_IND_NFM_E!J63+FC_IND_CPC_E!J63+FC_IND_NMM_E!J63+FC_IND_PPP_E!J63+FC_IND_FBT_E!J63+FC_IND_TE_E!J63+FC_IND_MAC_E!J63+FC_IND_TL_E!J63+FC_IND_WP_E!J63+FC_IND_MQ_E!J63+FC_IND_CON_E!J63+FC_IND_NSP_E!J63</f>
        <v>0</v>
      </c>
      <c r="K63" s="52">
        <f>FC_IND_IS_E!K63+FC_IND_NFM_E!K63+FC_IND_CPC_E!K63+FC_IND_NMM_E!K63+FC_IND_PPP_E!K63+FC_IND_FBT_E!K63+FC_IND_TE_E!K63+FC_IND_MAC_E!K63+FC_IND_TL_E!K63+FC_IND_WP_E!K63+FC_IND_MQ_E!K63+FC_IND_CON_E!K63+FC_IND_NSP_E!K63</f>
        <v>0</v>
      </c>
      <c r="L63" s="52">
        <f>FC_IND_IS_E!L63+FC_IND_NFM_E!L63+FC_IND_CPC_E!L63+FC_IND_NMM_E!L63+FC_IND_PPP_E!L63+FC_IND_FBT_E!L63+FC_IND_TE_E!L63+FC_IND_MAC_E!L63+FC_IND_TL_E!L63+FC_IND_WP_E!L63+FC_IND_MQ_E!L63+FC_IND_CON_E!L63+FC_IND_NSP_E!L63</f>
        <v>0</v>
      </c>
      <c r="M63" s="52">
        <f>FC_IND_IS_E!M63+FC_IND_NFM_E!M63+FC_IND_CPC_E!M63+FC_IND_NMM_E!M63+FC_IND_PPP_E!M63+FC_IND_FBT_E!M63+FC_IND_TE_E!M63+FC_IND_MAC_E!M63+FC_IND_TL_E!M63+FC_IND_WP_E!M63+FC_IND_MQ_E!M63+FC_IND_CON_E!M63+FC_IND_NSP_E!M63</f>
        <v>0</v>
      </c>
      <c r="N63" s="52">
        <f>FC_IND_IS_E!N63+FC_IND_NFM_E!N63+FC_IND_CPC_E!N63+FC_IND_NMM_E!N63+FC_IND_PPP_E!N63+FC_IND_FBT_E!N63+FC_IND_TE_E!N63+FC_IND_MAC_E!N63+FC_IND_TL_E!N63+FC_IND_WP_E!N63+FC_IND_MQ_E!N63+FC_IND_CON_E!N63+FC_IND_NSP_E!N63</f>
        <v>0</v>
      </c>
      <c r="O63" s="52">
        <f>FC_IND_IS_E!O63+FC_IND_NFM_E!O63+FC_IND_CPC_E!O63+FC_IND_NMM_E!O63+FC_IND_PPP_E!O63+FC_IND_FBT_E!O63+FC_IND_TE_E!O63+FC_IND_MAC_E!O63+FC_IND_TL_E!O63+FC_IND_WP_E!O63+FC_IND_MQ_E!O63+FC_IND_CON_E!O63+FC_IND_NSP_E!O63</f>
        <v>0</v>
      </c>
      <c r="P63" s="52">
        <f>FC_IND_IS_E!P63+FC_IND_NFM_E!P63+FC_IND_CPC_E!P63+FC_IND_NMM_E!P63+FC_IND_PPP_E!P63+FC_IND_FBT_E!P63+FC_IND_TE_E!P63+FC_IND_MAC_E!P63+FC_IND_TL_E!P63+FC_IND_WP_E!P63+FC_IND_MQ_E!P63+FC_IND_CON_E!P63+FC_IND_NSP_E!P63</f>
        <v>3.3038208</v>
      </c>
      <c r="Q63" s="52">
        <f>FC_IND_IS_E!Q63+FC_IND_NFM_E!Q63+FC_IND_CPC_E!Q63+FC_IND_NMM_E!Q63+FC_IND_PPP_E!Q63+FC_IND_FBT_E!Q63+FC_IND_TE_E!Q63+FC_IND_MAC_E!Q63+FC_IND_TL_E!Q63+FC_IND_WP_E!Q63+FC_IND_MQ_E!Q63+FC_IND_CON_E!Q63+FC_IND_NSP_E!Q63</f>
        <v>3.3038208</v>
      </c>
      <c r="R63" s="52">
        <f>FC_IND_IS_E!R63+FC_IND_NFM_E!R63+FC_IND_CPC_E!R63+FC_IND_NMM_E!R63+FC_IND_PPP_E!R63+FC_IND_FBT_E!R63+FC_IND_TE_E!R63+FC_IND_MAC_E!R63+FC_IND_TL_E!R63+FC_IND_WP_E!R63+FC_IND_MQ_E!R63+FC_IND_CON_E!R63+FC_IND_NSP_E!R63</f>
        <v>3.3038208</v>
      </c>
      <c r="S63" s="52">
        <f>FC_IND_IS_E!S63+FC_IND_NFM_E!S63+FC_IND_CPC_E!S63+FC_IND_NMM_E!S63+FC_IND_PPP_E!S63+FC_IND_FBT_E!S63+FC_IND_TE_E!S63+FC_IND_MAC_E!S63+FC_IND_TL_E!S63+FC_IND_WP_E!S63+FC_IND_MQ_E!S63+FC_IND_CON_E!S63+FC_IND_NSP_E!S63</f>
        <v>3.3038208</v>
      </c>
      <c r="T63" s="52">
        <f>FC_IND_IS_E!T63+FC_IND_NFM_E!T63+FC_IND_CPC_E!T63+FC_IND_NMM_E!T63+FC_IND_PPP_E!T63+FC_IND_FBT_E!T63+FC_IND_TE_E!T63+FC_IND_MAC_E!T63+FC_IND_TL_E!T63+FC_IND_WP_E!T63+FC_IND_MQ_E!T63+FC_IND_CON_E!T63+FC_IND_NSP_E!T63</f>
        <v>4.4404415999999998</v>
      </c>
      <c r="U63" s="52">
        <f>FC_IND_IS_E!U63+FC_IND_NFM_E!U63+FC_IND_CPC_E!U63+FC_IND_NMM_E!U63+FC_IND_PPP_E!U63+FC_IND_FBT_E!U63+FC_IND_TE_E!U63+FC_IND_MAC_E!U63+FC_IND_TL_E!U63+FC_IND_WP_E!U63+FC_IND_MQ_E!U63+FC_IND_CON_E!U63+FC_IND_NSP_E!U63</f>
        <v>0.36691199999999996</v>
      </c>
      <c r="V63" s="52">
        <f>FC_IND_IS_E!V63+FC_IND_NFM_E!V63+FC_IND_CPC_E!V63+FC_IND_NMM_E!V63+FC_IND_PPP_E!V63+FC_IND_FBT_E!V63+FC_IND_TE_E!V63+FC_IND_MAC_E!V63+FC_IND_TL_E!V63+FC_IND_WP_E!V63+FC_IND_MQ_E!V63+FC_IND_CON_E!V63+FC_IND_NSP_E!V63</f>
        <v>0.2874816</v>
      </c>
      <c r="W63" s="52">
        <f>FC_IND_IS_E!W63+FC_IND_NFM_E!W63+FC_IND_CPC_E!W63+FC_IND_NMM_E!W63+FC_IND_PPP_E!W63+FC_IND_FBT_E!W63+FC_IND_TE_E!W63+FC_IND_MAC_E!W63+FC_IND_TL_E!W63+FC_IND_WP_E!W63+FC_IND_MQ_E!W63+FC_IND_CON_E!W63+FC_IND_NSP_E!W63</f>
        <v>0.28385280000000002</v>
      </c>
      <c r="X63" s="52">
        <f>FC_IND_IS_E!X63+FC_IND_NFM_E!X63+FC_IND_CPC_E!X63+FC_IND_NMM_E!X63+FC_IND_PPP_E!X63+FC_IND_FBT_E!X63+FC_IND_TE_E!X63+FC_IND_MAC_E!X63+FC_IND_TL_E!X63+FC_IND_WP_E!X63+FC_IND_MQ_E!X63+FC_IND_CON_E!X63+FC_IND_NSP_E!X63</f>
        <v>0.28385279999999996</v>
      </c>
    </row>
    <row r="64" spans="1:24" ht="11.25" customHeight="1" x14ac:dyDescent="0.2">
      <c r="A64" s="50" t="s">
        <v>96</v>
      </c>
      <c r="B64" s="51" t="s">
        <v>97</v>
      </c>
      <c r="C64" s="52">
        <f>FC_IND_IS_E!C64+FC_IND_NFM_E!C64+FC_IND_CPC_E!C64+FC_IND_NMM_E!C64+FC_IND_PPP_E!C64+FC_IND_FBT_E!C64+FC_IND_TE_E!C64+FC_IND_MAC_E!C64+FC_IND_TL_E!C64+FC_IND_WP_E!C64+FC_IND_MQ_E!C64+FC_IND_CON_E!C64+FC_IND_NSP_E!C64</f>
        <v>0</v>
      </c>
      <c r="D64" s="52">
        <f>FC_IND_IS_E!D64+FC_IND_NFM_E!D64+FC_IND_CPC_E!D64+FC_IND_NMM_E!D64+FC_IND_PPP_E!D64+FC_IND_FBT_E!D64+FC_IND_TE_E!D64+FC_IND_MAC_E!D64+FC_IND_TL_E!D64+FC_IND_WP_E!D64+FC_IND_MQ_E!D64+FC_IND_CON_E!D64+FC_IND_NSP_E!D64</f>
        <v>0</v>
      </c>
      <c r="E64" s="52">
        <f>FC_IND_IS_E!E64+FC_IND_NFM_E!E64+FC_IND_CPC_E!E64+FC_IND_NMM_E!E64+FC_IND_PPP_E!E64+FC_IND_FBT_E!E64+FC_IND_TE_E!E64+FC_IND_MAC_E!E64+FC_IND_TL_E!E64+FC_IND_WP_E!E64+FC_IND_MQ_E!E64+FC_IND_CON_E!E64+FC_IND_NSP_E!E64</f>
        <v>0</v>
      </c>
      <c r="F64" s="52">
        <f>FC_IND_IS_E!F64+FC_IND_NFM_E!F64+FC_IND_CPC_E!F64+FC_IND_NMM_E!F64+FC_IND_PPP_E!F64+FC_IND_FBT_E!F64+FC_IND_TE_E!F64+FC_IND_MAC_E!F64+FC_IND_TL_E!F64+FC_IND_WP_E!F64+FC_IND_MQ_E!F64+FC_IND_CON_E!F64+FC_IND_NSP_E!F64</f>
        <v>0</v>
      </c>
      <c r="G64" s="52">
        <f>FC_IND_IS_E!G64+FC_IND_NFM_E!G64+FC_IND_CPC_E!G64+FC_IND_NMM_E!G64+FC_IND_PPP_E!G64+FC_IND_FBT_E!G64+FC_IND_TE_E!G64+FC_IND_MAC_E!G64+FC_IND_TL_E!G64+FC_IND_WP_E!G64+FC_IND_MQ_E!G64+FC_IND_CON_E!G64+FC_IND_NSP_E!G64</f>
        <v>0</v>
      </c>
      <c r="H64" s="52">
        <f>FC_IND_IS_E!H64+FC_IND_NFM_E!H64+FC_IND_CPC_E!H64+FC_IND_NMM_E!H64+FC_IND_PPP_E!H64+FC_IND_FBT_E!H64+FC_IND_TE_E!H64+FC_IND_MAC_E!H64+FC_IND_TL_E!H64+FC_IND_WP_E!H64+FC_IND_MQ_E!H64+FC_IND_CON_E!H64+FC_IND_NSP_E!H64</f>
        <v>0</v>
      </c>
      <c r="I64" s="52">
        <f>FC_IND_IS_E!I64+FC_IND_NFM_E!I64+FC_IND_CPC_E!I64+FC_IND_NMM_E!I64+FC_IND_PPP_E!I64+FC_IND_FBT_E!I64+FC_IND_TE_E!I64+FC_IND_MAC_E!I64+FC_IND_TL_E!I64+FC_IND_WP_E!I64+FC_IND_MQ_E!I64+FC_IND_CON_E!I64+FC_IND_NSP_E!I64</f>
        <v>0</v>
      </c>
      <c r="J64" s="52">
        <f>FC_IND_IS_E!J64+FC_IND_NFM_E!J64+FC_IND_CPC_E!J64+FC_IND_NMM_E!J64+FC_IND_PPP_E!J64+FC_IND_FBT_E!J64+FC_IND_TE_E!J64+FC_IND_MAC_E!J64+FC_IND_TL_E!J64+FC_IND_WP_E!J64+FC_IND_MQ_E!J64+FC_IND_CON_E!J64+FC_IND_NSP_E!J64</f>
        <v>0</v>
      </c>
      <c r="K64" s="52">
        <f>FC_IND_IS_E!K64+FC_IND_NFM_E!K64+FC_IND_CPC_E!K64+FC_IND_NMM_E!K64+FC_IND_PPP_E!K64+FC_IND_FBT_E!K64+FC_IND_TE_E!K64+FC_IND_MAC_E!K64+FC_IND_TL_E!K64+FC_IND_WP_E!K64+FC_IND_MQ_E!K64+FC_IND_CON_E!K64+FC_IND_NSP_E!K64</f>
        <v>0</v>
      </c>
      <c r="L64" s="52">
        <f>FC_IND_IS_E!L64+FC_IND_NFM_E!L64+FC_IND_CPC_E!L64+FC_IND_NMM_E!L64+FC_IND_PPP_E!L64+FC_IND_FBT_E!L64+FC_IND_TE_E!L64+FC_IND_MAC_E!L64+FC_IND_TL_E!L64+FC_IND_WP_E!L64+FC_IND_MQ_E!L64+FC_IND_CON_E!L64+FC_IND_NSP_E!L64</f>
        <v>0</v>
      </c>
      <c r="M64" s="52">
        <f>FC_IND_IS_E!M64+FC_IND_NFM_E!M64+FC_IND_CPC_E!M64+FC_IND_NMM_E!M64+FC_IND_PPP_E!M64+FC_IND_FBT_E!M64+FC_IND_TE_E!M64+FC_IND_MAC_E!M64+FC_IND_TL_E!M64+FC_IND_WP_E!M64+FC_IND_MQ_E!M64+FC_IND_CON_E!M64+FC_IND_NSP_E!M64</f>
        <v>0</v>
      </c>
      <c r="N64" s="52">
        <f>FC_IND_IS_E!N64+FC_IND_NFM_E!N64+FC_IND_CPC_E!N64+FC_IND_NMM_E!N64+FC_IND_PPP_E!N64+FC_IND_FBT_E!N64+FC_IND_TE_E!N64+FC_IND_MAC_E!N64+FC_IND_TL_E!N64+FC_IND_WP_E!N64+FC_IND_MQ_E!N64+FC_IND_CON_E!N64+FC_IND_NSP_E!N64</f>
        <v>0</v>
      </c>
      <c r="O64" s="52">
        <f>FC_IND_IS_E!O64+FC_IND_NFM_E!O64+FC_IND_CPC_E!O64+FC_IND_NMM_E!O64+FC_IND_PPP_E!O64+FC_IND_FBT_E!O64+FC_IND_TE_E!O64+FC_IND_MAC_E!O64+FC_IND_TL_E!O64+FC_IND_WP_E!O64+FC_IND_MQ_E!O64+FC_IND_CON_E!O64+FC_IND_NSP_E!O64</f>
        <v>1.1465344800000001</v>
      </c>
      <c r="P64" s="52">
        <f>FC_IND_IS_E!P64+FC_IND_NFM_E!P64+FC_IND_CPC_E!P64+FC_IND_NMM_E!P64+FC_IND_PPP_E!P64+FC_IND_FBT_E!P64+FC_IND_TE_E!P64+FC_IND_MAC_E!P64+FC_IND_TL_E!P64+FC_IND_WP_E!P64+FC_IND_MQ_E!P64+FC_IND_CON_E!P64+FC_IND_NSP_E!P64</f>
        <v>1.4742</v>
      </c>
      <c r="Q64" s="52">
        <f>FC_IND_IS_E!Q64+FC_IND_NFM_E!Q64+FC_IND_CPC_E!Q64+FC_IND_NMM_E!Q64+FC_IND_PPP_E!Q64+FC_IND_FBT_E!Q64+FC_IND_TE_E!Q64+FC_IND_MAC_E!Q64+FC_IND_TL_E!Q64+FC_IND_WP_E!Q64+FC_IND_MQ_E!Q64+FC_IND_CON_E!Q64+FC_IND_NSP_E!Q64</f>
        <v>19.328531040000001</v>
      </c>
      <c r="R64" s="52">
        <f>FC_IND_IS_E!R64+FC_IND_NFM_E!R64+FC_IND_CPC_E!R64+FC_IND_NMM_E!R64+FC_IND_PPP_E!R64+FC_IND_FBT_E!R64+FC_IND_TE_E!R64+FC_IND_MAC_E!R64+FC_IND_TL_E!R64+FC_IND_WP_E!R64+FC_IND_MQ_E!R64+FC_IND_CON_E!R64+FC_IND_NSP_E!R64</f>
        <v>18.345534480000001</v>
      </c>
      <c r="S64" s="52">
        <f>FC_IND_IS_E!S64+FC_IND_NFM_E!S64+FC_IND_CPC_E!S64+FC_IND_NMM_E!S64+FC_IND_PPP_E!S64+FC_IND_FBT_E!S64+FC_IND_TE_E!S64+FC_IND_MAC_E!S64+FC_IND_TL_E!S64+FC_IND_WP_E!S64+FC_IND_MQ_E!S64+FC_IND_CON_E!S64+FC_IND_NSP_E!S64</f>
        <v>20.092756320000007</v>
      </c>
      <c r="T64" s="52">
        <f>FC_IND_IS_E!T64+FC_IND_NFM_E!T64+FC_IND_CPC_E!T64+FC_IND_NMM_E!T64+FC_IND_PPP_E!T64+FC_IND_FBT_E!T64+FC_IND_TE_E!T64+FC_IND_MAC_E!T64+FC_IND_TL_E!T64+FC_IND_WP_E!T64+FC_IND_MQ_E!T64+FC_IND_CON_E!T64+FC_IND_NSP_E!T64</f>
        <v>18.400374719999999</v>
      </c>
      <c r="U64" s="52">
        <f>FC_IND_IS_E!U64+FC_IND_NFM_E!U64+FC_IND_CPC_E!U64+FC_IND_NMM_E!U64+FC_IND_PPP_E!U64+FC_IND_FBT_E!U64+FC_IND_TE_E!U64+FC_IND_MAC_E!U64+FC_IND_TL_E!U64+FC_IND_WP_E!U64+FC_IND_MQ_E!U64+FC_IND_CON_E!U64+FC_IND_NSP_E!U64</f>
        <v>17.785731600000002</v>
      </c>
      <c r="V64" s="52">
        <f>FC_IND_IS_E!V64+FC_IND_NFM_E!V64+FC_IND_CPC_E!V64+FC_IND_NMM_E!V64+FC_IND_PPP_E!V64+FC_IND_FBT_E!V64+FC_IND_TE_E!V64+FC_IND_MAC_E!V64+FC_IND_TL_E!V64+FC_IND_WP_E!V64+FC_IND_MQ_E!V64+FC_IND_CON_E!V64+FC_IND_NSP_E!V64</f>
        <v>15.652269360000002</v>
      </c>
      <c r="W64" s="52">
        <f>FC_IND_IS_E!W64+FC_IND_NFM_E!W64+FC_IND_CPC_E!W64+FC_IND_NMM_E!W64+FC_IND_PPP_E!W64+FC_IND_FBT_E!W64+FC_IND_TE_E!W64+FC_IND_MAC_E!W64+FC_IND_TL_E!W64+FC_IND_WP_E!W64+FC_IND_MQ_E!W64+FC_IND_CON_E!W64+FC_IND_NSP_E!W64</f>
        <v>16.169025600000001</v>
      </c>
      <c r="X64" s="52">
        <f>FC_IND_IS_E!X64+FC_IND_NFM_E!X64+FC_IND_CPC_E!X64+FC_IND_NMM_E!X64+FC_IND_PPP_E!X64+FC_IND_FBT_E!X64+FC_IND_TE_E!X64+FC_IND_MAC_E!X64+FC_IND_TL_E!X64+FC_IND_WP_E!X64+FC_IND_MQ_E!X64+FC_IND_CON_E!X64+FC_IND_NSP_E!X64</f>
        <v>16.541506800000001</v>
      </c>
    </row>
    <row r="65" spans="1:24" ht="11.25" customHeight="1" x14ac:dyDescent="0.2">
      <c r="A65" s="50" t="s">
        <v>98</v>
      </c>
      <c r="B65" s="51" t="s">
        <v>99</v>
      </c>
      <c r="C65" s="52">
        <f>FC_IND_IS_E!C65+FC_IND_NFM_E!C65+FC_IND_CPC_E!C65+FC_IND_NMM_E!C65+FC_IND_PPP_E!C65+FC_IND_FBT_E!C65+FC_IND_TE_E!C65+FC_IND_MAC_E!C65+FC_IND_TL_E!C65+FC_IND_WP_E!C65+FC_IND_MQ_E!C65+FC_IND_CON_E!C65+FC_IND_NSP_E!C65</f>
        <v>0</v>
      </c>
      <c r="D65" s="52">
        <f>FC_IND_IS_E!D65+FC_IND_NFM_E!D65+FC_IND_CPC_E!D65+FC_IND_NMM_E!D65+FC_IND_PPP_E!D65+FC_IND_FBT_E!D65+FC_IND_TE_E!D65+FC_IND_MAC_E!D65+FC_IND_TL_E!D65+FC_IND_WP_E!D65+FC_IND_MQ_E!D65+FC_IND_CON_E!D65+FC_IND_NSP_E!D65</f>
        <v>0</v>
      </c>
      <c r="E65" s="52">
        <f>FC_IND_IS_E!E65+FC_IND_NFM_E!E65+FC_IND_CPC_E!E65+FC_IND_NMM_E!E65+FC_IND_PPP_E!E65+FC_IND_FBT_E!E65+FC_IND_TE_E!E65+FC_IND_MAC_E!E65+FC_IND_TL_E!E65+FC_IND_WP_E!E65+FC_IND_MQ_E!E65+FC_IND_CON_E!E65+FC_IND_NSP_E!E65</f>
        <v>0</v>
      </c>
      <c r="F65" s="52">
        <f>FC_IND_IS_E!F65+FC_IND_NFM_E!F65+FC_IND_CPC_E!F65+FC_IND_NMM_E!F65+FC_IND_PPP_E!F65+FC_IND_FBT_E!F65+FC_IND_TE_E!F65+FC_IND_MAC_E!F65+FC_IND_TL_E!F65+FC_IND_WP_E!F65+FC_IND_MQ_E!F65+FC_IND_CON_E!F65+FC_IND_NSP_E!F65</f>
        <v>0</v>
      </c>
      <c r="G65" s="52">
        <f>FC_IND_IS_E!G65+FC_IND_NFM_E!G65+FC_IND_CPC_E!G65+FC_IND_NMM_E!G65+FC_IND_PPP_E!G65+FC_IND_FBT_E!G65+FC_IND_TE_E!G65+FC_IND_MAC_E!G65+FC_IND_TL_E!G65+FC_IND_WP_E!G65+FC_IND_MQ_E!G65+FC_IND_CON_E!G65+FC_IND_NSP_E!G65</f>
        <v>0</v>
      </c>
      <c r="H65" s="52">
        <f>FC_IND_IS_E!H65+FC_IND_NFM_E!H65+FC_IND_CPC_E!H65+FC_IND_NMM_E!H65+FC_IND_PPP_E!H65+FC_IND_FBT_E!H65+FC_IND_TE_E!H65+FC_IND_MAC_E!H65+FC_IND_TL_E!H65+FC_IND_WP_E!H65+FC_IND_MQ_E!H65+FC_IND_CON_E!H65+FC_IND_NSP_E!H65</f>
        <v>0</v>
      </c>
      <c r="I65" s="52">
        <f>FC_IND_IS_E!I65+FC_IND_NFM_E!I65+FC_IND_CPC_E!I65+FC_IND_NMM_E!I65+FC_IND_PPP_E!I65+FC_IND_FBT_E!I65+FC_IND_TE_E!I65+FC_IND_MAC_E!I65+FC_IND_TL_E!I65+FC_IND_WP_E!I65+FC_IND_MQ_E!I65+FC_IND_CON_E!I65+FC_IND_NSP_E!I65</f>
        <v>0</v>
      </c>
      <c r="J65" s="52">
        <f>FC_IND_IS_E!J65+FC_IND_NFM_E!J65+FC_IND_CPC_E!J65+FC_IND_NMM_E!J65+FC_IND_PPP_E!J65+FC_IND_FBT_E!J65+FC_IND_TE_E!J65+FC_IND_MAC_E!J65+FC_IND_TL_E!J65+FC_IND_WP_E!J65+FC_IND_MQ_E!J65+FC_IND_CON_E!J65+FC_IND_NSP_E!J65</f>
        <v>0</v>
      </c>
      <c r="K65" s="52">
        <f>FC_IND_IS_E!K65+FC_IND_NFM_E!K65+FC_IND_CPC_E!K65+FC_IND_NMM_E!K65+FC_IND_PPP_E!K65+FC_IND_FBT_E!K65+FC_IND_TE_E!K65+FC_IND_MAC_E!K65+FC_IND_TL_E!K65+FC_IND_WP_E!K65+FC_IND_MQ_E!K65+FC_IND_CON_E!K65+FC_IND_NSP_E!K65</f>
        <v>0</v>
      </c>
      <c r="L65" s="52">
        <f>FC_IND_IS_E!L65+FC_IND_NFM_E!L65+FC_IND_CPC_E!L65+FC_IND_NMM_E!L65+FC_IND_PPP_E!L65+FC_IND_FBT_E!L65+FC_IND_TE_E!L65+FC_IND_MAC_E!L65+FC_IND_TL_E!L65+FC_IND_WP_E!L65+FC_IND_MQ_E!L65+FC_IND_CON_E!L65+FC_IND_NSP_E!L65</f>
        <v>0</v>
      </c>
      <c r="M65" s="52">
        <f>FC_IND_IS_E!M65+FC_IND_NFM_E!M65+FC_IND_CPC_E!M65+FC_IND_NMM_E!M65+FC_IND_PPP_E!M65+FC_IND_FBT_E!M65+FC_IND_TE_E!M65+FC_IND_MAC_E!M65+FC_IND_TL_E!M65+FC_IND_WP_E!M65+FC_IND_MQ_E!M65+FC_IND_CON_E!M65+FC_IND_NSP_E!M65</f>
        <v>0</v>
      </c>
      <c r="N65" s="52">
        <f>FC_IND_IS_E!N65+FC_IND_NFM_E!N65+FC_IND_CPC_E!N65+FC_IND_NMM_E!N65+FC_IND_PPP_E!N65+FC_IND_FBT_E!N65+FC_IND_TE_E!N65+FC_IND_MAC_E!N65+FC_IND_TL_E!N65+FC_IND_WP_E!N65+FC_IND_MQ_E!N65+FC_IND_CON_E!N65+FC_IND_NSP_E!N65</f>
        <v>0</v>
      </c>
      <c r="O65" s="52">
        <f>FC_IND_IS_E!O65+FC_IND_NFM_E!O65+FC_IND_CPC_E!O65+FC_IND_NMM_E!O65+FC_IND_PPP_E!O65+FC_IND_FBT_E!O65+FC_IND_TE_E!O65+FC_IND_MAC_E!O65+FC_IND_TL_E!O65+FC_IND_WP_E!O65+FC_IND_MQ_E!O65+FC_IND_CON_E!O65+FC_IND_NSP_E!O65</f>
        <v>0</v>
      </c>
      <c r="P65" s="52">
        <f>FC_IND_IS_E!P65+FC_IND_NFM_E!P65+FC_IND_CPC_E!P65+FC_IND_NMM_E!P65+FC_IND_PPP_E!P65+FC_IND_FBT_E!P65+FC_IND_TE_E!P65+FC_IND_MAC_E!P65+FC_IND_TL_E!P65+FC_IND_WP_E!P65+FC_IND_MQ_E!P65+FC_IND_CON_E!P65+FC_IND_NSP_E!P65</f>
        <v>0</v>
      </c>
      <c r="Q65" s="52">
        <f>FC_IND_IS_E!Q65+FC_IND_NFM_E!Q65+FC_IND_CPC_E!Q65+FC_IND_NMM_E!Q65+FC_IND_PPP_E!Q65+FC_IND_FBT_E!Q65+FC_IND_TE_E!Q65+FC_IND_MAC_E!Q65+FC_IND_TL_E!Q65+FC_IND_WP_E!Q65+FC_IND_MQ_E!Q65+FC_IND_CON_E!Q65+FC_IND_NSP_E!Q65</f>
        <v>0</v>
      </c>
      <c r="R65" s="52">
        <f>FC_IND_IS_E!R65+FC_IND_NFM_E!R65+FC_IND_CPC_E!R65+FC_IND_NMM_E!R65+FC_IND_PPP_E!R65+FC_IND_FBT_E!R65+FC_IND_TE_E!R65+FC_IND_MAC_E!R65+FC_IND_TL_E!R65+FC_IND_WP_E!R65+FC_IND_MQ_E!R65+FC_IND_CON_E!R65+FC_IND_NSP_E!R65</f>
        <v>0</v>
      </c>
      <c r="S65" s="52">
        <f>FC_IND_IS_E!S65+FC_IND_NFM_E!S65+FC_IND_CPC_E!S65+FC_IND_NMM_E!S65+FC_IND_PPP_E!S65+FC_IND_FBT_E!S65+FC_IND_TE_E!S65+FC_IND_MAC_E!S65+FC_IND_TL_E!S65+FC_IND_WP_E!S65+FC_IND_MQ_E!S65+FC_IND_CON_E!S65+FC_IND_NSP_E!S65</f>
        <v>0</v>
      </c>
      <c r="T65" s="52">
        <f>FC_IND_IS_E!T65+FC_IND_NFM_E!T65+FC_IND_CPC_E!T65+FC_IND_NMM_E!T65+FC_IND_PPP_E!T65+FC_IND_FBT_E!T65+FC_IND_TE_E!T65+FC_IND_MAC_E!T65+FC_IND_TL_E!T65+FC_IND_WP_E!T65+FC_IND_MQ_E!T65+FC_IND_CON_E!T65+FC_IND_NSP_E!T65</f>
        <v>0</v>
      </c>
      <c r="U65" s="52">
        <f>FC_IND_IS_E!U65+FC_IND_NFM_E!U65+FC_IND_CPC_E!U65+FC_IND_NMM_E!U65+FC_IND_PPP_E!U65+FC_IND_FBT_E!U65+FC_IND_TE_E!U65+FC_IND_MAC_E!U65+FC_IND_TL_E!U65+FC_IND_WP_E!U65+FC_IND_MQ_E!U65+FC_IND_CON_E!U65+FC_IND_NSP_E!U65</f>
        <v>0</v>
      </c>
      <c r="V65" s="52">
        <f>FC_IND_IS_E!V65+FC_IND_NFM_E!V65+FC_IND_CPC_E!V65+FC_IND_NMM_E!V65+FC_IND_PPP_E!V65+FC_IND_FBT_E!V65+FC_IND_TE_E!V65+FC_IND_MAC_E!V65+FC_IND_TL_E!V65+FC_IND_WP_E!V65+FC_IND_MQ_E!V65+FC_IND_CON_E!V65+FC_IND_NSP_E!V65</f>
        <v>0</v>
      </c>
      <c r="W65" s="52">
        <f>FC_IND_IS_E!W65+FC_IND_NFM_E!W65+FC_IND_CPC_E!W65+FC_IND_NMM_E!W65+FC_IND_PPP_E!W65+FC_IND_FBT_E!W65+FC_IND_TE_E!W65+FC_IND_MAC_E!W65+FC_IND_TL_E!W65+FC_IND_WP_E!W65+FC_IND_MQ_E!W65+FC_IND_CON_E!W65+FC_IND_NSP_E!W65</f>
        <v>0</v>
      </c>
      <c r="X65" s="52">
        <f>FC_IND_IS_E!X65+FC_IND_NFM_E!X65+FC_IND_CPC_E!X65+FC_IND_NMM_E!X65+FC_IND_PPP_E!X65+FC_IND_FBT_E!X65+FC_IND_TE_E!X65+FC_IND_MAC_E!X65+FC_IND_TL_E!X65+FC_IND_WP_E!X65+FC_IND_MQ_E!X65+FC_IND_CON_E!X65+FC_IND_NSP_E!X65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FC_IND_IS_E!C66+FC_IND_NFM_E!C66+FC_IND_CPC_E!C66+FC_IND_NMM_E!C66+FC_IND_PPP_E!C66+FC_IND_FBT_E!C66+FC_IND_TE_E!C66+FC_IND_MAC_E!C66+FC_IND_TL_E!C66+FC_IND_WP_E!C66+FC_IND_MQ_E!C66+FC_IND_CON_E!C66+FC_IND_NSP_E!C66</f>
        <v>0</v>
      </c>
      <c r="D66" s="52">
        <f>FC_IND_IS_E!D66+FC_IND_NFM_E!D66+FC_IND_CPC_E!D66+FC_IND_NMM_E!D66+FC_IND_PPP_E!D66+FC_IND_FBT_E!D66+FC_IND_TE_E!D66+FC_IND_MAC_E!D66+FC_IND_TL_E!D66+FC_IND_WP_E!D66+FC_IND_MQ_E!D66+FC_IND_CON_E!D66+FC_IND_NSP_E!D66</f>
        <v>0</v>
      </c>
      <c r="E66" s="52">
        <f>FC_IND_IS_E!E66+FC_IND_NFM_E!E66+FC_IND_CPC_E!E66+FC_IND_NMM_E!E66+FC_IND_PPP_E!E66+FC_IND_FBT_E!E66+FC_IND_TE_E!E66+FC_IND_MAC_E!E66+FC_IND_TL_E!E66+FC_IND_WP_E!E66+FC_IND_MQ_E!E66+FC_IND_CON_E!E66+FC_IND_NSP_E!E66</f>
        <v>0</v>
      </c>
      <c r="F66" s="52">
        <f>FC_IND_IS_E!F66+FC_IND_NFM_E!F66+FC_IND_CPC_E!F66+FC_IND_NMM_E!F66+FC_IND_PPP_E!F66+FC_IND_FBT_E!F66+FC_IND_TE_E!F66+FC_IND_MAC_E!F66+FC_IND_TL_E!F66+FC_IND_WP_E!F66+FC_IND_MQ_E!F66+FC_IND_CON_E!F66+FC_IND_NSP_E!F66</f>
        <v>0</v>
      </c>
      <c r="G66" s="52">
        <f>FC_IND_IS_E!G66+FC_IND_NFM_E!G66+FC_IND_CPC_E!G66+FC_IND_NMM_E!G66+FC_IND_PPP_E!G66+FC_IND_FBT_E!G66+FC_IND_TE_E!G66+FC_IND_MAC_E!G66+FC_IND_TL_E!G66+FC_IND_WP_E!G66+FC_IND_MQ_E!G66+FC_IND_CON_E!G66+FC_IND_NSP_E!G66</f>
        <v>0</v>
      </c>
      <c r="H66" s="52">
        <f>FC_IND_IS_E!H66+FC_IND_NFM_E!H66+FC_IND_CPC_E!H66+FC_IND_NMM_E!H66+FC_IND_PPP_E!H66+FC_IND_FBT_E!H66+FC_IND_TE_E!H66+FC_IND_MAC_E!H66+FC_IND_TL_E!H66+FC_IND_WP_E!H66+FC_IND_MQ_E!H66+FC_IND_CON_E!H66+FC_IND_NSP_E!H66</f>
        <v>0</v>
      </c>
      <c r="I66" s="52">
        <f>FC_IND_IS_E!I66+FC_IND_NFM_E!I66+FC_IND_CPC_E!I66+FC_IND_NMM_E!I66+FC_IND_PPP_E!I66+FC_IND_FBT_E!I66+FC_IND_TE_E!I66+FC_IND_MAC_E!I66+FC_IND_TL_E!I66+FC_IND_WP_E!I66+FC_IND_MQ_E!I66+FC_IND_CON_E!I66+FC_IND_NSP_E!I66</f>
        <v>0</v>
      </c>
      <c r="J66" s="52">
        <f>FC_IND_IS_E!J66+FC_IND_NFM_E!J66+FC_IND_CPC_E!J66+FC_IND_NMM_E!J66+FC_IND_PPP_E!J66+FC_IND_FBT_E!J66+FC_IND_TE_E!J66+FC_IND_MAC_E!J66+FC_IND_TL_E!J66+FC_IND_WP_E!J66+FC_IND_MQ_E!J66+FC_IND_CON_E!J66+FC_IND_NSP_E!J66</f>
        <v>0</v>
      </c>
      <c r="K66" s="52">
        <f>FC_IND_IS_E!K66+FC_IND_NFM_E!K66+FC_IND_CPC_E!K66+FC_IND_NMM_E!K66+FC_IND_PPP_E!K66+FC_IND_FBT_E!K66+FC_IND_TE_E!K66+FC_IND_MAC_E!K66+FC_IND_TL_E!K66+FC_IND_WP_E!K66+FC_IND_MQ_E!K66+FC_IND_CON_E!K66+FC_IND_NSP_E!K66</f>
        <v>0</v>
      </c>
      <c r="L66" s="52">
        <f>FC_IND_IS_E!L66+FC_IND_NFM_E!L66+FC_IND_CPC_E!L66+FC_IND_NMM_E!L66+FC_IND_PPP_E!L66+FC_IND_FBT_E!L66+FC_IND_TE_E!L66+FC_IND_MAC_E!L66+FC_IND_TL_E!L66+FC_IND_WP_E!L66+FC_IND_MQ_E!L66+FC_IND_CON_E!L66+FC_IND_NSP_E!L66</f>
        <v>0</v>
      </c>
      <c r="M66" s="52">
        <f>FC_IND_IS_E!M66+FC_IND_NFM_E!M66+FC_IND_CPC_E!M66+FC_IND_NMM_E!M66+FC_IND_PPP_E!M66+FC_IND_FBT_E!M66+FC_IND_TE_E!M66+FC_IND_MAC_E!M66+FC_IND_TL_E!M66+FC_IND_WP_E!M66+FC_IND_MQ_E!M66+FC_IND_CON_E!M66+FC_IND_NSP_E!M66</f>
        <v>0</v>
      </c>
      <c r="N66" s="52">
        <f>FC_IND_IS_E!N66+FC_IND_NFM_E!N66+FC_IND_CPC_E!N66+FC_IND_NMM_E!N66+FC_IND_PPP_E!N66+FC_IND_FBT_E!N66+FC_IND_TE_E!N66+FC_IND_MAC_E!N66+FC_IND_TL_E!N66+FC_IND_WP_E!N66+FC_IND_MQ_E!N66+FC_IND_CON_E!N66+FC_IND_NSP_E!N66</f>
        <v>0</v>
      </c>
      <c r="O66" s="52">
        <f>FC_IND_IS_E!O66+FC_IND_NFM_E!O66+FC_IND_CPC_E!O66+FC_IND_NMM_E!O66+FC_IND_PPP_E!O66+FC_IND_FBT_E!O66+FC_IND_TE_E!O66+FC_IND_MAC_E!O66+FC_IND_TL_E!O66+FC_IND_WP_E!O66+FC_IND_MQ_E!O66+FC_IND_CON_E!O66+FC_IND_NSP_E!O66</f>
        <v>0</v>
      </c>
      <c r="P66" s="52">
        <f>FC_IND_IS_E!P66+FC_IND_NFM_E!P66+FC_IND_CPC_E!P66+FC_IND_NMM_E!P66+FC_IND_PPP_E!P66+FC_IND_FBT_E!P66+FC_IND_TE_E!P66+FC_IND_MAC_E!P66+FC_IND_TL_E!P66+FC_IND_WP_E!P66+FC_IND_MQ_E!P66+FC_IND_CON_E!P66+FC_IND_NSP_E!P66</f>
        <v>0</v>
      </c>
      <c r="Q66" s="52">
        <f>FC_IND_IS_E!Q66+FC_IND_NFM_E!Q66+FC_IND_CPC_E!Q66+FC_IND_NMM_E!Q66+FC_IND_PPP_E!Q66+FC_IND_FBT_E!Q66+FC_IND_TE_E!Q66+FC_IND_MAC_E!Q66+FC_IND_TL_E!Q66+FC_IND_WP_E!Q66+FC_IND_MQ_E!Q66+FC_IND_CON_E!Q66+FC_IND_NSP_E!Q66</f>
        <v>0</v>
      </c>
      <c r="R66" s="52">
        <f>FC_IND_IS_E!R66+FC_IND_NFM_E!R66+FC_IND_CPC_E!R66+FC_IND_NMM_E!R66+FC_IND_PPP_E!R66+FC_IND_FBT_E!R66+FC_IND_TE_E!R66+FC_IND_MAC_E!R66+FC_IND_TL_E!R66+FC_IND_WP_E!R66+FC_IND_MQ_E!R66+FC_IND_CON_E!R66+FC_IND_NSP_E!R66</f>
        <v>0</v>
      </c>
      <c r="S66" s="52">
        <f>FC_IND_IS_E!S66+FC_IND_NFM_E!S66+FC_IND_CPC_E!S66+FC_IND_NMM_E!S66+FC_IND_PPP_E!S66+FC_IND_FBT_E!S66+FC_IND_TE_E!S66+FC_IND_MAC_E!S66+FC_IND_TL_E!S66+FC_IND_WP_E!S66+FC_IND_MQ_E!S66+FC_IND_CON_E!S66+FC_IND_NSP_E!S66</f>
        <v>0</v>
      </c>
      <c r="T66" s="52">
        <f>FC_IND_IS_E!T66+FC_IND_NFM_E!T66+FC_IND_CPC_E!T66+FC_IND_NMM_E!T66+FC_IND_PPP_E!T66+FC_IND_FBT_E!T66+FC_IND_TE_E!T66+FC_IND_MAC_E!T66+FC_IND_TL_E!T66+FC_IND_WP_E!T66+FC_IND_MQ_E!T66+FC_IND_CON_E!T66+FC_IND_NSP_E!T66</f>
        <v>0</v>
      </c>
      <c r="U66" s="52">
        <f>FC_IND_IS_E!U66+FC_IND_NFM_E!U66+FC_IND_CPC_E!U66+FC_IND_NMM_E!U66+FC_IND_PPP_E!U66+FC_IND_FBT_E!U66+FC_IND_TE_E!U66+FC_IND_MAC_E!U66+FC_IND_TL_E!U66+FC_IND_WP_E!U66+FC_IND_MQ_E!U66+FC_IND_CON_E!U66+FC_IND_NSP_E!U66</f>
        <v>0</v>
      </c>
      <c r="V66" s="52">
        <f>FC_IND_IS_E!V66+FC_IND_NFM_E!V66+FC_IND_CPC_E!V66+FC_IND_NMM_E!V66+FC_IND_PPP_E!V66+FC_IND_FBT_E!V66+FC_IND_TE_E!V66+FC_IND_MAC_E!V66+FC_IND_TL_E!V66+FC_IND_WP_E!V66+FC_IND_MQ_E!V66+FC_IND_CON_E!V66+FC_IND_NSP_E!V66</f>
        <v>0</v>
      </c>
      <c r="W66" s="52">
        <f>FC_IND_IS_E!W66+FC_IND_NFM_E!W66+FC_IND_CPC_E!W66+FC_IND_NMM_E!W66+FC_IND_PPP_E!W66+FC_IND_FBT_E!W66+FC_IND_TE_E!W66+FC_IND_MAC_E!W66+FC_IND_TL_E!W66+FC_IND_WP_E!W66+FC_IND_MQ_E!W66+FC_IND_CON_E!W66+FC_IND_NSP_E!W66</f>
        <v>0</v>
      </c>
      <c r="X66" s="52">
        <f>FC_IND_IS_E!X66+FC_IND_NFM_E!X66+FC_IND_CPC_E!X66+FC_IND_NMM_E!X66+FC_IND_PPP_E!X66+FC_IND_FBT_E!X66+FC_IND_TE_E!X66+FC_IND_MAC_E!X66+FC_IND_TL_E!X66+FC_IND_WP_E!X66+FC_IND_MQ_E!X66+FC_IND_CON_E!X66+FC_IND_NSP_E!X66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FC_IND_IS_E!C67+FC_IND_NFM_E!C67+FC_IND_CPC_E!C67+FC_IND_NMM_E!C67+FC_IND_PPP_E!C67+FC_IND_FBT_E!C67+FC_IND_TE_E!C67+FC_IND_MAC_E!C67+FC_IND_TL_E!C67+FC_IND_WP_E!C67+FC_IND_MQ_E!C67+FC_IND_CON_E!C67+FC_IND_NSP_E!C67</f>
        <v>0</v>
      </c>
      <c r="D67" s="52">
        <f>FC_IND_IS_E!D67+FC_IND_NFM_E!D67+FC_IND_CPC_E!D67+FC_IND_NMM_E!D67+FC_IND_PPP_E!D67+FC_IND_FBT_E!D67+FC_IND_TE_E!D67+FC_IND_MAC_E!D67+FC_IND_TL_E!D67+FC_IND_WP_E!D67+FC_IND_MQ_E!D67+FC_IND_CON_E!D67+FC_IND_NSP_E!D67</f>
        <v>0</v>
      </c>
      <c r="E67" s="52">
        <f>FC_IND_IS_E!E67+FC_IND_NFM_E!E67+FC_IND_CPC_E!E67+FC_IND_NMM_E!E67+FC_IND_PPP_E!E67+FC_IND_FBT_E!E67+FC_IND_TE_E!E67+FC_IND_MAC_E!E67+FC_IND_TL_E!E67+FC_IND_WP_E!E67+FC_IND_MQ_E!E67+FC_IND_CON_E!E67+FC_IND_NSP_E!E67</f>
        <v>0</v>
      </c>
      <c r="F67" s="52">
        <f>FC_IND_IS_E!F67+FC_IND_NFM_E!F67+FC_IND_CPC_E!F67+FC_IND_NMM_E!F67+FC_IND_PPP_E!F67+FC_IND_FBT_E!F67+FC_IND_TE_E!F67+FC_IND_MAC_E!F67+FC_IND_TL_E!F67+FC_IND_WP_E!F67+FC_IND_MQ_E!F67+FC_IND_CON_E!F67+FC_IND_NSP_E!F67</f>
        <v>0</v>
      </c>
      <c r="G67" s="52">
        <f>FC_IND_IS_E!G67+FC_IND_NFM_E!G67+FC_IND_CPC_E!G67+FC_IND_NMM_E!G67+FC_IND_PPP_E!G67+FC_IND_FBT_E!G67+FC_IND_TE_E!G67+FC_IND_MAC_E!G67+FC_IND_TL_E!G67+FC_IND_WP_E!G67+FC_IND_MQ_E!G67+FC_IND_CON_E!G67+FC_IND_NSP_E!G67</f>
        <v>0</v>
      </c>
      <c r="H67" s="52">
        <f>FC_IND_IS_E!H67+FC_IND_NFM_E!H67+FC_IND_CPC_E!H67+FC_IND_NMM_E!H67+FC_IND_PPP_E!H67+FC_IND_FBT_E!H67+FC_IND_TE_E!H67+FC_IND_MAC_E!H67+FC_IND_TL_E!H67+FC_IND_WP_E!H67+FC_IND_MQ_E!H67+FC_IND_CON_E!H67+FC_IND_NSP_E!H67</f>
        <v>0</v>
      </c>
      <c r="I67" s="52">
        <f>FC_IND_IS_E!I67+FC_IND_NFM_E!I67+FC_IND_CPC_E!I67+FC_IND_NMM_E!I67+FC_IND_PPP_E!I67+FC_IND_FBT_E!I67+FC_IND_TE_E!I67+FC_IND_MAC_E!I67+FC_IND_TL_E!I67+FC_IND_WP_E!I67+FC_IND_MQ_E!I67+FC_IND_CON_E!I67+FC_IND_NSP_E!I67</f>
        <v>0</v>
      </c>
      <c r="J67" s="52">
        <f>FC_IND_IS_E!J67+FC_IND_NFM_E!J67+FC_IND_CPC_E!J67+FC_IND_NMM_E!J67+FC_IND_PPP_E!J67+FC_IND_FBT_E!J67+FC_IND_TE_E!J67+FC_IND_MAC_E!J67+FC_IND_TL_E!J67+FC_IND_WP_E!J67+FC_IND_MQ_E!J67+FC_IND_CON_E!J67+FC_IND_NSP_E!J67</f>
        <v>0</v>
      </c>
      <c r="K67" s="52">
        <f>FC_IND_IS_E!K67+FC_IND_NFM_E!K67+FC_IND_CPC_E!K67+FC_IND_NMM_E!K67+FC_IND_PPP_E!K67+FC_IND_FBT_E!K67+FC_IND_TE_E!K67+FC_IND_MAC_E!K67+FC_IND_TL_E!K67+FC_IND_WP_E!K67+FC_IND_MQ_E!K67+FC_IND_CON_E!K67+FC_IND_NSP_E!K67</f>
        <v>0</v>
      </c>
      <c r="L67" s="52">
        <f>FC_IND_IS_E!L67+FC_IND_NFM_E!L67+FC_IND_CPC_E!L67+FC_IND_NMM_E!L67+FC_IND_PPP_E!L67+FC_IND_FBT_E!L67+FC_IND_TE_E!L67+FC_IND_MAC_E!L67+FC_IND_TL_E!L67+FC_IND_WP_E!L67+FC_IND_MQ_E!L67+FC_IND_CON_E!L67+FC_IND_NSP_E!L67</f>
        <v>0</v>
      </c>
      <c r="M67" s="52">
        <f>FC_IND_IS_E!M67+FC_IND_NFM_E!M67+FC_IND_CPC_E!M67+FC_IND_NMM_E!M67+FC_IND_PPP_E!M67+FC_IND_FBT_E!M67+FC_IND_TE_E!M67+FC_IND_MAC_E!M67+FC_IND_TL_E!M67+FC_IND_WP_E!M67+FC_IND_MQ_E!M67+FC_IND_CON_E!M67+FC_IND_NSP_E!M67</f>
        <v>0</v>
      </c>
      <c r="N67" s="52">
        <f>FC_IND_IS_E!N67+FC_IND_NFM_E!N67+FC_IND_CPC_E!N67+FC_IND_NMM_E!N67+FC_IND_PPP_E!N67+FC_IND_FBT_E!N67+FC_IND_TE_E!N67+FC_IND_MAC_E!N67+FC_IND_TL_E!N67+FC_IND_WP_E!N67+FC_IND_MQ_E!N67+FC_IND_CON_E!N67+FC_IND_NSP_E!N67</f>
        <v>0</v>
      </c>
      <c r="O67" s="52">
        <f>FC_IND_IS_E!O67+FC_IND_NFM_E!O67+FC_IND_CPC_E!O67+FC_IND_NMM_E!O67+FC_IND_PPP_E!O67+FC_IND_FBT_E!O67+FC_IND_TE_E!O67+FC_IND_MAC_E!O67+FC_IND_TL_E!O67+FC_IND_WP_E!O67+FC_IND_MQ_E!O67+FC_IND_CON_E!O67+FC_IND_NSP_E!O67</f>
        <v>0</v>
      </c>
      <c r="P67" s="52">
        <f>FC_IND_IS_E!P67+FC_IND_NFM_E!P67+FC_IND_CPC_E!P67+FC_IND_NMM_E!P67+FC_IND_PPP_E!P67+FC_IND_FBT_E!P67+FC_IND_TE_E!P67+FC_IND_MAC_E!P67+FC_IND_TL_E!P67+FC_IND_WP_E!P67+FC_IND_MQ_E!P67+FC_IND_CON_E!P67+FC_IND_NSP_E!P67</f>
        <v>0</v>
      </c>
      <c r="Q67" s="52">
        <f>FC_IND_IS_E!Q67+FC_IND_NFM_E!Q67+FC_IND_CPC_E!Q67+FC_IND_NMM_E!Q67+FC_IND_PPP_E!Q67+FC_IND_FBT_E!Q67+FC_IND_TE_E!Q67+FC_IND_MAC_E!Q67+FC_IND_TL_E!Q67+FC_IND_WP_E!Q67+FC_IND_MQ_E!Q67+FC_IND_CON_E!Q67+FC_IND_NSP_E!Q67</f>
        <v>0</v>
      </c>
      <c r="R67" s="52">
        <f>FC_IND_IS_E!R67+FC_IND_NFM_E!R67+FC_IND_CPC_E!R67+FC_IND_NMM_E!R67+FC_IND_PPP_E!R67+FC_IND_FBT_E!R67+FC_IND_TE_E!R67+FC_IND_MAC_E!R67+FC_IND_TL_E!R67+FC_IND_WP_E!R67+FC_IND_MQ_E!R67+FC_IND_CON_E!R67+FC_IND_NSP_E!R67</f>
        <v>0</v>
      </c>
      <c r="S67" s="52">
        <f>FC_IND_IS_E!S67+FC_IND_NFM_E!S67+FC_IND_CPC_E!S67+FC_IND_NMM_E!S67+FC_IND_PPP_E!S67+FC_IND_FBT_E!S67+FC_IND_TE_E!S67+FC_IND_MAC_E!S67+FC_IND_TL_E!S67+FC_IND_WP_E!S67+FC_IND_MQ_E!S67+FC_IND_CON_E!S67+FC_IND_NSP_E!S67</f>
        <v>0</v>
      </c>
      <c r="T67" s="52">
        <f>FC_IND_IS_E!T67+FC_IND_NFM_E!T67+FC_IND_CPC_E!T67+FC_IND_NMM_E!T67+FC_IND_PPP_E!T67+FC_IND_FBT_E!T67+FC_IND_TE_E!T67+FC_IND_MAC_E!T67+FC_IND_TL_E!T67+FC_IND_WP_E!T67+FC_IND_MQ_E!T67+FC_IND_CON_E!T67+FC_IND_NSP_E!T67</f>
        <v>0</v>
      </c>
      <c r="U67" s="52">
        <f>FC_IND_IS_E!U67+FC_IND_NFM_E!U67+FC_IND_CPC_E!U67+FC_IND_NMM_E!U67+FC_IND_PPP_E!U67+FC_IND_FBT_E!U67+FC_IND_TE_E!U67+FC_IND_MAC_E!U67+FC_IND_TL_E!U67+FC_IND_WP_E!U67+FC_IND_MQ_E!U67+FC_IND_CON_E!U67+FC_IND_NSP_E!U67</f>
        <v>0</v>
      </c>
      <c r="V67" s="52">
        <f>FC_IND_IS_E!V67+FC_IND_NFM_E!V67+FC_IND_CPC_E!V67+FC_IND_NMM_E!V67+FC_IND_PPP_E!V67+FC_IND_FBT_E!V67+FC_IND_TE_E!V67+FC_IND_MAC_E!V67+FC_IND_TL_E!V67+FC_IND_WP_E!V67+FC_IND_MQ_E!V67+FC_IND_CON_E!V67+FC_IND_NSP_E!V67</f>
        <v>0</v>
      </c>
      <c r="W67" s="52">
        <f>FC_IND_IS_E!W67+FC_IND_NFM_E!W67+FC_IND_CPC_E!W67+FC_IND_NMM_E!W67+FC_IND_PPP_E!W67+FC_IND_FBT_E!W67+FC_IND_TE_E!W67+FC_IND_MAC_E!W67+FC_IND_TL_E!W67+FC_IND_WP_E!W67+FC_IND_MQ_E!W67+FC_IND_CON_E!W67+FC_IND_NSP_E!W67</f>
        <v>0</v>
      </c>
      <c r="X67" s="52">
        <f>FC_IND_IS_E!X67+FC_IND_NFM_E!X67+FC_IND_CPC_E!X67+FC_IND_NMM_E!X67+FC_IND_PPP_E!X67+FC_IND_FBT_E!X67+FC_IND_TE_E!X67+FC_IND_MAC_E!X67+FC_IND_TL_E!X67+FC_IND_WP_E!X67+FC_IND_MQ_E!X67+FC_IND_CON_E!X67+FC_IND_NSP_E!X67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FC_IND_IS_E!C68+FC_IND_NFM_E!C68+FC_IND_CPC_E!C68+FC_IND_NMM_E!C68+FC_IND_PPP_E!C68+FC_IND_FBT_E!C68+FC_IND_TE_E!C68+FC_IND_MAC_E!C68+FC_IND_TL_E!C68+FC_IND_WP_E!C68+FC_IND_MQ_E!C68+FC_IND_CON_E!C68+FC_IND_NSP_E!C68</f>
        <v>0</v>
      </c>
      <c r="D68" s="52">
        <f>FC_IND_IS_E!D68+FC_IND_NFM_E!D68+FC_IND_CPC_E!D68+FC_IND_NMM_E!D68+FC_IND_PPP_E!D68+FC_IND_FBT_E!D68+FC_IND_TE_E!D68+FC_IND_MAC_E!D68+FC_IND_TL_E!D68+FC_IND_WP_E!D68+FC_IND_MQ_E!D68+FC_IND_CON_E!D68+FC_IND_NSP_E!D68</f>
        <v>0</v>
      </c>
      <c r="E68" s="52">
        <f>FC_IND_IS_E!E68+FC_IND_NFM_E!E68+FC_IND_CPC_E!E68+FC_IND_NMM_E!E68+FC_IND_PPP_E!E68+FC_IND_FBT_E!E68+FC_IND_TE_E!E68+FC_IND_MAC_E!E68+FC_IND_TL_E!E68+FC_IND_WP_E!E68+FC_IND_MQ_E!E68+FC_IND_CON_E!E68+FC_IND_NSP_E!E68</f>
        <v>0</v>
      </c>
      <c r="F68" s="52">
        <f>FC_IND_IS_E!F68+FC_IND_NFM_E!F68+FC_IND_CPC_E!F68+FC_IND_NMM_E!F68+FC_IND_PPP_E!F68+FC_IND_FBT_E!F68+FC_IND_TE_E!F68+FC_IND_MAC_E!F68+FC_IND_TL_E!F68+FC_IND_WP_E!F68+FC_IND_MQ_E!F68+FC_IND_CON_E!F68+FC_IND_NSP_E!F68</f>
        <v>0</v>
      </c>
      <c r="G68" s="52">
        <f>FC_IND_IS_E!G68+FC_IND_NFM_E!G68+FC_IND_CPC_E!G68+FC_IND_NMM_E!G68+FC_IND_PPP_E!G68+FC_IND_FBT_E!G68+FC_IND_TE_E!G68+FC_IND_MAC_E!G68+FC_IND_TL_E!G68+FC_IND_WP_E!G68+FC_IND_MQ_E!G68+FC_IND_CON_E!G68+FC_IND_NSP_E!G68</f>
        <v>0</v>
      </c>
      <c r="H68" s="52">
        <f>FC_IND_IS_E!H68+FC_IND_NFM_E!H68+FC_IND_CPC_E!H68+FC_IND_NMM_E!H68+FC_IND_PPP_E!H68+FC_IND_FBT_E!H68+FC_IND_TE_E!H68+FC_IND_MAC_E!H68+FC_IND_TL_E!H68+FC_IND_WP_E!H68+FC_IND_MQ_E!H68+FC_IND_CON_E!H68+FC_IND_NSP_E!H68</f>
        <v>0</v>
      </c>
      <c r="I68" s="52">
        <f>FC_IND_IS_E!I68+FC_IND_NFM_E!I68+FC_IND_CPC_E!I68+FC_IND_NMM_E!I68+FC_IND_PPP_E!I68+FC_IND_FBT_E!I68+FC_IND_TE_E!I68+FC_IND_MAC_E!I68+FC_IND_TL_E!I68+FC_IND_WP_E!I68+FC_IND_MQ_E!I68+FC_IND_CON_E!I68+FC_IND_NSP_E!I68</f>
        <v>0</v>
      </c>
      <c r="J68" s="52">
        <f>FC_IND_IS_E!J68+FC_IND_NFM_E!J68+FC_IND_CPC_E!J68+FC_IND_NMM_E!J68+FC_IND_PPP_E!J68+FC_IND_FBT_E!J68+FC_IND_TE_E!J68+FC_IND_MAC_E!J68+FC_IND_TL_E!J68+FC_IND_WP_E!J68+FC_IND_MQ_E!J68+FC_IND_CON_E!J68+FC_IND_NSP_E!J68</f>
        <v>0</v>
      </c>
      <c r="K68" s="52">
        <f>FC_IND_IS_E!K68+FC_IND_NFM_E!K68+FC_IND_CPC_E!K68+FC_IND_NMM_E!K68+FC_IND_PPP_E!K68+FC_IND_FBT_E!K68+FC_IND_TE_E!K68+FC_IND_MAC_E!K68+FC_IND_TL_E!K68+FC_IND_WP_E!K68+FC_IND_MQ_E!K68+FC_IND_CON_E!K68+FC_IND_NSP_E!K68</f>
        <v>0</v>
      </c>
      <c r="L68" s="52">
        <f>FC_IND_IS_E!L68+FC_IND_NFM_E!L68+FC_IND_CPC_E!L68+FC_IND_NMM_E!L68+FC_IND_PPP_E!L68+FC_IND_FBT_E!L68+FC_IND_TE_E!L68+FC_IND_MAC_E!L68+FC_IND_TL_E!L68+FC_IND_WP_E!L68+FC_IND_MQ_E!L68+FC_IND_CON_E!L68+FC_IND_NSP_E!L68</f>
        <v>0</v>
      </c>
      <c r="M68" s="52">
        <f>FC_IND_IS_E!M68+FC_IND_NFM_E!M68+FC_IND_CPC_E!M68+FC_IND_NMM_E!M68+FC_IND_PPP_E!M68+FC_IND_FBT_E!M68+FC_IND_TE_E!M68+FC_IND_MAC_E!M68+FC_IND_TL_E!M68+FC_IND_WP_E!M68+FC_IND_MQ_E!M68+FC_IND_CON_E!M68+FC_IND_NSP_E!M68</f>
        <v>0</v>
      </c>
      <c r="N68" s="52">
        <f>FC_IND_IS_E!N68+FC_IND_NFM_E!N68+FC_IND_CPC_E!N68+FC_IND_NMM_E!N68+FC_IND_PPP_E!N68+FC_IND_FBT_E!N68+FC_IND_TE_E!N68+FC_IND_MAC_E!N68+FC_IND_TL_E!N68+FC_IND_WP_E!N68+FC_IND_MQ_E!N68+FC_IND_CON_E!N68+FC_IND_NSP_E!N68</f>
        <v>0</v>
      </c>
      <c r="O68" s="52">
        <f>FC_IND_IS_E!O68+FC_IND_NFM_E!O68+FC_IND_CPC_E!O68+FC_IND_NMM_E!O68+FC_IND_PPP_E!O68+FC_IND_FBT_E!O68+FC_IND_TE_E!O68+FC_IND_MAC_E!O68+FC_IND_TL_E!O68+FC_IND_WP_E!O68+FC_IND_MQ_E!O68+FC_IND_CON_E!O68+FC_IND_NSP_E!O68</f>
        <v>0</v>
      </c>
      <c r="P68" s="52">
        <f>FC_IND_IS_E!P68+FC_IND_NFM_E!P68+FC_IND_CPC_E!P68+FC_IND_NMM_E!P68+FC_IND_PPP_E!P68+FC_IND_FBT_E!P68+FC_IND_TE_E!P68+FC_IND_MAC_E!P68+FC_IND_TL_E!P68+FC_IND_WP_E!P68+FC_IND_MQ_E!P68+FC_IND_CON_E!P68+FC_IND_NSP_E!P68</f>
        <v>0</v>
      </c>
      <c r="Q68" s="52">
        <f>FC_IND_IS_E!Q68+FC_IND_NFM_E!Q68+FC_IND_CPC_E!Q68+FC_IND_NMM_E!Q68+FC_IND_PPP_E!Q68+FC_IND_FBT_E!Q68+FC_IND_TE_E!Q68+FC_IND_MAC_E!Q68+FC_IND_TL_E!Q68+FC_IND_WP_E!Q68+FC_IND_MQ_E!Q68+FC_IND_CON_E!Q68+FC_IND_NSP_E!Q68</f>
        <v>0</v>
      </c>
      <c r="R68" s="52">
        <f>FC_IND_IS_E!R68+FC_IND_NFM_E!R68+FC_IND_CPC_E!R68+FC_IND_NMM_E!R68+FC_IND_PPP_E!R68+FC_IND_FBT_E!R68+FC_IND_TE_E!R68+FC_IND_MAC_E!R68+FC_IND_TL_E!R68+FC_IND_WP_E!R68+FC_IND_MQ_E!R68+FC_IND_CON_E!R68+FC_IND_NSP_E!R68</f>
        <v>0</v>
      </c>
      <c r="S68" s="52">
        <f>FC_IND_IS_E!S68+FC_IND_NFM_E!S68+FC_IND_CPC_E!S68+FC_IND_NMM_E!S68+FC_IND_PPP_E!S68+FC_IND_FBT_E!S68+FC_IND_TE_E!S68+FC_IND_MAC_E!S68+FC_IND_TL_E!S68+FC_IND_WP_E!S68+FC_IND_MQ_E!S68+FC_IND_CON_E!S68+FC_IND_NSP_E!S68</f>
        <v>0</v>
      </c>
      <c r="T68" s="52">
        <f>FC_IND_IS_E!T68+FC_IND_NFM_E!T68+FC_IND_CPC_E!T68+FC_IND_NMM_E!T68+FC_IND_PPP_E!T68+FC_IND_FBT_E!T68+FC_IND_TE_E!T68+FC_IND_MAC_E!T68+FC_IND_TL_E!T68+FC_IND_WP_E!T68+FC_IND_MQ_E!T68+FC_IND_CON_E!T68+FC_IND_NSP_E!T68</f>
        <v>0</v>
      </c>
      <c r="U68" s="52">
        <f>FC_IND_IS_E!U68+FC_IND_NFM_E!U68+FC_IND_CPC_E!U68+FC_IND_NMM_E!U68+FC_IND_PPP_E!U68+FC_IND_FBT_E!U68+FC_IND_TE_E!U68+FC_IND_MAC_E!U68+FC_IND_TL_E!U68+FC_IND_WP_E!U68+FC_IND_MQ_E!U68+FC_IND_CON_E!U68+FC_IND_NSP_E!U68</f>
        <v>0</v>
      </c>
      <c r="V68" s="52">
        <f>FC_IND_IS_E!V68+FC_IND_NFM_E!V68+FC_IND_CPC_E!V68+FC_IND_NMM_E!V68+FC_IND_PPP_E!V68+FC_IND_FBT_E!V68+FC_IND_TE_E!V68+FC_IND_MAC_E!V68+FC_IND_TL_E!V68+FC_IND_WP_E!V68+FC_IND_MQ_E!V68+FC_IND_CON_E!V68+FC_IND_NSP_E!V68</f>
        <v>0</v>
      </c>
      <c r="W68" s="52">
        <f>FC_IND_IS_E!W68+FC_IND_NFM_E!W68+FC_IND_CPC_E!W68+FC_IND_NMM_E!W68+FC_IND_PPP_E!W68+FC_IND_FBT_E!W68+FC_IND_TE_E!W68+FC_IND_MAC_E!W68+FC_IND_TL_E!W68+FC_IND_WP_E!W68+FC_IND_MQ_E!W68+FC_IND_CON_E!W68+FC_IND_NSP_E!W68</f>
        <v>0</v>
      </c>
      <c r="X68" s="52">
        <f>FC_IND_IS_E!X68+FC_IND_NFM_E!X68+FC_IND_CPC_E!X68+FC_IND_NMM_E!X68+FC_IND_PPP_E!X68+FC_IND_FBT_E!X68+FC_IND_TE_E!X68+FC_IND_MAC_E!X68+FC_IND_TL_E!X68+FC_IND_WP_E!X68+FC_IND_MQ_E!X68+FC_IND_CON_E!X68+FC_IND_NSP_E!X68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FC_IND_IS_E!C69+FC_IND_NFM_E!C69+FC_IND_CPC_E!C69+FC_IND_NMM_E!C69+FC_IND_PPP_E!C69+FC_IND_FBT_E!C69+FC_IND_TE_E!C69+FC_IND_MAC_E!C69+FC_IND_TL_E!C69+FC_IND_WP_E!C69+FC_IND_MQ_E!C69+FC_IND_CON_E!C69+FC_IND_NSP_E!C69</f>
        <v>0</v>
      </c>
      <c r="D69" s="52">
        <f>FC_IND_IS_E!D69+FC_IND_NFM_E!D69+FC_IND_CPC_E!D69+FC_IND_NMM_E!D69+FC_IND_PPP_E!D69+FC_IND_FBT_E!D69+FC_IND_TE_E!D69+FC_IND_MAC_E!D69+FC_IND_TL_E!D69+FC_IND_WP_E!D69+FC_IND_MQ_E!D69+FC_IND_CON_E!D69+FC_IND_NSP_E!D69</f>
        <v>0</v>
      </c>
      <c r="E69" s="52">
        <f>FC_IND_IS_E!E69+FC_IND_NFM_E!E69+FC_IND_CPC_E!E69+FC_IND_NMM_E!E69+FC_IND_PPP_E!E69+FC_IND_FBT_E!E69+FC_IND_TE_E!E69+FC_IND_MAC_E!E69+FC_IND_TL_E!E69+FC_IND_WP_E!E69+FC_IND_MQ_E!E69+FC_IND_CON_E!E69+FC_IND_NSP_E!E69</f>
        <v>0</v>
      </c>
      <c r="F69" s="52">
        <f>FC_IND_IS_E!F69+FC_IND_NFM_E!F69+FC_IND_CPC_E!F69+FC_IND_NMM_E!F69+FC_IND_PPP_E!F69+FC_IND_FBT_E!F69+FC_IND_TE_E!F69+FC_IND_MAC_E!F69+FC_IND_TL_E!F69+FC_IND_WP_E!F69+FC_IND_MQ_E!F69+FC_IND_CON_E!F69+FC_IND_NSP_E!F69</f>
        <v>0</v>
      </c>
      <c r="G69" s="52">
        <f>FC_IND_IS_E!G69+FC_IND_NFM_E!G69+FC_IND_CPC_E!G69+FC_IND_NMM_E!G69+FC_IND_PPP_E!G69+FC_IND_FBT_E!G69+FC_IND_TE_E!G69+FC_IND_MAC_E!G69+FC_IND_TL_E!G69+FC_IND_WP_E!G69+FC_IND_MQ_E!G69+FC_IND_CON_E!G69+FC_IND_NSP_E!G69</f>
        <v>0</v>
      </c>
      <c r="H69" s="52">
        <f>FC_IND_IS_E!H69+FC_IND_NFM_E!H69+FC_IND_CPC_E!H69+FC_IND_NMM_E!H69+FC_IND_PPP_E!H69+FC_IND_FBT_E!H69+FC_IND_TE_E!H69+FC_IND_MAC_E!H69+FC_IND_TL_E!H69+FC_IND_WP_E!H69+FC_IND_MQ_E!H69+FC_IND_CON_E!H69+FC_IND_NSP_E!H69</f>
        <v>0</v>
      </c>
      <c r="I69" s="52">
        <f>FC_IND_IS_E!I69+FC_IND_NFM_E!I69+FC_IND_CPC_E!I69+FC_IND_NMM_E!I69+FC_IND_PPP_E!I69+FC_IND_FBT_E!I69+FC_IND_TE_E!I69+FC_IND_MAC_E!I69+FC_IND_TL_E!I69+FC_IND_WP_E!I69+FC_IND_MQ_E!I69+FC_IND_CON_E!I69+FC_IND_NSP_E!I69</f>
        <v>0</v>
      </c>
      <c r="J69" s="52">
        <f>FC_IND_IS_E!J69+FC_IND_NFM_E!J69+FC_IND_CPC_E!J69+FC_IND_NMM_E!J69+FC_IND_PPP_E!J69+FC_IND_FBT_E!J69+FC_IND_TE_E!J69+FC_IND_MAC_E!J69+FC_IND_TL_E!J69+FC_IND_WP_E!J69+FC_IND_MQ_E!J69+FC_IND_CON_E!J69+FC_IND_NSP_E!J69</f>
        <v>18.337341600000002</v>
      </c>
      <c r="K69" s="52">
        <f>FC_IND_IS_E!K69+FC_IND_NFM_E!K69+FC_IND_CPC_E!K69+FC_IND_NMM_E!K69+FC_IND_PPP_E!K69+FC_IND_FBT_E!K69+FC_IND_TE_E!K69+FC_IND_MAC_E!K69+FC_IND_TL_E!K69+FC_IND_WP_E!K69+FC_IND_MQ_E!K69+FC_IND_CON_E!K69+FC_IND_NSP_E!K69</f>
        <v>18.337341599999998</v>
      </c>
      <c r="L69" s="52">
        <f>FC_IND_IS_E!L69+FC_IND_NFM_E!L69+FC_IND_CPC_E!L69+FC_IND_NMM_E!L69+FC_IND_PPP_E!L69+FC_IND_FBT_E!L69+FC_IND_TE_E!L69+FC_IND_MAC_E!L69+FC_IND_TL_E!L69+FC_IND_WP_E!L69+FC_IND_MQ_E!L69+FC_IND_CON_E!L69+FC_IND_NSP_E!L69</f>
        <v>28.815968159999997</v>
      </c>
      <c r="M69" s="52">
        <f>FC_IND_IS_E!M69+FC_IND_NFM_E!M69+FC_IND_CPC_E!M69+FC_IND_NMM_E!M69+FC_IND_PPP_E!M69+FC_IND_FBT_E!M69+FC_IND_TE_E!M69+FC_IND_MAC_E!M69+FC_IND_TL_E!M69+FC_IND_WP_E!M69+FC_IND_MQ_E!M69+FC_IND_CON_E!M69+FC_IND_NSP_E!M69</f>
        <v>36.674683199999997</v>
      </c>
      <c r="N69" s="52">
        <f>FC_IND_IS_E!N69+FC_IND_NFM_E!N69+FC_IND_CPC_E!N69+FC_IND_NMM_E!N69+FC_IND_PPP_E!N69+FC_IND_FBT_E!N69+FC_IND_TE_E!N69+FC_IND_MAC_E!N69+FC_IND_TL_E!N69+FC_IND_WP_E!N69+FC_IND_MQ_E!N69+FC_IND_CON_E!N69+FC_IND_NSP_E!N69</f>
        <v>34.055026559999995</v>
      </c>
      <c r="O69" s="52">
        <f>FC_IND_IS_E!O69+FC_IND_NFM_E!O69+FC_IND_CPC_E!O69+FC_IND_NMM_E!O69+FC_IND_PPP_E!O69+FC_IND_FBT_E!O69+FC_IND_TE_E!O69+FC_IND_MAC_E!O69+FC_IND_TL_E!O69+FC_IND_WP_E!O69+FC_IND_MQ_E!O69+FC_IND_CON_E!O69+FC_IND_NSP_E!O69</f>
        <v>23.57665488</v>
      </c>
      <c r="P69" s="52">
        <f>FC_IND_IS_E!P69+FC_IND_NFM_E!P69+FC_IND_CPC_E!P69+FC_IND_NMM_E!P69+FC_IND_PPP_E!P69+FC_IND_FBT_E!P69+FC_IND_TE_E!P69+FC_IND_MAC_E!P69+FC_IND_TL_E!P69+FC_IND_WP_E!P69+FC_IND_MQ_E!P69+FC_IND_CON_E!P69+FC_IND_NSP_E!P69</f>
        <v>23.57665488</v>
      </c>
      <c r="Q69" s="52">
        <f>FC_IND_IS_E!Q69+FC_IND_NFM_E!Q69+FC_IND_CPC_E!Q69+FC_IND_NMM_E!Q69+FC_IND_PPP_E!Q69+FC_IND_FBT_E!Q69+FC_IND_TE_E!Q69+FC_IND_MAC_E!Q69+FC_IND_TL_E!Q69+FC_IND_WP_E!Q69+FC_IND_MQ_E!Q69+FC_IND_CON_E!Q69+FC_IND_NSP_E!Q69</f>
        <v>23.57665488</v>
      </c>
      <c r="R69" s="52">
        <f>FC_IND_IS_E!R69+FC_IND_NFM_E!R69+FC_IND_CPC_E!R69+FC_IND_NMM_E!R69+FC_IND_PPP_E!R69+FC_IND_FBT_E!R69+FC_IND_TE_E!R69+FC_IND_MAC_E!R69+FC_IND_TL_E!R69+FC_IND_WP_E!R69+FC_IND_MQ_E!R69+FC_IND_CON_E!R69+FC_IND_NSP_E!R69</f>
        <v>34.055026560000002</v>
      </c>
      <c r="S69" s="52">
        <f>FC_IND_IS_E!S69+FC_IND_NFM_E!S69+FC_IND_CPC_E!S69+FC_IND_NMM_E!S69+FC_IND_PPP_E!S69+FC_IND_FBT_E!S69+FC_IND_TE_E!S69+FC_IND_MAC_E!S69+FC_IND_TL_E!S69+FC_IND_WP_E!S69+FC_IND_MQ_E!S69+FC_IND_CON_E!S69+FC_IND_NSP_E!S69</f>
        <v>20.956998239999997</v>
      </c>
      <c r="T69" s="52">
        <f>FC_IND_IS_E!T69+FC_IND_NFM_E!T69+FC_IND_CPC_E!T69+FC_IND_NMM_E!T69+FC_IND_PPP_E!T69+FC_IND_FBT_E!T69+FC_IND_TE_E!T69+FC_IND_MAC_E!T69+FC_IND_TL_E!T69+FC_IND_WP_E!T69+FC_IND_MQ_E!T69+FC_IND_CON_E!T69+FC_IND_NSP_E!T69</f>
        <v>24.598213920000003</v>
      </c>
      <c r="U69" s="52">
        <f>FC_IND_IS_E!U69+FC_IND_NFM_E!U69+FC_IND_CPC_E!U69+FC_IND_NMM_E!U69+FC_IND_PPP_E!U69+FC_IND_FBT_E!U69+FC_IND_TE_E!U69+FC_IND_MAC_E!U69+FC_IND_TL_E!U69+FC_IND_WP_E!U69+FC_IND_MQ_E!U69+FC_IND_CON_E!U69+FC_IND_NSP_E!U69</f>
        <v>24.818175359999998</v>
      </c>
      <c r="V69" s="52">
        <f>FC_IND_IS_E!V69+FC_IND_NFM_E!V69+FC_IND_CPC_E!V69+FC_IND_NMM_E!V69+FC_IND_PPP_E!V69+FC_IND_FBT_E!V69+FC_IND_TE_E!V69+FC_IND_MAC_E!V69+FC_IND_TL_E!V69+FC_IND_WP_E!V69+FC_IND_MQ_E!V69+FC_IND_CON_E!V69+FC_IND_NSP_E!V69</f>
        <v>24.72132096</v>
      </c>
      <c r="W69" s="52">
        <f>FC_IND_IS_E!W69+FC_IND_NFM_E!W69+FC_IND_CPC_E!W69+FC_IND_NMM_E!W69+FC_IND_PPP_E!W69+FC_IND_FBT_E!W69+FC_IND_TE_E!W69+FC_IND_MAC_E!W69+FC_IND_TL_E!W69+FC_IND_WP_E!W69+FC_IND_MQ_E!W69+FC_IND_CON_E!W69+FC_IND_NSP_E!W69</f>
        <v>26.277618239999995</v>
      </c>
      <c r="X69" s="52">
        <f>FC_IND_IS_E!X69+FC_IND_NFM_E!X69+FC_IND_CPC_E!X69+FC_IND_NMM_E!X69+FC_IND_PPP_E!X69+FC_IND_FBT_E!X69+FC_IND_TE_E!X69+FC_IND_MAC_E!X69+FC_IND_TL_E!X69+FC_IND_WP_E!X69+FC_IND_MQ_E!X69+FC_IND_CON_E!X69+FC_IND_NSP_E!X69</f>
        <v>36.36194544</v>
      </c>
    </row>
    <row r="70" spans="1:24" ht="11.25" customHeight="1" x14ac:dyDescent="0.2">
      <c r="A70" s="50" t="s">
        <v>108</v>
      </c>
      <c r="B70" s="51" t="s">
        <v>109</v>
      </c>
      <c r="C70" s="52">
        <f>FC_IND_IS_E!C70+FC_IND_NFM_E!C70+FC_IND_CPC_E!C70+FC_IND_NMM_E!C70+FC_IND_PPP_E!C70+FC_IND_FBT_E!C70+FC_IND_TE_E!C70+FC_IND_MAC_E!C70+FC_IND_TL_E!C70+FC_IND_WP_E!C70+FC_IND_MQ_E!C70+FC_IND_CON_E!C70+FC_IND_NSP_E!C70</f>
        <v>0</v>
      </c>
      <c r="D70" s="52">
        <f>FC_IND_IS_E!D70+FC_IND_NFM_E!D70+FC_IND_CPC_E!D70+FC_IND_NMM_E!D70+FC_IND_PPP_E!D70+FC_IND_FBT_E!D70+FC_IND_TE_E!D70+FC_IND_MAC_E!D70+FC_IND_TL_E!D70+FC_IND_WP_E!D70+FC_IND_MQ_E!D70+FC_IND_CON_E!D70+FC_IND_NSP_E!D70</f>
        <v>0</v>
      </c>
      <c r="E70" s="52">
        <f>FC_IND_IS_E!E70+FC_IND_NFM_E!E70+FC_IND_CPC_E!E70+FC_IND_NMM_E!E70+FC_IND_PPP_E!E70+FC_IND_FBT_E!E70+FC_IND_TE_E!E70+FC_IND_MAC_E!E70+FC_IND_TL_E!E70+FC_IND_WP_E!E70+FC_IND_MQ_E!E70+FC_IND_CON_E!E70+FC_IND_NSP_E!E70</f>
        <v>0</v>
      </c>
      <c r="F70" s="52">
        <f>FC_IND_IS_E!F70+FC_IND_NFM_E!F70+FC_IND_CPC_E!F70+FC_IND_NMM_E!F70+FC_IND_PPP_E!F70+FC_IND_FBT_E!F70+FC_IND_TE_E!F70+FC_IND_MAC_E!F70+FC_IND_TL_E!F70+FC_IND_WP_E!F70+FC_IND_MQ_E!F70+FC_IND_CON_E!F70+FC_IND_NSP_E!F70</f>
        <v>0</v>
      </c>
      <c r="G70" s="52">
        <f>FC_IND_IS_E!G70+FC_IND_NFM_E!G70+FC_IND_CPC_E!G70+FC_IND_NMM_E!G70+FC_IND_PPP_E!G70+FC_IND_FBT_E!G70+FC_IND_TE_E!G70+FC_IND_MAC_E!G70+FC_IND_TL_E!G70+FC_IND_WP_E!G70+FC_IND_MQ_E!G70+FC_IND_CON_E!G70+FC_IND_NSP_E!G70</f>
        <v>0</v>
      </c>
      <c r="H70" s="52">
        <f>FC_IND_IS_E!H70+FC_IND_NFM_E!H70+FC_IND_CPC_E!H70+FC_IND_NMM_E!H70+FC_IND_PPP_E!H70+FC_IND_FBT_E!H70+FC_IND_TE_E!H70+FC_IND_MAC_E!H70+FC_IND_TL_E!H70+FC_IND_WP_E!H70+FC_IND_MQ_E!H70+FC_IND_CON_E!H70+FC_IND_NSP_E!H70</f>
        <v>0</v>
      </c>
      <c r="I70" s="52">
        <f>FC_IND_IS_E!I70+FC_IND_NFM_E!I70+FC_IND_CPC_E!I70+FC_IND_NMM_E!I70+FC_IND_PPP_E!I70+FC_IND_FBT_E!I70+FC_IND_TE_E!I70+FC_IND_MAC_E!I70+FC_IND_TL_E!I70+FC_IND_WP_E!I70+FC_IND_MQ_E!I70+FC_IND_CON_E!I70+FC_IND_NSP_E!I70</f>
        <v>0</v>
      </c>
      <c r="J70" s="52">
        <f>FC_IND_IS_E!J70+FC_IND_NFM_E!J70+FC_IND_CPC_E!J70+FC_IND_NMM_E!J70+FC_IND_PPP_E!J70+FC_IND_FBT_E!J70+FC_IND_TE_E!J70+FC_IND_MAC_E!J70+FC_IND_TL_E!J70+FC_IND_WP_E!J70+FC_IND_MQ_E!J70+FC_IND_CON_E!J70+FC_IND_NSP_E!J70</f>
        <v>0</v>
      </c>
      <c r="K70" s="52">
        <f>FC_IND_IS_E!K70+FC_IND_NFM_E!K70+FC_IND_CPC_E!K70+FC_IND_NMM_E!K70+FC_IND_PPP_E!K70+FC_IND_FBT_E!K70+FC_IND_TE_E!K70+FC_IND_MAC_E!K70+FC_IND_TL_E!K70+FC_IND_WP_E!K70+FC_IND_MQ_E!K70+FC_IND_CON_E!K70+FC_IND_NSP_E!K70</f>
        <v>0</v>
      </c>
      <c r="L70" s="52">
        <f>FC_IND_IS_E!L70+FC_IND_NFM_E!L70+FC_IND_CPC_E!L70+FC_IND_NMM_E!L70+FC_IND_PPP_E!L70+FC_IND_FBT_E!L70+FC_IND_TE_E!L70+FC_IND_MAC_E!L70+FC_IND_TL_E!L70+FC_IND_WP_E!L70+FC_IND_MQ_E!L70+FC_IND_CON_E!L70+FC_IND_NSP_E!L70</f>
        <v>0</v>
      </c>
      <c r="M70" s="52">
        <f>FC_IND_IS_E!M70+FC_IND_NFM_E!M70+FC_IND_CPC_E!M70+FC_IND_NMM_E!M70+FC_IND_PPP_E!M70+FC_IND_FBT_E!M70+FC_IND_TE_E!M70+FC_IND_MAC_E!M70+FC_IND_TL_E!M70+FC_IND_WP_E!M70+FC_IND_MQ_E!M70+FC_IND_CON_E!M70+FC_IND_NSP_E!M70</f>
        <v>0</v>
      </c>
      <c r="N70" s="52">
        <f>FC_IND_IS_E!N70+FC_IND_NFM_E!N70+FC_IND_CPC_E!N70+FC_IND_NMM_E!N70+FC_IND_PPP_E!N70+FC_IND_FBT_E!N70+FC_IND_TE_E!N70+FC_IND_MAC_E!N70+FC_IND_TL_E!N70+FC_IND_WP_E!N70+FC_IND_MQ_E!N70+FC_IND_CON_E!N70+FC_IND_NSP_E!N70</f>
        <v>0</v>
      </c>
      <c r="O70" s="52">
        <f>FC_IND_IS_E!O70+FC_IND_NFM_E!O70+FC_IND_CPC_E!O70+FC_IND_NMM_E!O70+FC_IND_PPP_E!O70+FC_IND_FBT_E!O70+FC_IND_TE_E!O70+FC_IND_MAC_E!O70+FC_IND_TL_E!O70+FC_IND_WP_E!O70+FC_IND_MQ_E!O70+FC_IND_CON_E!O70+FC_IND_NSP_E!O70</f>
        <v>0</v>
      </c>
      <c r="P70" s="52">
        <f>FC_IND_IS_E!P70+FC_IND_NFM_E!P70+FC_IND_CPC_E!P70+FC_IND_NMM_E!P70+FC_IND_PPP_E!P70+FC_IND_FBT_E!P70+FC_IND_TE_E!P70+FC_IND_MAC_E!P70+FC_IND_TL_E!P70+FC_IND_WP_E!P70+FC_IND_MQ_E!P70+FC_IND_CON_E!P70+FC_IND_NSP_E!P70</f>
        <v>0</v>
      </c>
      <c r="Q70" s="52">
        <f>FC_IND_IS_E!Q70+FC_IND_NFM_E!Q70+FC_IND_CPC_E!Q70+FC_IND_NMM_E!Q70+FC_IND_PPP_E!Q70+FC_IND_FBT_E!Q70+FC_IND_TE_E!Q70+FC_IND_MAC_E!Q70+FC_IND_TL_E!Q70+FC_IND_WP_E!Q70+FC_IND_MQ_E!Q70+FC_IND_CON_E!Q70+FC_IND_NSP_E!Q70</f>
        <v>0</v>
      </c>
      <c r="R70" s="52">
        <f>FC_IND_IS_E!R70+FC_IND_NFM_E!R70+FC_IND_CPC_E!R70+FC_IND_NMM_E!R70+FC_IND_PPP_E!R70+FC_IND_FBT_E!R70+FC_IND_TE_E!R70+FC_IND_MAC_E!R70+FC_IND_TL_E!R70+FC_IND_WP_E!R70+FC_IND_MQ_E!R70+FC_IND_CON_E!R70+FC_IND_NSP_E!R70</f>
        <v>0</v>
      </c>
      <c r="S70" s="52">
        <f>FC_IND_IS_E!S70+FC_IND_NFM_E!S70+FC_IND_CPC_E!S70+FC_IND_NMM_E!S70+FC_IND_PPP_E!S70+FC_IND_FBT_E!S70+FC_IND_TE_E!S70+FC_IND_MAC_E!S70+FC_IND_TL_E!S70+FC_IND_WP_E!S70+FC_IND_MQ_E!S70+FC_IND_CON_E!S70+FC_IND_NSP_E!S70</f>
        <v>0</v>
      </c>
      <c r="T70" s="52">
        <f>FC_IND_IS_E!T70+FC_IND_NFM_E!T70+FC_IND_CPC_E!T70+FC_IND_NMM_E!T70+FC_IND_PPP_E!T70+FC_IND_FBT_E!T70+FC_IND_TE_E!T70+FC_IND_MAC_E!T70+FC_IND_TL_E!T70+FC_IND_WP_E!T70+FC_IND_MQ_E!T70+FC_IND_CON_E!T70+FC_IND_NSP_E!T70</f>
        <v>0</v>
      </c>
      <c r="U70" s="52">
        <f>FC_IND_IS_E!U70+FC_IND_NFM_E!U70+FC_IND_CPC_E!U70+FC_IND_NMM_E!U70+FC_IND_PPP_E!U70+FC_IND_FBT_E!U70+FC_IND_TE_E!U70+FC_IND_MAC_E!U70+FC_IND_TL_E!U70+FC_IND_WP_E!U70+FC_IND_MQ_E!U70+FC_IND_CON_E!U70+FC_IND_NSP_E!U70</f>
        <v>0</v>
      </c>
      <c r="V70" s="52">
        <f>FC_IND_IS_E!V70+FC_IND_NFM_E!V70+FC_IND_CPC_E!V70+FC_IND_NMM_E!V70+FC_IND_PPP_E!V70+FC_IND_FBT_E!V70+FC_IND_TE_E!V70+FC_IND_MAC_E!V70+FC_IND_TL_E!V70+FC_IND_WP_E!V70+FC_IND_MQ_E!V70+FC_IND_CON_E!V70+FC_IND_NSP_E!V70</f>
        <v>0</v>
      </c>
      <c r="W70" s="52">
        <f>FC_IND_IS_E!W70+FC_IND_NFM_E!W70+FC_IND_CPC_E!W70+FC_IND_NMM_E!W70+FC_IND_PPP_E!W70+FC_IND_FBT_E!W70+FC_IND_TE_E!W70+FC_IND_MAC_E!W70+FC_IND_TL_E!W70+FC_IND_WP_E!W70+FC_IND_MQ_E!W70+FC_IND_CON_E!W70+FC_IND_NSP_E!W70</f>
        <v>0</v>
      </c>
      <c r="X70" s="52">
        <f>FC_IND_IS_E!X70+FC_IND_NFM_E!X70+FC_IND_CPC_E!X70+FC_IND_NMM_E!X70+FC_IND_PPP_E!X70+FC_IND_FBT_E!X70+FC_IND_TE_E!X70+FC_IND_MAC_E!X70+FC_IND_TL_E!X70+FC_IND_WP_E!X70+FC_IND_MQ_E!X70+FC_IND_CON_E!X70+FC_IND_NSP_E!X70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FC_IND_IS_E!C71+FC_IND_NFM_E!C71+FC_IND_CPC_E!C71+FC_IND_NMM_E!C71+FC_IND_PPP_E!C71+FC_IND_FBT_E!C71+FC_IND_TE_E!C71+FC_IND_MAC_E!C71+FC_IND_TL_E!C71+FC_IND_WP_E!C71+FC_IND_MQ_E!C71+FC_IND_CON_E!C71+FC_IND_NSP_E!C71</f>
        <v>0</v>
      </c>
      <c r="D71" s="52">
        <f>FC_IND_IS_E!D71+FC_IND_NFM_E!D71+FC_IND_CPC_E!D71+FC_IND_NMM_E!D71+FC_IND_PPP_E!D71+FC_IND_FBT_E!D71+FC_IND_TE_E!D71+FC_IND_MAC_E!D71+FC_IND_TL_E!D71+FC_IND_WP_E!D71+FC_IND_MQ_E!D71+FC_IND_CON_E!D71+FC_IND_NSP_E!D71</f>
        <v>0</v>
      </c>
      <c r="E71" s="52">
        <f>FC_IND_IS_E!E71+FC_IND_NFM_E!E71+FC_IND_CPC_E!E71+FC_IND_NMM_E!E71+FC_IND_PPP_E!E71+FC_IND_FBT_E!E71+FC_IND_TE_E!E71+FC_IND_MAC_E!E71+FC_IND_TL_E!E71+FC_IND_WP_E!E71+FC_IND_MQ_E!E71+FC_IND_CON_E!E71+FC_IND_NSP_E!E71</f>
        <v>0</v>
      </c>
      <c r="F71" s="52">
        <f>FC_IND_IS_E!F71+FC_IND_NFM_E!F71+FC_IND_CPC_E!F71+FC_IND_NMM_E!F71+FC_IND_PPP_E!F71+FC_IND_FBT_E!F71+FC_IND_TE_E!F71+FC_IND_MAC_E!F71+FC_IND_TL_E!F71+FC_IND_WP_E!F71+FC_IND_MQ_E!F71+FC_IND_CON_E!F71+FC_IND_NSP_E!F71</f>
        <v>0</v>
      </c>
      <c r="G71" s="52">
        <f>FC_IND_IS_E!G71+FC_IND_NFM_E!G71+FC_IND_CPC_E!G71+FC_IND_NMM_E!G71+FC_IND_PPP_E!G71+FC_IND_FBT_E!G71+FC_IND_TE_E!G71+FC_IND_MAC_E!G71+FC_IND_TL_E!G71+FC_IND_WP_E!G71+FC_IND_MQ_E!G71+FC_IND_CON_E!G71+FC_IND_NSP_E!G71</f>
        <v>0</v>
      </c>
      <c r="H71" s="52">
        <f>FC_IND_IS_E!H71+FC_IND_NFM_E!H71+FC_IND_CPC_E!H71+FC_IND_NMM_E!H71+FC_IND_PPP_E!H71+FC_IND_FBT_E!H71+FC_IND_TE_E!H71+FC_IND_MAC_E!H71+FC_IND_TL_E!H71+FC_IND_WP_E!H71+FC_IND_MQ_E!H71+FC_IND_CON_E!H71+FC_IND_NSP_E!H71</f>
        <v>0</v>
      </c>
      <c r="I71" s="52">
        <f>FC_IND_IS_E!I71+FC_IND_NFM_E!I71+FC_IND_CPC_E!I71+FC_IND_NMM_E!I71+FC_IND_PPP_E!I71+FC_IND_FBT_E!I71+FC_IND_TE_E!I71+FC_IND_MAC_E!I71+FC_IND_TL_E!I71+FC_IND_WP_E!I71+FC_IND_MQ_E!I71+FC_IND_CON_E!I71+FC_IND_NSP_E!I71</f>
        <v>0</v>
      </c>
      <c r="J71" s="52">
        <f>FC_IND_IS_E!J71+FC_IND_NFM_E!J71+FC_IND_CPC_E!J71+FC_IND_NMM_E!J71+FC_IND_PPP_E!J71+FC_IND_FBT_E!J71+FC_IND_TE_E!J71+FC_IND_MAC_E!J71+FC_IND_TL_E!J71+FC_IND_WP_E!J71+FC_IND_MQ_E!J71+FC_IND_CON_E!J71+FC_IND_NSP_E!J71</f>
        <v>0</v>
      </c>
      <c r="K71" s="52">
        <f>FC_IND_IS_E!K71+FC_IND_NFM_E!K71+FC_IND_CPC_E!K71+FC_IND_NMM_E!K71+FC_IND_PPP_E!K71+FC_IND_FBT_E!K71+FC_IND_TE_E!K71+FC_IND_MAC_E!K71+FC_IND_TL_E!K71+FC_IND_WP_E!K71+FC_IND_MQ_E!K71+FC_IND_CON_E!K71+FC_IND_NSP_E!K71</f>
        <v>0</v>
      </c>
      <c r="L71" s="52">
        <f>FC_IND_IS_E!L71+FC_IND_NFM_E!L71+FC_IND_CPC_E!L71+FC_IND_NMM_E!L71+FC_IND_PPP_E!L71+FC_IND_FBT_E!L71+FC_IND_TE_E!L71+FC_IND_MAC_E!L71+FC_IND_TL_E!L71+FC_IND_WP_E!L71+FC_IND_MQ_E!L71+FC_IND_CON_E!L71+FC_IND_NSP_E!L71</f>
        <v>0</v>
      </c>
      <c r="M71" s="52">
        <f>FC_IND_IS_E!M71+FC_IND_NFM_E!M71+FC_IND_CPC_E!M71+FC_IND_NMM_E!M71+FC_IND_PPP_E!M71+FC_IND_FBT_E!M71+FC_IND_TE_E!M71+FC_IND_MAC_E!M71+FC_IND_TL_E!M71+FC_IND_WP_E!M71+FC_IND_MQ_E!M71+FC_IND_CON_E!M71+FC_IND_NSP_E!M71</f>
        <v>0</v>
      </c>
      <c r="N71" s="52">
        <f>FC_IND_IS_E!N71+FC_IND_NFM_E!N71+FC_IND_CPC_E!N71+FC_IND_NMM_E!N71+FC_IND_PPP_E!N71+FC_IND_FBT_E!N71+FC_IND_TE_E!N71+FC_IND_MAC_E!N71+FC_IND_TL_E!N71+FC_IND_WP_E!N71+FC_IND_MQ_E!N71+FC_IND_CON_E!N71+FC_IND_NSP_E!N71</f>
        <v>0</v>
      </c>
      <c r="O71" s="52">
        <f>FC_IND_IS_E!O71+FC_IND_NFM_E!O71+FC_IND_CPC_E!O71+FC_IND_NMM_E!O71+FC_IND_PPP_E!O71+FC_IND_FBT_E!O71+FC_IND_TE_E!O71+FC_IND_MAC_E!O71+FC_IND_TL_E!O71+FC_IND_WP_E!O71+FC_IND_MQ_E!O71+FC_IND_CON_E!O71+FC_IND_NSP_E!O71</f>
        <v>0</v>
      </c>
      <c r="P71" s="52">
        <f>FC_IND_IS_E!P71+FC_IND_NFM_E!P71+FC_IND_CPC_E!P71+FC_IND_NMM_E!P71+FC_IND_PPP_E!P71+FC_IND_FBT_E!P71+FC_IND_TE_E!P71+FC_IND_MAC_E!P71+FC_IND_TL_E!P71+FC_IND_WP_E!P71+FC_IND_MQ_E!P71+FC_IND_CON_E!P71+FC_IND_NSP_E!P71</f>
        <v>0</v>
      </c>
      <c r="Q71" s="52">
        <f>FC_IND_IS_E!Q71+FC_IND_NFM_E!Q71+FC_IND_CPC_E!Q71+FC_IND_NMM_E!Q71+FC_IND_PPP_E!Q71+FC_IND_FBT_E!Q71+FC_IND_TE_E!Q71+FC_IND_MAC_E!Q71+FC_IND_TL_E!Q71+FC_IND_WP_E!Q71+FC_IND_MQ_E!Q71+FC_IND_CON_E!Q71+FC_IND_NSP_E!Q71</f>
        <v>0</v>
      </c>
      <c r="R71" s="52">
        <f>FC_IND_IS_E!R71+FC_IND_NFM_E!R71+FC_IND_CPC_E!R71+FC_IND_NMM_E!R71+FC_IND_PPP_E!R71+FC_IND_FBT_E!R71+FC_IND_TE_E!R71+FC_IND_MAC_E!R71+FC_IND_TL_E!R71+FC_IND_WP_E!R71+FC_IND_MQ_E!R71+FC_IND_CON_E!R71+FC_IND_NSP_E!R71</f>
        <v>0</v>
      </c>
      <c r="S71" s="52">
        <f>FC_IND_IS_E!S71+FC_IND_NFM_E!S71+FC_IND_CPC_E!S71+FC_IND_NMM_E!S71+FC_IND_PPP_E!S71+FC_IND_FBT_E!S71+FC_IND_TE_E!S71+FC_IND_MAC_E!S71+FC_IND_TL_E!S71+FC_IND_WP_E!S71+FC_IND_MQ_E!S71+FC_IND_CON_E!S71+FC_IND_NSP_E!S71</f>
        <v>0</v>
      </c>
      <c r="T71" s="52">
        <f>FC_IND_IS_E!T71+FC_IND_NFM_E!T71+FC_IND_CPC_E!T71+FC_IND_NMM_E!T71+FC_IND_PPP_E!T71+FC_IND_FBT_E!T71+FC_IND_TE_E!T71+FC_IND_MAC_E!T71+FC_IND_TL_E!T71+FC_IND_WP_E!T71+FC_IND_MQ_E!T71+FC_IND_CON_E!T71+FC_IND_NSP_E!T71</f>
        <v>0</v>
      </c>
      <c r="U71" s="52">
        <f>FC_IND_IS_E!U71+FC_IND_NFM_E!U71+FC_IND_CPC_E!U71+FC_IND_NMM_E!U71+FC_IND_PPP_E!U71+FC_IND_FBT_E!U71+FC_IND_TE_E!U71+FC_IND_MAC_E!U71+FC_IND_TL_E!U71+FC_IND_WP_E!U71+FC_IND_MQ_E!U71+FC_IND_CON_E!U71+FC_IND_NSP_E!U71</f>
        <v>0</v>
      </c>
      <c r="V71" s="52">
        <f>FC_IND_IS_E!V71+FC_IND_NFM_E!V71+FC_IND_CPC_E!V71+FC_IND_NMM_E!V71+FC_IND_PPP_E!V71+FC_IND_FBT_E!V71+FC_IND_TE_E!V71+FC_IND_MAC_E!V71+FC_IND_TL_E!V71+FC_IND_WP_E!V71+FC_IND_MQ_E!V71+FC_IND_CON_E!V71+FC_IND_NSP_E!V71</f>
        <v>0</v>
      </c>
      <c r="W71" s="52">
        <f>FC_IND_IS_E!W71+FC_IND_NFM_E!W71+FC_IND_CPC_E!W71+FC_IND_NMM_E!W71+FC_IND_PPP_E!W71+FC_IND_FBT_E!W71+FC_IND_TE_E!W71+FC_IND_MAC_E!W71+FC_IND_TL_E!W71+FC_IND_WP_E!W71+FC_IND_MQ_E!W71+FC_IND_CON_E!W71+FC_IND_NSP_E!W71</f>
        <v>0</v>
      </c>
      <c r="X71" s="52">
        <f>FC_IND_IS_E!X71+FC_IND_NFM_E!X71+FC_IND_CPC_E!X71+FC_IND_NMM_E!X71+FC_IND_PPP_E!X71+FC_IND_FBT_E!X71+FC_IND_TE_E!X71+FC_IND_MAC_E!X71+FC_IND_TL_E!X71+FC_IND_WP_E!X71+FC_IND_MQ_E!X71+FC_IND_CON_E!X71+FC_IND_NSP_E!X71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FC_IND_IS_E!C72+FC_IND_NFM_E!C72+FC_IND_CPC_E!C72+FC_IND_NMM_E!C72+FC_IND_PPP_E!C72+FC_IND_FBT_E!C72+FC_IND_TE_E!C72+FC_IND_MAC_E!C72+FC_IND_TL_E!C72+FC_IND_WP_E!C72+FC_IND_MQ_E!C72+FC_IND_CON_E!C72+FC_IND_NSP_E!C72</f>
        <v>0</v>
      </c>
      <c r="D72" s="55">
        <f>FC_IND_IS_E!D72+FC_IND_NFM_E!D72+FC_IND_CPC_E!D72+FC_IND_NMM_E!D72+FC_IND_PPP_E!D72+FC_IND_FBT_E!D72+FC_IND_TE_E!D72+FC_IND_MAC_E!D72+FC_IND_TL_E!D72+FC_IND_WP_E!D72+FC_IND_MQ_E!D72+FC_IND_CON_E!D72+FC_IND_NSP_E!D72</f>
        <v>0</v>
      </c>
      <c r="E72" s="55">
        <f>FC_IND_IS_E!E72+FC_IND_NFM_E!E72+FC_IND_CPC_E!E72+FC_IND_NMM_E!E72+FC_IND_PPP_E!E72+FC_IND_FBT_E!E72+FC_IND_TE_E!E72+FC_IND_MAC_E!E72+FC_IND_TL_E!E72+FC_IND_WP_E!E72+FC_IND_MQ_E!E72+FC_IND_CON_E!E72+FC_IND_NSP_E!E72</f>
        <v>0</v>
      </c>
      <c r="F72" s="55">
        <f>FC_IND_IS_E!F72+FC_IND_NFM_E!F72+FC_IND_CPC_E!F72+FC_IND_NMM_E!F72+FC_IND_PPP_E!F72+FC_IND_FBT_E!F72+FC_IND_TE_E!F72+FC_IND_MAC_E!F72+FC_IND_TL_E!F72+FC_IND_WP_E!F72+FC_IND_MQ_E!F72+FC_IND_CON_E!F72+FC_IND_NSP_E!F72</f>
        <v>0</v>
      </c>
      <c r="G72" s="55">
        <f>FC_IND_IS_E!G72+FC_IND_NFM_E!G72+FC_IND_CPC_E!G72+FC_IND_NMM_E!G72+FC_IND_PPP_E!G72+FC_IND_FBT_E!G72+FC_IND_TE_E!G72+FC_IND_MAC_E!G72+FC_IND_TL_E!G72+FC_IND_WP_E!G72+FC_IND_MQ_E!G72+FC_IND_CON_E!G72+FC_IND_NSP_E!G72</f>
        <v>0</v>
      </c>
      <c r="H72" s="55">
        <f>FC_IND_IS_E!H72+FC_IND_NFM_E!H72+FC_IND_CPC_E!H72+FC_IND_NMM_E!H72+FC_IND_PPP_E!H72+FC_IND_FBT_E!H72+FC_IND_TE_E!H72+FC_IND_MAC_E!H72+FC_IND_TL_E!H72+FC_IND_WP_E!H72+FC_IND_MQ_E!H72+FC_IND_CON_E!H72+FC_IND_NSP_E!H72</f>
        <v>0</v>
      </c>
      <c r="I72" s="55">
        <f>FC_IND_IS_E!I72+FC_IND_NFM_E!I72+FC_IND_CPC_E!I72+FC_IND_NMM_E!I72+FC_IND_PPP_E!I72+FC_IND_FBT_E!I72+FC_IND_TE_E!I72+FC_IND_MAC_E!I72+FC_IND_TL_E!I72+FC_IND_WP_E!I72+FC_IND_MQ_E!I72+FC_IND_CON_E!I72+FC_IND_NSP_E!I72</f>
        <v>0</v>
      </c>
      <c r="J72" s="55">
        <f>FC_IND_IS_E!J72+FC_IND_NFM_E!J72+FC_IND_CPC_E!J72+FC_IND_NMM_E!J72+FC_IND_PPP_E!J72+FC_IND_FBT_E!J72+FC_IND_TE_E!J72+FC_IND_MAC_E!J72+FC_IND_TL_E!J72+FC_IND_WP_E!J72+FC_IND_MQ_E!J72+FC_IND_CON_E!J72+FC_IND_NSP_E!J72</f>
        <v>0</v>
      </c>
      <c r="K72" s="55">
        <f>FC_IND_IS_E!K72+FC_IND_NFM_E!K72+FC_IND_CPC_E!K72+FC_IND_NMM_E!K72+FC_IND_PPP_E!K72+FC_IND_FBT_E!K72+FC_IND_TE_E!K72+FC_IND_MAC_E!K72+FC_IND_TL_E!K72+FC_IND_WP_E!K72+FC_IND_MQ_E!K72+FC_IND_CON_E!K72+FC_IND_NSP_E!K72</f>
        <v>0</v>
      </c>
      <c r="L72" s="55">
        <f>FC_IND_IS_E!L72+FC_IND_NFM_E!L72+FC_IND_CPC_E!L72+FC_IND_NMM_E!L72+FC_IND_PPP_E!L72+FC_IND_FBT_E!L72+FC_IND_TE_E!L72+FC_IND_MAC_E!L72+FC_IND_TL_E!L72+FC_IND_WP_E!L72+FC_IND_MQ_E!L72+FC_IND_CON_E!L72+FC_IND_NSP_E!L72</f>
        <v>0</v>
      </c>
      <c r="M72" s="55">
        <f>FC_IND_IS_E!M72+FC_IND_NFM_E!M72+FC_IND_CPC_E!M72+FC_IND_NMM_E!M72+FC_IND_PPP_E!M72+FC_IND_FBT_E!M72+FC_IND_TE_E!M72+FC_IND_MAC_E!M72+FC_IND_TL_E!M72+FC_IND_WP_E!M72+FC_IND_MQ_E!M72+FC_IND_CON_E!M72+FC_IND_NSP_E!M72</f>
        <v>0</v>
      </c>
      <c r="N72" s="55">
        <f>FC_IND_IS_E!N72+FC_IND_NFM_E!N72+FC_IND_CPC_E!N72+FC_IND_NMM_E!N72+FC_IND_PPP_E!N72+FC_IND_FBT_E!N72+FC_IND_TE_E!N72+FC_IND_MAC_E!N72+FC_IND_TL_E!N72+FC_IND_WP_E!N72+FC_IND_MQ_E!N72+FC_IND_CON_E!N72+FC_IND_NSP_E!N72</f>
        <v>0</v>
      </c>
      <c r="O72" s="55">
        <f>FC_IND_IS_E!O72+FC_IND_NFM_E!O72+FC_IND_CPC_E!O72+FC_IND_NMM_E!O72+FC_IND_PPP_E!O72+FC_IND_FBT_E!O72+FC_IND_TE_E!O72+FC_IND_MAC_E!O72+FC_IND_TL_E!O72+FC_IND_WP_E!O72+FC_IND_MQ_E!O72+FC_IND_CON_E!O72+FC_IND_NSP_E!O72</f>
        <v>0</v>
      </c>
      <c r="P72" s="55">
        <f>FC_IND_IS_E!P72+FC_IND_NFM_E!P72+FC_IND_CPC_E!P72+FC_IND_NMM_E!P72+FC_IND_PPP_E!P72+FC_IND_FBT_E!P72+FC_IND_TE_E!P72+FC_IND_MAC_E!P72+FC_IND_TL_E!P72+FC_IND_WP_E!P72+FC_IND_MQ_E!P72+FC_IND_CON_E!P72+FC_IND_NSP_E!P72</f>
        <v>0</v>
      </c>
      <c r="Q72" s="55">
        <f>FC_IND_IS_E!Q72+FC_IND_NFM_E!Q72+FC_IND_CPC_E!Q72+FC_IND_NMM_E!Q72+FC_IND_PPP_E!Q72+FC_IND_FBT_E!Q72+FC_IND_TE_E!Q72+FC_IND_MAC_E!Q72+FC_IND_TL_E!Q72+FC_IND_WP_E!Q72+FC_IND_MQ_E!Q72+FC_IND_CON_E!Q72+FC_IND_NSP_E!Q72</f>
        <v>0</v>
      </c>
      <c r="R72" s="55">
        <f>FC_IND_IS_E!R72+FC_IND_NFM_E!R72+FC_IND_CPC_E!R72+FC_IND_NMM_E!R72+FC_IND_PPP_E!R72+FC_IND_FBT_E!R72+FC_IND_TE_E!R72+FC_IND_MAC_E!R72+FC_IND_TL_E!R72+FC_IND_WP_E!R72+FC_IND_MQ_E!R72+FC_IND_CON_E!R72+FC_IND_NSP_E!R72</f>
        <v>0</v>
      </c>
      <c r="S72" s="55">
        <f>FC_IND_IS_E!S72+FC_IND_NFM_E!S72+FC_IND_CPC_E!S72+FC_IND_NMM_E!S72+FC_IND_PPP_E!S72+FC_IND_FBT_E!S72+FC_IND_TE_E!S72+FC_IND_MAC_E!S72+FC_IND_TL_E!S72+FC_IND_WP_E!S72+FC_IND_MQ_E!S72+FC_IND_CON_E!S72+FC_IND_NSP_E!S72</f>
        <v>0</v>
      </c>
      <c r="T72" s="55">
        <f>FC_IND_IS_E!T72+FC_IND_NFM_E!T72+FC_IND_CPC_E!T72+FC_IND_NMM_E!T72+FC_IND_PPP_E!T72+FC_IND_FBT_E!T72+FC_IND_TE_E!T72+FC_IND_MAC_E!T72+FC_IND_TL_E!T72+FC_IND_WP_E!T72+FC_IND_MQ_E!T72+FC_IND_CON_E!T72+FC_IND_NSP_E!T72</f>
        <v>0</v>
      </c>
      <c r="U72" s="55">
        <f>FC_IND_IS_E!U72+FC_IND_NFM_E!U72+FC_IND_CPC_E!U72+FC_IND_NMM_E!U72+FC_IND_PPP_E!U72+FC_IND_FBT_E!U72+FC_IND_TE_E!U72+FC_IND_MAC_E!U72+FC_IND_TL_E!U72+FC_IND_WP_E!U72+FC_IND_MQ_E!U72+FC_IND_CON_E!U72+FC_IND_NSP_E!U72</f>
        <v>0</v>
      </c>
      <c r="V72" s="55">
        <f>FC_IND_IS_E!V72+FC_IND_NFM_E!V72+FC_IND_CPC_E!V72+FC_IND_NMM_E!V72+FC_IND_PPP_E!V72+FC_IND_FBT_E!V72+FC_IND_TE_E!V72+FC_IND_MAC_E!V72+FC_IND_TL_E!V72+FC_IND_WP_E!V72+FC_IND_MQ_E!V72+FC_IND_CON_E!V72+FC_IND_NSP_E!V72</f>
        <v>0</v>
      </c>
      <c r="W72" s="55">
        <f>FC_IND_IS_E!W72+FC_IND_NFM_E!W72+FC_IND_CPC_E!W72+FC_IND_NMM_E!W72+FC_IND_PPP_E!W72+FC_IND_FBT_E!W72+FC_IND_TE_E!W72+FC_IND_MAC_E!W72+FC_IND_TL_E!W72+FC_IND_WP_E!W72+FC_IND_MQ_E!W72+FC_IND_CON_E!W72+FC_IND_NSP_E!W72</f>
        <v>0</v>
      </c>
      <c r="X72" s="55">
        <f>FC_IND_IS_E!X72+FC_IND_NFM_E!X72+FC_IND_CPC_E!X72+FC_IND_NMM_E!X72+FC_IND_PPP_E!X72+FC_IND_FBT_E!X72+FC_IND_TE_E!X72+FC_IND_MAC_E!X72+FC_IND_TL_E!X72+FC_IND_WP_E!X72+FC_IND_MQ_E!X72+FC_IND_CON_E!X72+FC_IND_NSP_E!X72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143</v>
      </c>
      <c r="B1" s="4" t="s">
        <v>187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608.39885423999999</v>
      </c>
      <c r="D2" s="21">
        <f t="shared" ref="D2:X2" si="0">SUM(D3,D17,D22,D25,D26,D51,D52)</f>
        <v>234.08529000000001</v>
      </c>
      <c r="E2" s="21">
        <f t="shared" si="0"/>
        <v>155.62419768000001</v>
      </c>
      <c r="F2" s="21">
        <f t="shared" si="0"/>
        <v>170.25707051999998</v>
      </c>
      <c r="G2" s="21">
        <f t="shared" si="0"/>
        <v>140.13691416</v>
      </c>
      <c r="H2" s="21">
        <f t="shared" si="0"/>
        <v>218.30971536000004</v>
      </c>
      <c r="I2" s="21">
        <f t="shared" si="0"/>
        <v>217.29205728000005</v>
      </c>
      <c r="J2" s="21">
        <f t="shared" si="0"/>
        <v>229.14524951999999</v>
      </c>
      <c r="K2" s="21">
        <f t="shared" si="0"/>
        <v>162.74031552000002</v>
      </c>
      <c r="L2" s="21">
        <f t="shared" si="0"/>
        <v>126.72738432000003</v>
      </c>
      <c r="M2" s="21">
        <f t="shared" si="0"/>
        <v>125.63397216</v>
      </c>
      <c r="N2" s="21">
        <f t="shared" si="0"/>
        <v>129.76746336000002</v>
      </c>
      <c r="O2" s="21">
        <f t="shared" si="0"/>
        <v>148.04231795999999</v>
      </c>
      <c r="P2" s="21">
        <f t="shared" si="0"/>
        <v>147.78536363999999</v>
      </c>
      <c r="Q2" s="21">
        <f t="shared" si="0"/>
        <v>177.30089316000002</v>
      </c>
      <c r="R2" s="21">
        <f t="shared" si="0"/>
        <v>141.36144060000001</v>
      </c>
      <c r="S2" s="21">
        <f t="shared" si="0"/>
        <v>148.88973239999996</v>
      </c>
      <c r="T2" s="21">
        <f t="shared" si="0"/>
        <v>144.66196632</v>
      </c>
      <c r="U2" s="21">
        <f t="shared" si="0"/>
        <v>155.63576315999998</v>
      </c>
      <c r="V2" s="21">
        <f t="shared" si="0"/>
        <v>162.20500068000001</v>
      </c>
      <c r="W2" s="21">
        <f t="shared" si="0"/>
        <v>159.44803727999999</v>
      </c>
      <c r="X2" s="21">
        <f t="shared" si="0"/>
        <v>156.14202888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207.17053103999996</v>
      </c>
      <c r="D3" s="24">
        <f t="shared" ref="D3:W3" si="2">SUM(D4,D8,D11)</f>
        <v>48.039699839999997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29.902152239999996</v>
      </c>
      <c r="K3" s="24">
        <f t="shared" si="2"/>
        <v>29.452370759999997</v>
      </c>
      <c r="L3" s="24">
        <f t="shared" si="2"/>
        <v>14.78121372</v>
      </c>
      <c r="M3" s="24">
        <f t="shared" si="2"/>
        <v>17.685152999999996</v>
      </c>
      <c r="N3" s="24">
        <f t="shared" si="2"/>
        <v>17.90208144</v>
      </c>
      <c r="O3" s="24">
        <f t="shared" si="2"/>
        <v>23.043957839999994</v>
      </c>
      <c r="P3" s="24">
        <f t="shared" si="2"/>
        <v>23.392883519999994</v>
      </c>
      <c r="Q3" s="24">
        <f t="shared" si="2"/>
        <v>56.79614303999999</v>
      </c>
      <c r="R3" s="24">
        <f t="shared" si="2"/>
        <v>49.117357200000001</v>
      </c>
      <c r="S3" s="24">
        <f t="shared" si="2"/>
        <v>45.760206959999991</v>
      </c>
      <c r="T3" s="24">
        <f t="shared" si="2"/>
        <v>42.087246239999992</v>
      </c>
      <c r="U3" s="24">
        <f t="shared" si="2"/>
        <v>36.461436599999992</v>
      </c>
      <c r="V3" s="24">
        <f t="shared" si="2"/>
        <v>38.867491199999996</v>
      </c>
      <c r="W3" s="24">
        <f t="shared" si="2"/>
        <v>31.803974519999997</v>
      </c>
      <c r="X3" s="24">
        <f t="shared" ref="X3" si="3">SUM(X4,X8,X11)</f>
        <v>33.934917599999991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29.902152239999996</v>
      </c>
      <c r="K4" s="19">
        <f t="shared" si="5"/>
        <v>29.452370759999997</v>
      </c>
      <c r="L4" s="19">
        <f t="shared" si="5"/>
        <v>14.78121372</v>
      </c>
      <c r="M4" s="19">
        <f t="shared" si="5"/>
        <v>17.685152999999996</v>
      </c>
      <c r="N4" s="19">
        <f t="shared" si="5"/>
        <v>17.90208144</v>
      </c>
      <c r="O4" s="19">
        <f t="shared" si="5"/>
        <v>23.043957839999994</v>
      </c>
      <c r="P4" s="19">
        <f t="shared" si="5"/>
        <v>23.392883519999994</v>
      </c>
      <c r="Q4" s="19">
        <f t="shared" si="5"/>
        <v>29.401765919999999</v>
      </c>
      <c r="R4" s="19">
        <f t="shared" si="5"/>
        <v>30.141375119999999</v>
      </c>
      <c r="S4" s="19">
        <f t="shared" si="5"/>
        <v>16.440557039999998</v>
      </c>
      <c r="T4" s="19">
        <f t="shared" si="5"/>
        <v>8.7821467199999947</v>
      </c>
      <c r="U4" s="19">
        <f t="shared" si="5"/>
        <v>12.660131159999997</v>
      </c>
      <c r="V4" s="19">
        <f t="shared" si="5"/>
        <v>13.301641439999999</v>
      </c>
      <c r="W4" s="19">
        <f t="shared" si="5"/>
        <v>15.306371639999997</v>
      </c>
      <c r="X4" s="19">
        <f t="shared" ref="X4" si="6">SUM(X5:X7)</f>
        <v>8.6889830399999983</v>
      </c>
    </row>
    <row r="5" spans="1:24" ht="11.25" customHeight="1" x14ac:dyDescent="0.2">
      <c r="A5" s="28" t="s">
        <v>4</v>
      </c>
      <c r="B5" s="7" t="s">
        <v>5</v>
      </c>
      <c r="C5" s="8">
        <f>FC_IND_IS_BF_E!C5+FC_IND_IS_EA_E!C5</f>
        <v>0</v>
      </c>
      <c r="D5" s="8">
        <f>FC_IND_IS_BF_E!D5+FC_IND_IS_EA_E!D5</f>
        <v>0</v>
      </c>
      <c r="E5" s="8">
        <f>FC_IND_IS_BF_E!E5+FC_IND_IS_EA_E!E5</f>
        <v>0</v>
      </c>
      <c r="F5" s="8">
        <f>FC_IND_IS_BF_E!F5+FC_IND_IS_EA_E!F5</f>
        <v>0</v>
      </c>
      <c r="G5" s="8">
        <f>FC_IND_IS_BF_E!G5+FC_IND_IS_EA_E!G5</f>
        <v>0</v>
      </c>
      <c r="H5" s="8">
        <f>FC_IND_IS_BF_E!H5+FC_IND_IS_EA_E!H5</f>
        <v>0</v>
      </c>
      <c r="I5" s="8">
        <f>FC_IND_IS_BF_E!I5+FC_IND_IS_EA_E!I5</f>
        <v>0</v>
      </c>
      <c r="J5" s="8">
        <f>FC_IND_IS_BF_E!J5+FC_IND_IS_EA_E!J5</f>
        <v>29.902152239999996</v>
      </c>
      <c r="K5" s="8">
        <f>FC_IND_IS_BF_E!K5+FC_IND_IS_EA_E!K5</f>
        <v>29.452370759999997</v>
      </c>
      <c r="L5" s="8">
        <f>FC_IND_IS_BF_E!L5+FC_IND_IS_EA_E!L5</f>
        <v>14.78121372</v>
      </c>
      <c r="M5" s="8">
        <f>FC_IND_IS_BF_E!M5+FC_IND_IS_EA_E!M5</f>
        <v>17.685152999999996</v>
      </c>
      <c r="N5" s="8">
        <f>FC_IND_IS_BF_E!N5+FC_IND_IS_EA_E!N5</f>
        <v>17.90208144</v>
      </c>
      <c r="O5" s="8">
        <f>FC_IND_IS_BF_E!O5+FC_IND_IS_EA_E!O5</f>
        <v>23.043957839999994</v>
      </c>
      <c r="P5" s="8">
        <f>FC_IND_IS_BF_E!P5+FC_IND_IS_EA_E!P5</f>
        <v>23.392883519999994</v>
      </c>
      <c r="Q5" s="8">
        <f>FC_IND_IS_BF_E!Q5+FC_IND_IS_EA_E!Q5</f>
        <v>29.401765919999999</v>
      </c>
      <c r="R5" s="8">
        <f>FC_IND_IS_BF_E!R5+FC_IND_IS_EA_E!R5</f>
        <v>30.141375119999999</v>
      </c>
      <c r="S5" s="8">
        <f>FC_IND_IS_BF_E!S5+FC_IND_IS_EA_E!S5</f>
        <v>16.440557039999998</v>
      </c>
      <c r="T5" s="8">
        <f>FC_IND_IS_BF_E!T5+FC_IND_IS_EA_E!T5</f>
        <v>8.779762799999995</v>
      </c>
      <c r="U5" s="8">
        <f>FC_IND_IS_BF_E!U5+FC_IND_IS_EA_E!U5</f>
        <v>12.652979399999998</v>
      </c>
      <c r="V5" s="8">
        <f>FC_IND_IS_BF_E!V5+FC_IND_IS_EA_E!V5</f>
        <v>13.301641439999999</v>
      </c>
      <c r="W5" s="8">
        <f>FC_IND_IS_BF_E!W5+FC_IND_IS_EA_E!W5</f>
        <v>15.306371639999997</v>
      </c>
      <c r="X5" s="8">
        <f>FC_IND_IS_BF_E!X5+FC_IND_IS_EA_E!X5</f>
        <v>8.6842151999999988</v>
      </c>
    </row>
    <row r="6" spans="1:24" ht="11.25" customHeight="1" x14ac:dyDescent="0.2">
      <c r="A6" s="28" t="s">
        <v>6</v>
      </c>
      <c r="B6" s="7" t="s">
        <v>7</v>
      </c>
      <c r="C6" s="8">
        <f>FC_IND_IS_BF_E!C6+FC_IND_IS_EA_E!C6</f>
        <v>0</v>
      </c>
      <c r="D6" s="8">
        <f>FC_IND_IS_BF_E!D6+FC_IND_IS_EA_E!D6</f>
        <v>0</v>
      </c>
      <c r="E6" s="8">
        <f>FC_IND_IS_BF_E!E6+FC_IND_IS_EA_E!E6</f>
        <v>0</v>
      </c>
      <c r="F6" s="8">
        <f>FC_IND_IS_BF_E!F6+FC_IND_IS_EA_E!F6</f>
        <v>0</v>
      </c>
      <c r="G6" s="8">
        <f>FC_IND_IS_BF_E!G6+FC_IND_IS_EA_E!G6</f>
        <v>0</v>
      </c>
      <c r="H6" s="8">
        <f>FC_IND_IS_BF_E!H6+FC_IND_IS_EA_E!H6</f>
        <v>0</v>
      </c>
      <c r="I6" s="8">
        <f>FC_IND_IS_BF_E!I6+FC_IND_IS_EA_E!I6</f>
        <v>0</v>
      </c>
      <c r="J6" s="8">
        <f>FC_IND_IS_BF_E!J6+FC_IND_IS_EA_E!J6</f>
        <v>0</v>
      </c>
      <c r="K6" s="8">
        <f>FC_IND_IS_BF_E!K6+FC_IND_IS_EA_E!K6</f>
        <v>0</v>
      </c>
      <c r="L6" s="8">
        <f>FC_IND_IS_BF_E!L6+FC_IND_IS_EA_E!L6</f>
        <v>0</v>
      </c>
      <c r="M6" s="8">
        <f>FC_IND_IS_BF_E!M6+FC_IND_IS_EA_E!M6</f>
        <v>0</v>
      </c>
      <c r="N6" s="8">
        <f>FC_IND_IS_BF_E!N6+FC_IND_IS_EA_E!N6</f>
        <v>0</v>
      </c>
      <c r="O6" s="8">
        <f>FC_IND_IS_BF_E!O6+FC_IND_IS_EA_E!O6</f>
        <v>0</v>
      </c>
      <c r="P6" s="8">
        <f>FC_IND_IS_BF_E!P6+FC_IND_IS_EA_E!P6</f>
        <v>0</v>
      </c>
      <c r="Q6" s="8">
        <f>FC_IND_IS_BF_E!Q6+FC_IND_IS_EA_E!Q6</f>
        <v>0</v>
      </c>
      <c r="R6" s="8">
        <f>FC_IND_IS_BF_E!R6+FC_IND_IS_EA_E!R6</f>
        <v>0</v>
      </c>
      <c r="S6" s="8">
        <f>FC_IND_IS_BF_E!S6+FC_IND_IS_EA_E!S6</f>
        <v>0</v>
      </c>
      <c r="T6" s="8">
        <f>FC_IND_IS_BF_E!T6+FC_IND_IS_EA_E!T6</f>
        <v>0</v>
      </c>
      <c r="U6" s="8">
        <f>FC_IND_IS_BF_E!U6+FC_IND_IS_EA_E!U6</f>
        <v>0</v>
      </c>
      <c r="V6" s="8">
        <f>FC_IND_IS_BF_E!V6+FC_IND_IS_EA_E!V6</f>
        <v>0</v>
      </c>
      <c r="W6" s="8">
        <f>FC_IND_IS_BF_E!W6+FC_IND_IS_EA_E!W6</f>
        <v>0</v>
      </c>
      <c r="X6" s="8">
        <f>FC_IND_IS_BF_E!X6+FC_IND_IS_EA_E!X6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FC_IND_IS_BF_E!C7+FC_IND_IS_EA_E!C7</f>
        <v>0</v>
      </c>
      <c r="D7" s="8">
        <f>FC_IND_IS_BF_E!D7+FC_IND_IS_EA_E!D7</f>
        <v>0</v>
      </c>
      <c r="E7" s="8">
        <f>FC_IND_IS_BF_E!E7+FC_IND_IS_EA_E!E7</f>
        <v>0</v>
      </c>
      <c r="F7" s="8">
        <f>FC_IND_IS_BF_E!F7+FC_IND_IS_EA_E!F7</f>
        <v>0</v>
      </c>
      <c r="G7" s="8">
        <f>FC_IND_IS_BF_E!G7+FC_IND_IS_EA_E!G7</f>
        <v>0</v>
      </c>
      <c r="H7" s="8">
        <f>FC_IND_IS_BF_E!H7+FC_IND_IS_EA_E!H7</f>
        <v>0</v>
      </c>
      <c r="I7" s="8">
        <f>FC_IND_IS_BF_E!I7+FC_IND_IS_EA_E!I7</f>
        <v>0</v>
      </c>
      <c r="J7" s="8">
        <f>FC_IND_IS_BF_E!J7+FC_IND_IS_EA_E!J7</f>
        <v>0</v>
      </c>
      <c r="K7" s="8">
        <f>FC_IND_IS_BF_E!K7+FC_IND_IS_EA_E!K7</f>
        <v>0</v>
      </c>
      <c r="L7" s="8">
        <f>FC_IND_IS_BF_E!L7+FC_IND_IS_EA_E!L7</f>
        <v>0</v>
      </c>
      <c r="M7" s="8">
        <f>FC_IND_IS_BF_E!M7+FC_IND_IS_EA_E!M7</f>
        <v>0</v>
      </c>
      <c r="N7" s="8">
        <f>FC_IND_IS_BF_E!N7+FC_IND_IS_EA_E!N7</f>
        <v>0</v>
      </c>
      <c r="O7" s="8">
        <f>FC_IND_IS_BF_E!O7+FC_IND_IS_EA_E!O7</f>
        <v>0</v>
      </c>
      <c r="P7" s="8">
        <f>FC_IND_IS_BF_E!P7+FC_IND_IS_EA_E!P7</f>
        <v>0</v>
      </c>
      <c r="Q7" s="8">
        <f>FC_IND_IS_BF_E!Q7+FC_IND_IS_EA_E!Q7</f>
        <v>0</v>
      </c>
      <c r="R7" s="8">
        <f>FC_IND_IS_BF_E!R7+FC_IND_IS_EA_E!R7</f>
        <v>0</v>
      </c>
      <c r="S7" s="8">
        <f>FC_IND_IS_BF_E!S7+FC_IND_IS_EA_E!S7</f>
        <v>0</v>
      </c>
      <c r="T7" s="8">
        <f>FC_IND_IS_BF_E!T7+FC_IND_IS_EA_E!T7</f>
        <v>2.3839200000000003E-3</v>
      </c>
      <c r="U7" s="8">
        <f>FC_IND_IS_BF_E!U7+FC_IND_IS_EA_E!U7</f>
        <v>7.1517600000000001E-3</v>
      </c>
      <c r="V7" s="8">
        <f>FC_IND_IS_BF_E!V7+FC_IND_IS_EA_E!V7</f>
        <v>0</v>
      </c>
      <c r="W7" s="8">
        <f>FC_IND_IS_BF_E!W7+FC_IND_IS_EA_E!W7</f>
        <v>0</v>
      </c>
      <c r="X7" s="8">
        <f>FC_IND_IS_BF_E!X7+FC_IND_IS_EA_E!X7</f>
        <v>4.7678399999999989E-3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FC_IND_IS_BF_E!C9+FC_IND_IS_EA_E!C9</f>
        <v>0</v>
      </c>
      <c r="D9" s="8">
        <f>FC_IND_IS_BF_E!D9+FC_IND_IS_EA_E!D9</f>
        <v>0</v>
      </c>
      <c r="E9" s="8">
        <f>FC_IND_IS_BF_E!E9+FC_IND_IS_EA_E!E9</f>
        <v>0</v>
      </c>
      <c r="F9" s="8">
        <f>FC_IND_IS_BF_E!F9+FC_IND_IS_EA_E!F9</f>
        <v>0</v>
      </c>
      <c r="G9" s="8">
        <f>FC_IND_IS_BF_E!G9+FC_IND_IS_EA_E!G9</f>
        <v>0</v>
      </c>
      <c r="H9" s="8">
        <f>FC_IND_IS_BF_E!H9+FC_IND_IS_EA_E!H9</f>
        <v>0</v>
      </c>
      <c r="I9" s="8">
        <f>FC_IND_IS_BF_E!I9+FC_IND_IS_EA_E!I9</f>
        <v>0</v>
      </c>
      <c r="J9" s="8">
        <f>FC_IND_IS_BF_E!J9+FC_IND_IS_EA_E!J9</f>
        <v>0</v>
      </c>
      <c r="K9" s="8">
        <f>FC_IND_IS_BF_E!K9+FC_IND_IS_EA_E!K9</f>
        <v>0</v>
      </c>
      <c r="L9" s="8">
        <f>FC_IND_IS_BF_E!L9+FC_IND_IS_EA_E!L9</f>
        <v>0</v>
      </c>
      <c r="M9" s="8">
        <f>FC_IND_IS_BF_E!M9+FC_IND_IS_EA_E!M9</f>
        <v>0</v>
      </c>
      <c r="N9" s="8">
        <f>FC_IND_IS_BF_E!N9+FC_IND_IS_EA_E!N9</f>
        <v>0</v>
      </c>
      <c r="O9" s="8">
        <f>FC_IND_IS_BF_E!O9+FC_IND_IS_EA_E!O9</f>
        <v>0</v>
      </c>
      <c r="P9" s="8">
        <f>FC_IND_IS_BF_E!P9+FC_IND_IS_EA_E!P9</f>
        <v>0</v>
      </c>
      <c r="Q9" s="8">
        <f>FC_IND_IS_BF_E!Q9+FC_IND_IS_EA_E!Q9</f>
        <v>0</v>
      </c>
      <c r="R9" s="8">
        <f>FC_IND_IS_BF_E!R9+FC_IND_IS_EA_E!R9</f>
        <v>0</v>
      </c>
      <c r="S9" s="8">
        <f>FC_IND_IS_BF_E!S9+FC_IND_IS_EA_E!S9</f>
        <v>0</v>
      </c>
      <c r="T9" s="8">
        <f>FC_IND_IS_BF_E!T9+FC_IND_IS_EA_E!T9</f>
        <v>0</v>
      </c>
      <c r="U9" s="8">
        <f>FC_IND_IS_BF_E!U9+FC_IND_IS_EA_E!U9</f>
        <v>0</v>
      </c>
      <c r="V9" s="8">
        <f>FC_IND_IS_BF_E!V9+FC_IND_IS_EA_E!V9</f>
        <v>0</v>
      </c>
      <c r="W9" s="8">
        <f>FC_IND_IS_BF_E!W9+FC_IND_IS_EA_E!W9</f>
        <v>0</v>
      </c>
      <c r="X9" s="8">
        <f>FC_IND_IS_BF_E!X9+FC_IND_IS_EA_E!X9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FC_IND_IS_BF_E!C10+FC_IND_IS_EA_E!C10</f>
        <v>0</v>
      </c>
      <c r="D10" s="8">
        <f>FC_IND_IS_BF_E!D10+FC_IND_IS_EA_E!D10</f>
        <v>0</v>
      </c>
      <c r="E10" s="8">
        <f>FC_IND_IS_BF_E!E10+FC_IND_IS_EA_E!E10</f>
        <v>0</v>
      </c>
      <c r="F10" s="8">
        <f>FC_IND_IS_BF_E!F10+FC_IND_IS_EA_E!F10</f>
        <v>0</v>
      </c>
      <c r="G10" s="8">
        <f>FC_IND_IS_BF_E!G10+FC_IND_IS_EA_E!G10</f>
        <v>0</v>
      </c>
      <c r="H10" s="8">
        <f>FC_IND_IS_BF_E!H10+FC_IND_IS_EA_E!H10</f>
        <v>0</v>
      </c>
      <c r="I10" s="8">
        <f>FC_IND_IS_BF_E!I10+FC_IND_IS_EA_E!I10</f>
        <v>0</v>
      </c>
      <c r="J10" s="8">
        <f>FC_IND_IS_BF_E!J10+FC_IND_IS_EA_E!J10</f>
        <v>0</v>
      </c>
      <c r="K10" s="8">
        <f>FC_IND_IS_BF_E!K10+FC_IND_IS_EA_E!K10</f>
        <v>0</v>
      </c>
      <c r="L10" s="8">
        <f>FC_IND_IS_BF_E!L10+FC_IND_IS_EA_E!L10</f>
        <v>0</v>
      </c>
      <c r="M10" s="8">
        <f>FC_IND_IS_BF_E!M10+FC_IND_IS_EA_E!M10</f>
        <v>0</v>
      </c>
      <c r="N10" s="8">
        <f>FC_IND_IS_BF_E!N10+FC_IND_IS_EA_E!N10</f>
        <v>0</v>
      </c>
      <c r="O10" s="8">
        <f>FC_IND_IS_BF_E!O10+FC_IND_IS_EA_E!O10</f>
        <v>0</v>
      </c>
      <c r="P10" s="8">
        <f>FC_IND_IS_BF_E!P10+FC_IND_IS_EA_E!P10</f>
        <v>0</v>
      </c>
      <c r="Q10" s="8">
        <f>FC_IND_IS_BF_E!Q10+FC_IND_IS_EA_E!Q10</f>
        <v>0</v>
      </c>
      <c r="R10" s="8">
        <f>FC_IND_IS_BF_E!R10+FC_IND_IS_EA_E!R10</f>
        <v>0</v>
      </c>
      <c r="S10" s="8">
        <f>FC_IND_IS_BF_E!S10+FC_IND_IS_EA_E!S10</f>
        <v>0</v>
      </c>
      <c r="T10" s="8">
        <f>FC_IND_IS_BF_E!T10+FC_IND_IS_EA_E!T10</f>
        <v>0</v>
      </c>
      <c r="U10" s="8">
        <f>FC_IND_IS_BF_E!U10+FC_IND_IS_EA_E!U10</f>
        <v>0</v>
      </c>
      <c r="V10" s="8">
        <f>FC_IND_IS_BF_E!V10+FC_IND_IS_EA_E!V10</f>
        <v>0</v>
      </c>
      <c r="W10" s="8">
        <f>FC_IND_IS_BF_E!W10+FC_IND_IS_EA_E!W10</f>
        <v>0</v>
      </c>
      <c r="X10" s="8">
        <f>FC_IND_IS_BF_E!X10+FC_IND_IS_EA_E!X10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207.17053103999996</v>
      </c>
      <c r="D11" s="19">
        <f t="shared" ref="D11:W11" si="11">SUM(D12:D16)</f>
        <v>48.039699839999997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27.394377119999994</v>
      </c>
      <c r="R11" s="19">
        <f t="shared" si="11"/>
        <v>18.975982080000001</v>
      </c>
      <c r="S11" s="19">
        <f t="shared" si="11"/>
        <v>29.319649919999996</v>
      </c>
      <c r="T11" s="19">
        <f t="shared" si="11"/>
        <v>33.305099519999999</v>
      </c>
      <c r="U11" s="19">
        <f t="shared" si="11"/>
        <v>23.801305439999997</v>
      </c>
      <c r="V11" s="19">
        <f t="shared" si="11"/>
        <v>25.565849759999999</v>
      </c>
      <c r="W11" s="19">
        <f t="shared" si="11"/>
        <v>16.497602879999999</v>
      </c>
      <c r="X11" s="19">
        <f t="shared" ref="X11" si="12">SUM(X12:X16)</f>
        <v>25.245934559999995</v>
      </c>
    </row>
    <row r="12" spans="1:24" ht="11.25" customHeight="1" x14ac:dyDescent="0.2">
      <c r="A12" s="28" t="s">
        <v>14</v>
      </c>
      <c r="B12" s="7" t="s">
        <v>15</v>
      </c>
      <c r="C12" s="8">
        <f>FC_IND_IS_BF_E!C12+FC_IND_IS_EA_E!C12</f>
        <v>0</v>
      </c>
      <c r="D12" s="8">
        <f>FC_IND_IS_BF_E!D12+FC_IND_IS_EA_E!D12</f>
        <v>0</v>
      </c>
      <c r="E12" s="8">
        <f>FC_IND_IS_BF_E!E12+FC_IND_IS_EA_E!E12</f>
        <v>0</v>
      </c>
      <c r="F12" s="8">
        <f>FC_IND_IS_BF_E!F12+FC_IND_IS_EA_E!F12</f>
        <v>0</v>
      </c>
      <c r="G12" s="8">
        <f>FC_IND_IS_BF_E!G12+FC_IND_IS_EA_E!G12</f>
        <v>0</v>
      </c>
      <c r="H12" s="8">
        <f>FC_IND_IS_BF_E!H12+FC_IND_IS_EA_E!H12</f>
        <v>0</v>
      </c>
      <c r="I12" s="8">
        <f>FC_IND_IS_BF_E!I12+FC_IND_IS_EA_E!I12</f>
        <v>0</v>
      </c>
      <c r="J12" s="8">
        <f>FC_IND_IS_BF_E!J12+FC_IND_IS_EA_E!J12</f>
        <v>0</v>
      </c>
      <c r="K12" s="8">
        <f>FC_IND_IS_BF_E!K12+FC_IND_IS_EA_E!K12</f>
        <v>0</v>
      </c>
      <c r="L12" s="8">
        <f>FC_IND_IS_BF_E!L12+FC_IND_IS_EA_E!L12</f>
        <v>0</v>
      </c>
      <c r="M12" s="8">
        <f>FC_IND_IS_BF_E!M12+FC_IND_IS_EA_E!M12</f>
        <v>0</v>
      </c>
      <c r="N12" s="8">
        <f>FC_IND_IS_BF_E!N12+FC_IND_IS_EA_E!N12</f>
        <v>0</v>
      </c>
      <c r="O12" s="8">
        <f>FC_IND_IS_BF_E!O12+FC_IND_IS_EA_E!O12</f>
        <v>0</v>
      </c>
      <c r="P12" s="8">
        <f>FC_IND_IS_BF_E!P12+FC_IND_IS_EA_E!P12</f>
        <v>0</v>
      </c>
      <c r="Q12" s="8">
        <f>FC_IND_IS_BF_E!Q12+FC_IND_IS_EA_E!Q12</f>
        <v>0</v>
      </c>
      <c r="R12" s="8">
        <f>FC_IND_IS_BF_E!R12+FC_IND_IS_EA_E!R12</f>
        <v>0</v>
      </c>
      <c r="S12" s="8">
        <f>FC_IND_IS_BF_E!S12+FC_IND_IS_EA_E!S12</f>
        <v>0</v>
      </c>
      <c r="T12" s="8">
        <f>FC_IND_IS_BF_E!T12+FC_IND_IS_EA_E!T12</f>
        <v>0</v>
      </c>
      <c r="U12" s="8">
        <f>FC_IND_IS_BF_E!U12+FC_IND_IS_EA_E!U12</f>
        <v>0</v>
      </c>
      <c r="V12" s="8">
        <f>FC_IND_IS_BF_E!V12+FC_IND_IS_EA_E!V12</f>
        <v>0</v>
      </c>
      <c r="W12" s="8">
        <f>FC_IND_IS_BF_E!W12+FC_IND_IS_EA_E!W12</f>
        <v>0</v>
      </c>
      <c r="X12" s="8">
        <f>FC_IND_IS_BF_E!X12+FC_IND_IS_EA_E!X12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FC_IND_IS_BF_E!C13+FC_IND_IS_EA_E!C13</f>
        <v>207.17053103999996</v>
      </c>
      <c r="D13" s="8">
        <f>FC_IND_IS_BF_E!D13+FC_IND_IS_EA_E!D13</f>
        <v>48.039699839999997</v>
      </c>
      <c r="E13" s="8">
        <f>FC_IND_IS_BF_E!E13+FC_IND_IS_EA_E!E13</f>
        <v>0</v>
      </c>
      <c r="F13" s="8">
        <f>FC_IND_IS_BF_E!F13+FC_IND_IS_EA_E!F13</f>
        <v>0</v>
      </c>
      <c r="G13" s="8">
        <f>FC_IND_IS_BF_E!G13+FC_IND_IS_EA_E!G13</f>
        <v>0</v>
      </c>
      <c r="H13" s="8">
        <f>FC_IND_IS_BF_E!H13+FC_IND_IS_EA_E!H13</f>
        <v>0</v>
      </c>
      <c r="I13" s="8">
        <f>FC_IND_IS_BF_E!I13+FC_IND_IS_EA_E!I13</f>
        <v>0</v>
      </c>
      <c r="J13" s="8">
        <f>FC_IND_IS_BF_E!J13+FC_IND_IS_EA_E!J13</f>
        <v>0</v>
      </c>
      <c r="K13" s="8">
        <f>FC_IND_IS_BF_E!K13+FC_IND_IS_EA_E!K13</f>
        <v>0</v>
      </c>
      <c r="L13" s="8">
        <f>FC_IND_IS_BF_E!L13+FC_IND_IS_EA_E!L13</f>
        <v>0</v>
      </c>
      <c r="M13" s="8">
        <f>FC_IND_IS_BF_E!M13+FC_IND_IS_EA_E!M13</f>
        <v>0</v>
      </c>
      <c r="N13" s="8">
        <f>FC_IND_IS_BF_E!N13+FC_IND_IS_EA_E!N13</f>
        <v>0</v>
      </c>
      <c r="O13" s="8">
        <f>FC_IND_IS_BF_E!O13+FC_IND_IS_EA_E!O13</f>
        <v>0</v>
      </c>
      <c r="P13" s="8">
        <f>FC_IND_IS_BF_E!P13+FC_IND_IS_EA_E!P13</f>
        <v>0</v>
      </c>
      <c r="Q13" s="8">
        <f>FC_IND_IS_BF_E!Q13+FC_IND_IS_EA_E!Q13</f>
        <v>27.394377119999994</v>
      </c>
      <c r="R13" s="8">
        <f>FC_IND_IS_BF_E!R13+FC_IND_IS_EA_E!R13</f>
        <v>18.975982080000001</v>
      </c>
      <c r="S13" s="8">
        <f>FC_IND_IS_BF_E!S13+FC_IND_IS_EA_E!S13</f>
        <v>29.319649919999996</v>
      </c>
      <c r="T13" s="8">
        <f>FC_IND_IS_BF_E!T13+FC_IND_IS_EA_E!T13</f>
        <v>33.305099519999999</v>
      </c>
      <c r="U13" s="8">
        <f>FC_IND_IS_BF_E!U13+FC_IND_IS_EA_E!U13</f>
        <v>23.801305439999997</v>
      </c>
      <c r="V13" s="8">
        <f>FC_IND_IS_BF_E!V13+FC_IND_IS_EA_E!V13</f>
        <v>25.565849759999999</v>
      </c>
      <c r="W13" s="8">
        <f>FC_IND_IS_BF_E!W13+FC_IND_IS_EA_E!W13</f>
        <v>16.497602879999999</v>
      </c>
      <c r="X13" s="8">
        <f>FC_IND_IS_BF_E!X13+FC_IND_IS_EA_E!X13</f>
        <v>25.245934559999995</v>
      </c>
    </row>
    <row r="14" spans="1:24" ht="11.25" customHeight="1" x14ac:dyDescent="0.2">
      <c r="A14" s="28" t="s">
        <v>18</v>
      </c>
      <c r="B14" s="7" t="s">
        <v>19</v>
      </c>
      <c r="C14" s="8">
        <f>FC_IND_IS_BF_E!C14+FC_IND_IS_EA_E!C14</f>
        <v>0</v>
      </c>
      <c r="D14" s="8">
        <f>FC_IND_IS_BF_E!D14+FC_IND_IS_EA_E!D14</f>
        <v>0</v>
      </c>
      <c r="E14" s="8">
        <f>FC_IND_IS_BF_E!E14+FC_IND_IS_EA_E!E14</f>
        <v>0</v>
      </c>
      <c r="F14" s="8">
        <f>FC_IND_IS_BF_E!F14+FC_IND_IS_EA_E!F14</f>
        <v>0</v>
      </c>
      <c r="G14" s="8">
        <f>FC_IND_IS_BF_E!G14+FC_IND_IS_EA_E!G14</f>
        <v>0</v>
      </c>
      <c r="H14" s="8">
        <f>FC_IND_IS_BF_E!H14+FC_IND_IS_EA_E!H14</f>
        <v>0</v>
      </c>
      <c r="I14" s="8">
        <f>FC_IND_IS_BF_E!I14+FC_IND_IS_EA_E!I14</f>
        <v>0</v>
      </c>
      <c r="J14" s="8">
        <f>FC_IND_IS_BF_E!J14+FC_IND_IS_EA_E!J14</f>
        <v>0</v>
      </c>
      <c r="K14" s="8">
        <f>FC_IND_IS_BF_E!K14+FC_IND_IS_EA_E!K14</f>
        <v>0</v>
      </c>
      <c r="L14" s="8">
        <f>FC_IND_IS_BF_E!L14+FC_IND_IS_EA_E!L14</f>
        <v>0</v>
      </c>
      <c r="M14" s="8">
        <f>FC_IND_IS_BF_E!M14+FC_IND_IS_EA_E!M14</f>
        <v>0</v>
      </c>
      <c r="N14" s="8">
        <f>FC_IND_IS_BF_E!N14+FC_IND_IS_EA_E!N14</f>
        <v>0</v>
      </c>
      <c r="O14" s="8">
        <f>FC_IND_IS_BF_E!O14+FC_IND_IS_EA_E!O14</f>
        <v>0</v>
      </c>
      <c r="P14" s="8">
        <f>FC_IND_IS_BF_E!P14+FC_IND_IS_EA_E!P14</f>
        <v>0</v>
      </c>
      <c r="Q14" s="8">
        <f>FC_IND_IS_BF_E!Q14+FC_IND_IS_EA_E!Q14</f>
        <v>0</v>
      </c>
      <c r="R14" s="8">
        <f>FC_IND_IS_BF_E!R14+FC_IND_IS_EA_E!R14</f>
        <v>0</v>
      </c>
      <c r="S14" s="8">
        <f>FC_IND_IS_BF_E!S14+FC_IND_IS_EA_E!S14</f>
        <v>0</v>
      </c>
      <c r="T14" s="8">
        <f>FC_IND_IS_BF_E!T14+FC_IND_IS_EA_E!T14</f>
        <v>0</v>
      </c>
      <c r="U14" s="8">
        <f>FC_IND_IS_BF_E!U14+FC_IND_IS_EA_E!U14</f>
        <v>0</v>
      </c>
      <c r="V14" s="8">
        <f>FC_IND_IS_BF_E!V14+FC_IND_IS_EA_E!V14</f>
        <v>0</v>
      </c>
      <c r="W14" s="8">
        <f>FC_IND_IS_BF_E!W14+FC_IND_IS_EA_E!W14</f>
        <v>0</v>
      </c>
      <c r="X14" s="8">
        <f>FC_IND_IS_BF_E!X14+FC_IND_IS_EA_E!X14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FC_IND_IS_BF_E!C15+FC_IND_IS_EA_E!C15</f>
        <v>0</v>
      </c>
      <c r="D15" s="8">
        <f>FC_IND_IS_BF_E!D15+FC_IND_IS_EA_E!D15</f>
        <v>0</v>
      </c>
      <c r="E15" s="8">
        <f>FC_IND_IS_BF_E!E15+FC_IND_IS_EA_E!E15</f>
        <v>0</v>
      </c>
      <c r="F15" s="8">
        <f>FC_IND_IS_BF_E!F15+FC_IND_IS_EA_E!F15</f>
        <v>0</v>
      </c>
      <c r="G15" s="8">
        <f>FC_IND_IS_BF_E!G15+FC_IND_IS_EA_E!G15</f>
        <v>0</v>
      </c>
      <c r="H15" s="8">
        <f>FC_IND_IS_BF_E!H15+FC_IND_IS_EA_E!H15</f>
        <v>0</v>
      </c>
      <c r="I15" s="8">
        <f>FC_IND_IS_BF_E!I15+FC_IND_IS_EA_E!I15</f>
        <v>0</v>
      </c>
      <c r="J15" s="8">
        <f>FC_IND_IS_BF_E!J15+FC_IND_IS_EA_E!J15</f>
        <v>0</v>
      </c>
      <c r="K15" s="8">
        <f>FC_IND_IS_BF_E!K15+FC_IND_IS_EA_E!K15</f>
        <v>0</v>
      </c>
      <c r="L15" s="8">
        <f>FC_IND_IS_BF_E!L15+FC_IND_IS_EA_E!L15</f>
        <v>0</v>
      </c>
      <c r="M15" s="8">
        <f>FC_IND_IS_BF_E!M15+FC_IND_IS_EA_E!M15</f>
        <v>0</v>
      </c>
      <c r="N15" s="8">
        <f>FC_IND_IS_BF_E!N15+FC_IND_IS_EA_E!N15</f>
        <v>0</v>
      </c>
      <c r="O15" s="8">
        <f>FC_IND_IS_BF_E!O15+FC_IND_IS_EA_E!O15</f>
        <v>0</v>
      </c>
      <c r="P15" s="8">
        <f>FC_IND_IS_BF_E!P15+FC_IND_IS_EA_E!P15</f>
        <v>0</v>
      </c>
      <c r="Q15" s="8">
        <f>FC_IND_IS_BF_E!Q15+FC_IND_IS_EA_E!Q15</f>
        <v>0</v>
      </c>
      <c r="R15" s="8">
        <f>FC_IND_IS_BF_E!R15+FC_IND_IS_EA_E!R15</f>
        <v>0</v>
      </c>
      <c r="S15" s="8">
        <f>FC_IND_IS_BF_E!S15+FC_IND_IS_EA_E!S15</f>
        <v>0</v>
      </c>
      <c r="T15" s="8">
        <f>FC_IND_IS_BF_E!T15+FC_IND_IS_EA_E!T15</f>
        <v>0</v>
      </c>
      <c r="U15" s="8">
        <f>FC_IND_IS_BF_E!U15+FC_IND_IS_EA_E!U15</f>
        <v>0</v>
      </c>
      <c r="V15" s="8">
        <f>FC_IND_IS_BF_E!V15+FC_IND_IS_EA_E!V15</f>
        <v>0</v>
      </c>
      <c r="W15" s="8">
        <f>FC_IND_IS_BF_E!W15+FC_IND_IS_EA_E!W15</f>
        <v>0</v>
      </c>
      <c r="X15" s="8">
        <f>FC_IND_IS_BF_E!X15+FC_IND_IS_EA_E!X15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FC_IND_IS_BF_E!C16+FC_IND_IS_EA_E!C16</f>
        <v>0</v>
      </c>
      <c r="D16" s="8">
        <f>FC_IND_IS_BF_E!D16+FC_IND_IS_EA_E!D16</f>
        <v>0</v>
      </c>
      <c r="E16" s="8">
        <f>FC_IND_IS_BF_E!E16+FC_IND_IS_EA_E!E16</f>
        <v>0</v>
      </c>
      <c r="F16" s="8">
        <f>FC_IND_IS_BF_E!F16+FC_IND_IS_EA_E!F16</f>
        <v>0</v>
      </c>
      <c r="G16" s="8">
        <f>FC_IND_IS_BF_E!G16+FC_IND_IS_EA_E!G16</f>
        <v>0</v>
      </c>
      <c r="H16" s="8">
        <f>FC_IND_IS_BF_E!H16+FC_IND_IS_EA_E!H16</f>
        <v>0</v>
      </c>
      <c r="I16" s="8">
        <f>FC_IND_IS_BF_E!I16+FC_IND_IS_EA_E!I16</f>
        <v>0</v>
      </c>
      <c r="J16" s="8">
        <f>FC_IND_IS_BF_E!J16+FC_IND_IS_EA_E!J16</f>
        <v>0</v>
      </c>
      <c r="K16" s="8">
        <f>FC_IND_IS_BF_E!K16+FC_IND_IS_EA_E!K16</f>
        <v>0</v>
      </c>
      <c r="L16" s="8">
        <f>FC_IND_IS_BF_E!L16+FC_IND_IS_EA_E!L16</f>
        <v>0</v>
      </c>
      <c r="M16" s="8">
        <f>FC_IND_IS_BF_E!M16+FC_IND_IS_EA_E!M16</f>
        <v>0</v>
      </c>
      <c r="N16" s="8">
        <f>FC_IND_IS_BF_E!N16+FC_IND_IS_EA_E!N16</f>
        <v>0</v>
      </c>
      <c r="O16" s="8">
        <f>FC_IND_IS_BF_E!O16+FC_IND_IS_EA_E!O16</f>
        <v>0</v>
      </c>
      <c r="P16" s="8">
        <f>FC_IND_IS_BF_E!P16+FC_IND_IS_EA_E!P16</f>
        <v>0</v>
      </c>
      <c r="Q16" s="8">
        <f>FC_IND_IS_BF_E!Q16+FC_IND_IS_EA_E!Q16</f>
        <v>0</v>
      </c>
      <c r="R16" s="8">
        <f>FC_IND_IS_BF_E!R16+FC_IND_IS_EA_E!R16</f>
        <v>0</v>
      </c>
      <c r="S16" s="8">
        <f>FC_IND_IS_BF_E!S16+FC_IND_IS_EA_E!S16</f>
        <v>0</v>
      </c>
      <c r="T16" s="8">
        <f>FC_IND_IS_BF_E!T16+FC_IND_IS_EA_E!T16</f>
        <v>0</v>
      </c>
      <c r="U16" s="8">
        <f>FC_IND_IS_BF_E!U16+FC_IND_IS_EA_E!U16</f>
        <v>0</v>
      </c>
      <c r="V16" s="8">
        <f>FC_IND_IS_BF_E!V16+FC_IND_IS_EA_E!V16</f>
        <v>0</v>
      </c>
      <c r="W16" s="8">
        <f>FC_IND_IS_BF_E!W16+FC_IND_IS_EA_E!W16</f>
        <v>0</v>
      </c>
      <c r="X16" s="8">
        <f>FC_IND_IS_BF_E!X16+FC_IND_IS_EA_E!X16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241.12101600000003</v>
      </c>
      <c r="D17" s="27">
        <f t="shared" ref="D17:W17" si="14">SUM(D18:D21)</f>
        <v>37.836791999999996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FC_IND_IS_BF_E!C18+FC_IND_IS_EA_E!C18</f>
        <v>0</v>
      </c>
      <c r="D18" s="8">
        <f>FC_IND_IS_BF_E!D18+FC_IND_IS_EA_E!D18</f>
        <v>0</v>
      </c>
      <c r="E18" s="8">
        <f>FC_IND_IS_BF_E!E18+FC_IND_IS_EA_E!E18</f>
        <v>0</v>
      </c>
      <c r="F18" s="8">
        <f>FC_IND_IS_BF_E!F18+FC_IND_IS_EA_E!F18</f>
        <v>0</v>
      </c>
      <c r="G18" s="8">
        <f>FC_IND_IS_BF_E!G18+FC_IND_IS_EA_E!G18</f>
        <v>0</v>
      </c>
      <c r="H18" s="8">
        <f>FC_IND_IS_BF_E!H18+FC_IND_IS_EA_E!H18</f>
        <v>0</v>
      </c>
      <c r="I18" s="8">
        <f>FC_IND_IS_BF_E!I18+FC_IND_IS_EA_E!I18</f>
        <v>0</v>
      </c>
      <c r="J18" s="8">
        <f>FC_IND_IS_BF_E!J18+FC_IND_IS_EA_E!J18</f>
        <v>0</v>
      </c>
      <c r="K18" s="8">
        <f>FC_IND_IS_BF_E!K18+FC_IND_IS_EA_E!K18</f>
        <v>0</v>
      </c>
      <c r="L18" s="8">
        <f>FC_IND_IS_BF_E!L18+FC_IND_IS_EA_E!L18</f>
        <v>0</v>
      </c>
      <c r="M18" s="8">
        <f>FC_IND_IS_BF_E!M18+FC_IND_IS_EA_E!M18</f>
        <v>0</v>
      </c>
      <c r="N18" s="8">
        <f>FC_IND_IS_BF_E!N18+FC_IND_IS_EA_E!N18</f>
        <v>0</v>
      </c>
      <c r="O18" s="8">
        <f>FC_IND_IS_BF_E!O18+FC_IND_IS_EA_E!O18</f>
        <v>0</v>
      </c>
      <c r="P18" s="8">
        <f>FC_IND_IS_BF_E!P18+FC_IND_IS_EA_E!P18</f>
        <v>0</v>
      </c>
      <c r="Q18" s="8">
        <f>FC_IND_IS_BF_E!Q18+FC_IND_IS_EA_E!Q18</f>
        <v>0</v>
      </c>
      <c r="R18" s="8">
        <f>FC_IND_IS_BF_E!R18+FC_IND_IS_EA_E!R18</f>
        <v>0</v>
      </c>
      <c r="S18" s="8">
        <f>FC_IND_IS_BF_E!S18+FC_IND_IS_EA_E!S18</f>
        <v>0</v>
      </c>
      <c r="T18" s="8">
        <f>FC_IND_IS_BF_E!T18+FC_IND_IS_EA_E!T18</f>
        <v>0</v>
      </c>
      <c r="U18" s="8">
        <f>FC_IND_IS_BF_E!U18+FC_IND_IS_EA_E!U18</f>
        <v>0</v>
      </c>
      <c r="V18" s="8">
        <f>FC_IND_IS_BF_E!V18+FC_IND_IS_EA_E!V18</f>
        <v>0</v>
      </c>
      <c r="W18" s="8">
        <f>FC_IND_IS_BF_E!W18+FC_IND_IS_EA_E!W18</f>
        <v>0</v>
      </c>
      <c r="X18" s="8">
        <f>FC_IND_IS_BF_E!X18+FC_IND_IS_EA_E!X18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FC_IND_IS_BF_E!C19+FC_IND_IS_EA_E!C19</f>
        <v>38.841119999999989</v>
      </c>
      <c r="D19" s="8">
        <f>FC_IND_IS_BF_E!D19+FC_IND_IS_EA_E!D19</f>
        <v>2.9970000000000008</v>
      </c>
      <c r="E19" s="8">
        <f>FC_IND_IS_BF_E!E19+FC_IND_IS_EA_E!E19</f>
        <v>0</v>
      </c>
      <c r="F19" s="8">
        <f>FC_IND_IS_BF_E!F19+FC_IND_IS_EA_E!F19</f>
        <v>0</v>
      </c>
      <c r="G19" s="8">
        <f>FC_IND_IS_BF_E!G19+FC_IND_IS_EA_E!G19</f>
        <v>0</v>
      </c>
      <c r="H19" s="8">
        <f>FC_IND_IS_BF_E!H19+FC_IND_IS_EA_E!H19</f>
        <v>0</v>
      </c>
      <c r="I19" s="8">
        <f>FC_IND_IS_BF_E!I19+FC_IND_IS_EA_E!I19</f>
        <v>0</v>
      </c>
      <c r="J19" s="8">
        <f>FC_IND_IS_BF_E!J19+FC_IND_IS_EA_E!J19</f>
        <v>0</v>
      </c>
      <c r="K19" s="8">
        <f>FC_IND_IS_BF_E!K19+FC_IND_IS_EA_E!K19</f>
        <v>0</v>
      </c>
      <c r="L19" s="8">
        <f>FC_IND_IS_BF_E!L19+FC_IND_IS_EA_E!L19</f>
        <v>0</v>
      </c>
      <c r="M19" s="8">
        <f>FC_IND_IS_BF_E!M19+FC_IND_IS_EA_E!M19</f>
        <v>0</v>
      </c>
      <c r="N19" s="8">
        <f>FC_IND_IS_BF_E!N19+FC_IND_IS_EA_E!N19</f>
        <v>0</v>
      </c>
      <c r="O19" s="8">
        <f>FC_IND_IS_BF_E!O19+FC_IND_IS_EA_E!O19</f>
        <v>0</v>
      </c>
      <c r="P19" s="8">
        <f>FC_IND_IS_BF_E!P19+FC_IND_IS_EA_E!P19</f>
        <v>0</v>
      </c>
      <c r="Q19" s="8">
        <f>FC_IND_IS_BF_E!Q19+FC_IND_IS_EA_E!Q19</f>
        <v>0</v>
      </c>
      <c r="R19" s="8">
        <f>FC_IND_IS_BF_E!R19+FC_IND_IS_EA_E!R19</f>
        <v>0</v>
      </c>
      <c r="S19" s="8">
        <f>FC_IND_IS_BF_E!S19+FC_IND_IS_EA_E!S19</f>
        <v>0</v>
      </c>
      <c r="T19" s="8">
        <f>FC_IND_IS_BF_E!T19+FC_IND_IS_EA_E!T19</f>
        <v>0</v>
      </c>
      <c r="U19" s="8">
        <f>FC_IND_IS_BF_E!U19+FC_IND_IS_EA_E!U19</f>
        <v>0</v>
      </c>
      <c r="V19" s="8">
        <f>FC_IND_IS_BF_E!V19+FC_IND_IS_EA_E!V19</f>
        <v>0</v>
      </c>
      <c r="W19" s="8">
        <f>FC_IND_IS_BF_E!W19+FC_IND_IS_EA_E!W19</f>
        <v>0</v>
      </c>
      <c r="X19" s="8">
        <f>FC_IND_IS_BF_E!X19+FC_IND_IS_EA_E!X19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FC_IND_IS_BF_E!C20+FC_IND_IS_EA_E!C20</f>
        <v>202.27989600000004</v>
      </c>
      <c r="D20" s="8">
        <f>FC_IND_IS_BF_E!D20+FC_IND_IS_EA_E!D20</f>
        <v>34.839791999999996</v>
      </c>
      <c r="E20" s="8">
        <f>FC_IND_IS_BF_E!E20+FC_IND_IS_EA_E!E20</f>
        <v>0</v>
      </c>
      <c r="F20" s="8">
        <f>FC_IND_IS_BF_E!F20+FC_IND_IS_EA_E!F20</f>
        <v>0</v>
      </c>
      <c r="G20" s="8">
        <f>FC_IND_IS_BF_E!G20+FC_IND_IS_EA_E!G20</f>
        <v>0</v>
      </c>
      <c r="H20" s="8">
        <f>FC_IND_IS_BF_E!H20+FC_IND_IS_EA_E!H20</f>
        <v>0</v>
      </c>
      <c r="I20" s="8">
        <f>FC_IND_IS_BF_E!I20+FC_IND_IS_EA_E!I20</f>
        <v>0</v>
      </c>
      <c r="J20" s="8">
        <f>FC_IND_IS_BF_E!J20+FC_IND_IS_EA_E!J20</f>
        <v>0</v>
      </c>
      <c r="K20" s="8">
        <f>FC_IND_IS_BF_E!K20+FC_IND_IS_EA_E!K20</f>
        <v>0</v>
      </c>
      <c r="L20" s="8">
        <f>FC_IND_IS_BF_E!L20+FC_IND_IS_EA_E!L20</f>
        <v>0</v>
      </c>
      <c r="M20" s="8">
        <f>FC_IND_IS_BF_E!M20+FC_IND_IS_EA_E!M20</f>
        <v>0</v>
      </c>
      <c r="N20" s="8">
        <f>FC_IND_IS_BF_E!N20+FC_IND_IS_EA_E!N20</f>
        <v>0</v>
      </c>
      <c r="O20" s="8">
        <f>FC_IND_IS_BF_E!O20+FC_IND_IS_EA_E!O20</f>
        <v>0</v>
      </c>
      <c r="P20" s="8">
        <f>FC_IND_IS_BF_E!P20+FC_IND_IS_EA_E!P20</f>
        <v>0</v>
      </c>
      <c r="Q20" s="8">
        <f>FC_IND_IS_BF_E!Q20+FC_IND_IS_EA_E!Q20</f>
        <v>0</v>
      </c>
      <c r="R20" s="8">
        <f>FC_IND_IS_BF_E!R20+FC_IND_IS_EA_E!R20</f>
        <v>0</v>
      </c>
      <c r="S20" s="8">
        <f>FC_IND_IS_BF_E!S20+FC_IND_IS_EA_E!S20</f>
        <v>0</v>
      </c>
      <c r="T20" s="8">
        <f>FC_IND_IS_BF_E!T20+FC_IND_IS_EA_E!T20</f>
        <v>0</v>
      </c>
      <c r="U20" s="8">
        <f>FC_IND_IS_BF_E!U20+FC_IND_IS_EA_E!U20</f>
        <v>0</v>
      </c>
      <c r="V20" s="8">
        <f>FC_IND_IS_BF_E!V20+FC_IND_IS_EA_E!V20</f>
        <v>0</v>
      </c>
      <c r="W20" s="8">
        <f>FC_IND_IS_BF_E!W20+FC_IND_IS_EA_E!W20</f>
        <v>0</v>
      </c>
      <c r="X20" s="8">
        <f>FC_IND_IS_BF_E!X20+FC_IND_IS_EA_E!X20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FC_IND_IS_BF_E!C21+FC_IND_IS_EA_E!C21</f>
        <v>0</v>
      </c>
      <c r="D21" s="8">
        <f>FC_IND_IS_BF_E!D21+FC_IND_IS_EA_E!D21</f>
        <v>0</v>
      </c>
      <c r="E21" s="8">
        <f>FC_IND_IS_BF_E!E21+FC_IND_IS_EA_E!E21</f>
        <v>0</v>
      </c>
      <c r="F21" s="8">
        <f>FC_IND_IS_BF_E!F21+FC_IND_IS_EA_E!F21</f>
        <v>0</v>
      </c>
      <c r="G21" s="8">
        <f>FC_IND_IS_BF_E!G21+FC_IND_IS_EA_E!G21</f>
        <v>0</v>
      </c>
      <c r="H21" s="8">
        <f>FC_IND_IS_BF_E!H21+FC_IND_IS_EA_E!H21</f>
        <v>0</v>
      </c>
      <c r="I21" s="8">
        <f>FC_IND_IS_BF_E!I21+FC_IND_IS_EA_E!I21</f>
        <v>0</v>
      </c>
      <c r="J21" s="8">
        <f>FC_IND_IS_BF_E!J21+FC_IND_IS_EA_E!J21</f>
        <v>0</v>
      </c>
      <c r="K21" s="8">
        <f>FC_IND_IS_BF_E!K21+FC_IND_IS_EA_E!K21</f>
        <v>0</v>
      </c>
      <c r="L21" s="8">
        <f>FC_IND_IS_BF_E!L21+FC_IND_IS_EA_E!L21</f>
        <v>0</v>
      </c>
      <c r="M21" s="8">
        <f>FC_IND_IS_BF_E!M21+FC_IND_IS_EA_E!M21</f>
        <v>0</v>
      </c>
      <c r="N21" s="8">
        <f>FC_IND_IS_BF_E!N21+FC_IND_IS_EA_E!N21</f>
        <v>0</v>
      </c>
      <c r="O21" s="8">
        <f>FC_IND_IS_BF_E!O21+FC_IND_IS_EA_E!O21</f>
        <v>0</v>
      </c>
      <c r="P21" s="8">
        <f>FC_IND_IS_BF_E!P21+FC_IND_IS_EA_E!P21</f>
        <v>0</v>
      </c>
      <c r="Q21" s="8">
        <f>FC_IND_IS_BF_E!Q21+FC_IND_IS_EA_E!Q21</f>
        <v>0</v>
      </c>
      <c r="R21" s="8">
        <f>FC_IND_IS_BF_E!R21+FC_IND_IS_EA_E!R21</f>
        <v>0</v>
      </c>
      <c r="S21" s="8">
        <f>FC_IND_IS_BF_E!S21+FC_IND_IS_EA_E!S21</f>
        <v>0</v>
      </c>
      <c r="T21" s="8">
        <f>FC_IND_IS_BF_E!T21+FC_IND_IS_EA_E!T21</f>
        <v>0</v>
      </c>
      <c r="U21" s="8">
        <f>FC_IND_IS_BF_E!U21+FC_IND_IS_EA_E!U21</f>
        <v>0</v>
      </c>
      <c r="V21" s="8">
        <f>FC_IND_IS_BF_E!V21+FC_IND_IS_EA_E!V21</f>
        <v>0</v>
      </c>
      <c r="W21" s="8">
        <f>FC_IND_IS_BF_E!W21+FC_IND_IS_EA_E!W21</f>
        <v>0</v>
      </c>
      <c r="X21" s="8">
        <f>FC_IND_IS_BF_E!X21+FC_IND_IS_EA_E!X21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FC_IND_IS_BF_E!C23+FC_IND_IS_EA_E!C23</f>
        <v>0</v>
      </c>
      <c r="D23" s="8">
        <f>FC_IND_IS_BF_E!D23+FC_IND_IS_EA_E!D23</f>
        <v>0</v>
      </c>
      <c r="E23" s="8">
        <f>FC_IND_IS_BF_E!E23+FC_IND_IS_EA_E!E23</f>
        <v>0</v>
      </c>
      <c r="F23" s="8">
        <f>FC_IND_IS_BF_E!F23+FC_IND_IS_EA_E!F23</f>
        <v>0</v>
      </c>
      <c r="G23" s="8">
        <f>FC_IND_IS_BF_E!G23+FC_IND_IS_EA_E!G23</f>
        <v>0</v>
      </c>
      <c r="H23" s="8">
        <f>FC_IND_IS_BF_E!H23+FC_IND_IS_EA_E!H23</f>
        <v>0</v>
      </c>
      <c r="I23" s="8">
        <f>FC_IND_IS_BF_E!I23+FC_IND_IS_EA_E!I23</f>
        <v>0</v>
      </c>
      <c r="J23" s="8">
        <f>FC_IND_IS_BF_E!J23+FC_IND_IS_EA_E!J23</f>
        <v>0</v>
      </c>
      <c r="K23" s="8">
        <f>FC_IND_IS_BF_E!K23+FC_IND_IS_EA_E!K23</f>
        <v>0</v>
      </c>
      <c r="L23" s="8">
        <f>FC_IND_IS_BF_E!L23+FC_IND_IS_EA_E!L23</f>
        <v>0</v>
      </c>
      <c r="M23" s="8">
        <f>FC_IND_IS_BF_E!M23+FC_IND_IS_EA_E!M23</f>
        <v>0</v>
      </c>
      <c r="N23" s="8">
        <f>FC_IND_IS_BF_E!N23+FC_IND_IS_EA_E!N23</f>
        <v>0</v>
      </c>
      <c r="O23" s="8">
        <f>FC_IND_IS_BF_E!O23+FC_IND_IS_EA_E!O23</f>
        <v>0</v>
      </c>
      <c r="P23" s="8">
        <f>FC_IND_IS_BF_E!P23+FC_IND_IS_EA_E!P23</f>
        <v>0</v>
      </c>
      <c r="Q23" s="8">
        <f>FC_IND_IS_BF_E!Q23+FC_IND_IS_EA_E!Q23</f>
        <v>0</v>
      </c>
      <c r="R23" s="8">
        <f>FC_IND_IS_BF_E!R23+FC_IND_IS_EA_E!R23</f>
        <v>0</v>
      </c>
      <c r="S23" s="8">
        <f>FC_IND_IS_BF_E!S23+FC_IND_IS_EA_E!S23</f>
        <v>0</v>
      </c>
      <c r="T23" s="8">
        <f>FC_IND_IS_BF_E!T23+FC_IND_IS_EA_E!T23</f>
        <v>0</v>
      </c>
      <c r="U23" s="8">
        <f>FC_IND_IS_BF_E!U23+FC_IND_IS_EA_E!U23</f>
        <v>0</v>
      </c>
      <c r="V23" s="8">
        <f>FC_IND_IS_BF_E!V23+FC_IND_IS_EA_E!V23</f>
        <v>0</v>
      </c>
      <c r="W23" s="8">
        <f>FC_IND_IS_BF_E!W23+FC_IND_IS_EA_E!W23</f>
        <v>0</v>
      </c>
      <c r="X23" s="8">
        <f>FC_IND_IS_BF_E!X23+FC_IND_IS_EA_E!X23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FC_IND_IS_BF_E!C24+FC_IND_IS_EA_E!C24</f>
        <v>0</v>
      </c>
      <c r="D24" s="8">
        <f>FC_IND_IS_BF_E!D24+FC_IND_IS_EA_E!D24</f>
        <v>0</v>
      </c>
      <c r="E24" s="8">
        <f>FC_IND_IS_BF_E!E24+FC_IND_IS_EA_E!E24</f>
        <v>0</v>
      </c>
      <c r="F24" s="8">
        <f>FC_IND_IS_BF_E!F24+FC_IND_IS_EA_E!F24</f>
        <v>0</v>
      </c>
      <c r="G24" s="8">
        <f>FC_IND_IS_BF_E!G24+FC_IND_IS_EA_E!G24</f>
        <v>0</v>
      </c>
      <c r="H24" s="8">
        <f>FC_IND_IS_BF_E!H24+FC_IND_IS_EA_E!H24</f>
        <v>0</v>
      </c>
      <c r="I24" s="8">
        <f>FC_IND_IS_BF_E!I24+FC_IND_IS_EA_E!I24</f>
        <v>0</v>
      </c>
      <c r="J24" s="8">
        <f>FC_IND_IS_BF_E!J24+FC_IND_IS_EA_E!J24</f>
        <v>0</v>
      </c>
      <c r="K24" s="8">
        <f>FC_IND_IS_BF_E!K24+FC_IND_IS_EA_E!K24</f>
        <v>0</v>
      </c>
      <c r="L24" s="8">
        <f>FC_IND_IS_BF_E!L24+FC_IND_IS_EA_E!L24</f>
        <v>0</v>
      </c>
      <c r="M24" s="8">
        <f>FC_IND_IS_BF_E!M24+FC_IND_IS_EA_E!M24</f>
        <v>0</v>
      </c>
      <c r="N24" s="8">
        <f>FC_IND_IS_BF_E!N24+FC_IND_IS_EA_E!N24</f>
        <v>0</v>
      </c>
      <c r="O24" s="8">
        <f>FC_IND_IS_BF_E!O24+FC_IND_IS_EA_E!O24</f>
        <v>0</v>
      </c>
      <c r="P24" s="8">
        <f>FC_IND_IS_BF_E!P24+FC_IND_IS_EA_E!P24</f>
        <v>0</v>
      </c>
      <c r="Q24" s="8">
        <f>FC_IND_IS_BF_E!Q24+FC_IND_IS_EA_E!Q24</f>
        <v>0</v>
      </c>
      <c r="R24" s="8">
        <f>FC_IND_IS_BF_E!R24+FC_IND_IS_EA_E!R24</f>
        <v>0</v>
      </c>
      <c r="S24" s="8">
        <f>FC_IND_IS_BF_E!S24+FC_IND_IS_EA_E!S24</f>
        <v>0</v>
      </c>
      <c r="T24" s="8">
        <f>FC_IND_IS_BF_E!T24+FC_IND_IS_EA_E!T24</f>
        <v>0</v>
      </c>
      <c r="U24" s="8">
        <f>FC_IND_IS_BF_E!U24+FC_IND_IS_EA_E!U24</f>
        <v>0</v>
      </c>
      <c r="V24" s="8">
        <f>FC_IND_IS_BF_E!V24+FC_IND_IS_EA_E!V24</f>
        <v>0</v>
      </c>
      <c r="W24" s="8">
        <f>FC_IND_IS_BF_E!W24+FC_IND_IS_EA_E!W24</f>
        <v>0</v>
      </c>
      <c r="X24" s="8">
        <f>FC_IND_IS_BF_E!X24+FC_IND_IS_EA_E!X24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FC_IND_IS_BF_E!C25+FC_IND_IS_EA_E!C25</f>
        <v>0</v>
      </c>
      <c r="D25" s="27">
        <f>FC_IND_IS_BF_E!D25+FC_IND_IS_EA_E!D25</f>
        <v>0</v>
      </c>
      <c r="E25" s="27">
        <f>FC_IND_IS_BF_E!E25+FC_IND_IS_EA_E!E25</f>
        <v>0</v>
      </c>
      <c r="F25" s="27">
        <f>FC_IND_IS_BF_E!F25+FC_IND_IS_EA_E!F25</f>
        <v>0</v>
      </c>
      <c r="G25" s="27">
        <f>FC_IND_IS_BF_E!G25+FC_IND_IS_EA_E!G25</f>
        <v>0</v>
      </c>
      <c r="H25" s="27">
        <f>FC_IND_IS_BF_E!H25+FC_IND_IS_EA_E!H25</f>
        <v>0</v>
      </c>
      <c r="I25" s="27">
        <f>FC_IND_IS_BF_E!I25+FC_IND_IS_EA_E!I25</f>
        <v>0</v>
      </c>
      <c r="J25" s="27">
        <f>FC_IND_IS_BF_E!J25+FC_IND_IS_EA_E!J25</f>
        <v>0</v>
      </c>
      <c r="K25" s="27">
        <f>FC_IND_IS_BF_E!K25+FC_IND_IS_EA_E!K25</f>
        <v>0</v>
      </c>
      <c r="L25" s="27">
        <f>FC_IND_IS_BF_E!L25+FC_IND_IS_EA_E!L25</f>
        <v>0</v>
      </c>
      <c r="M25" s="27">
        <f>FC_IND_IS_BF_E!M25+FC_IND_IS_EA_E!M25</f>
        <v>0</v>
      </c>
      <c r="N25" s="27">
        <f>FC_IND_IS_BF_E!N25+FC_IND_IS_EA_E!N25</f>
        <v>0</v>
      </c>
      <c r="O25" s="27">
        <f>FC_IND_IS_BF_E!O25+FC_IND_IS_EA_E!O25</f>
        <v>0</v>
      </c>
      <c r="P25" s="27">
        <f>FC_IND_IS_BF_E!P25+FC_IND_IS_EA_E!P25</f>
        <v>0</v>
      </c>
      <c r="Q25" s="27">
        <f>FC_IND_IS_BF_E!Q25+FC_IND_IS_EA_E!Q25</f>
        <v>0</v>
      </c>
      <c r="R25" s="27">
        <f>FC_IND_IS_BF_E!R25+FC_IND_IS_EA_E!R25</f>
        <v>0</v>
      </c>
      <c r="S25" s="27">
        <f>FC_IND_IS_BF_E!S25+FC_IND_IS_EA_E!S25</f>
        <v>0</v>
      </c>
      <c r="T25" s="27">
        <f>FC_IND_IS_BF_E!T25+FC_IND_IS_EA_E!T25</f>
        <v>0</v>
      </c>
      <c r="U25" s="27">
        <f>FC_IND_IS_BF_E!U25+FC_IND_IS_EA_E!U25</f>
        <v>0</v>
      </c>
      <c r="V25" s="27">
        <f>FC_IND_IS_BF_E!V25+FC_IND_IS_EA_E!V25</f>
        <v>0</v>
      </c>
      <c r="W25" s="27">
        <f>FC_IND_IS_BF_E!W25+FC_IND_IS_EA_E!W25</f>
        <v>0</v>
      </c>
      <c r="X25" s="27">
        <f>FC_IND_IS_BF_E!X25+FC_IND_IS_EA_E!X25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110.82906720000003</v>
      </c>
      <c r="D26" s="27">
        <f t="shared" ref="D26:W26" si="20">SUM(D27,D33)</f>
        <v>95.194298159999988</v>
      </c>
      <c r="E26" s="27">
        <f t="shared" si="20"/>
        <v>89.936707680000012</v>
      </c>
      <c r="F26" s="27">
        <f t="shared" si="20"/>
        <v>90.078950520000006</v>
      </c>
      <c r="G26" s="27">
        <f t="shared" si="20"/>
        <v>59.403404160000008</v>
      </c>
      <c r="H26" s="27">
        <f t="shared" si="20"/>
        <v>120.96499536000002</v>
      </c>
      <c r="I26" s="27">
        <f t="shared" si="20"/>
        <v>114.64588728000004</v>
      </c>
      <c r="J26" s="27">
        <f t="shared" si="20"/>
        <v>76.703867280000011</v>
      </c>
      <c r="K26" s="27">
        <f t="shared" si="20"/>
        <v>14.989874759999999</v>
      </c>
      <c r="L26" s="27">
        <f t="shared" si="20"/>
        <v>12.1779306</v>
      </c>
      <c r="M26" s="27">
        <f t="shared" si="20"/>
        <v>12.371249159999998</v>
      </c>
      <c r="N26" s="27">
        <f t="shared" si="20"/>
        <v>6.0888319199999987</v>
      </c>
      <c r="O26" s="27">
        <f t="shared" si="20"/>
        <v>9.2752801199999979</v>
      </c>
      <c r="P26" s="27">
        <f t="shared" si="20"/>
        <v>9.2752801199999979</v>
      </c>
      <c r="Q26" s="27">
        <f t="shared" si="20"/>
        <v>9.2752801199999979</v>
      </c>
      <c r="R26" s="27">
        <f t="shared" si="20"/>
        <v>9.2752801199999979</v>
      </c>
      <c r="S26" s="27">
        <f t="shared" si="20"/>
        <v>9.2752801199999979</v>
      </c>
      <c r="T26" s="27">
        <f t="shared" si="20"/>
        <v>6.4241895599999994</v>
      </c>
      <c r="U26" s="27">
        <f t="shared" si="20"/>
        <v>6.1783124400000009</v>
      </c>
      <c r="V26" s="27">
        <f t="shared" si="20"/>
        <v>5.8456637999999987</v>
      </c>
      <c r="W26" s="27">
        <f t="shared" si="20"/>
        <v>5.9548823999999998</v>
      </c>
      <c r="X26" s="27">
        <f t="shared" ref="X26" si="21">SUM(X27,X33)</f>
        <v>5.8700728799999986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FC_IND_IS_BF_E!C28+FC_IND_IS_EA_E!C28</f>
        <v>0</v>
      </c>
      <c r="D28" s="8">
        <f>FC_IND_IS_BF_E!D28+FC_IND_IS_EA_E!D28</f>
        <v>0</v>
      </c>
      <c r="E28" s="8">
        <f>FC_IND_IS_BF_E!E28+FC_IND_IS_EA_E!E28</f>
        <v>0</v>
      </c>
      <c r="F28" s="8">
        <f>FC_IND_IS_BF_E!F28+FC_IND_IS_EA_E!F28</f>
        <v>0</v>
      </c>
      <c r="G28" s="8">
        <f>FC_IND_IS_BF_E!G28+FC_IND_IS_EA_E!G28</f>
        <v>0</v>
      </c>
      <c r="H28" s="8">
        <f>FC_IND_IS_BF_E!H28+FC_IND_IS_EA_E!H28</f>
        <v>0</v>
      </c>
      <c r="I28" s="8">
        <f>FC_IND_IS_BF_E!I28+FC_IND_IS_EA_E!I28</f>
        <v>0</v>
      </c>
      <c r="J28" s="8">
        <f>FC_IND_IS_BF_E!J28+FC_IND_IS_EA_E!J28</f>
        <v>0</v>
      </c>
      <c r="K28" s="8">
        <f>FC_IND_IS_BF_E!K28+FC_IND_IS_EA_E!K28</f>
        <v>0</v>
      </c>
      <c r="L28" s="8">
        <f>FC_IND_IS_BF_E!L28+FC_IND_IS_EA_E!L28</f>
        <v>0</v>
      </c>
      <c r="M28" s="8">
        <f>FC_IND_IS_BF_E!M28+FC_IND_IS_EA_E!M28</f>
        <v>0</v>
      </c>
      <c r="N28" s="8">
        <f>FC_IND_IS_BF_E!N28+FC_IND_IS_EA_E!N28</f>
        <v>0</v>
      </c>
      <c r="O28" s="8">
        <f>FC_IND_IS_BF_E!O28+FC_IND_IS_EA_E!O28</f>
        <v>0</v>
      </c>
      <c r="P28" s="8">
        <f>FC_IND_IS_BF_E!P28+FC_IND_IS_EA_E!P28</f>
        <v>0</v>
      </c>
      <c r="Q28" s="8">
        <f>FC_IND_IS_BF_E!Q28+FC_IND_IS_EA_E!Q28</f>
        <v>0</v>
      </c>
      <c r="R28" s="8">
        <f>FC_IND_IS_BF_E!R28+FC_IND_IS_EA_E!R28</f>
        <v>0</v>
      </c>
      <c r="S28" s="8">
        <f>FC_IND_IS_BF_E!S28+FC_IND_IS_EA_E!S28</f>
        <v>0</v>
      </c>
      <c r="T28" s="8">
        <f>FC_IND_IS_BF_E!T28+FC_IND_IS_EA_E!T28</f>
        <v>0</v>
      </c>
      <c r="U28" s="8">
        <f>FC_IND_IS_BF_E!U28+FC_IND_IS_EA_E!U28</f>
        <v>0</v>
      </c>
      <c r="V28" s="8">
        <f>FC_IND_IS_BF_E!V28+FC_IND_IS_EA_E!V28</f>
        <v>0</v>
      </c>
      <c r="W28" s="8">
        <f>FC_IND_IS_BF_E!W28+FC_IND_IS_EA_E!W28</f>
        <v>0</v>
      </c>
      <c r="X28" s="8">
        <f>FC_IND_IS_BF_E!X28+FC_IND_IS_EA_E!X28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FC_IND_IS_BF_E!C29+FC_IND_IS_EA_E!C29</f>
        <v>0</v>
      </c>
      <c r="D29" s="8">
        <f>FC_IND_IS_BF_E!D29+FC_IND_IS_EA_E!D29</f>
        <v>0</v>
      </c>
      <c r="E29" s="8">
        <f>FC_IND_IS_BF_E!E29+FC_IND_IS_EA_E!E29</f>
        <v>0</v>
      </c>
      <c r="F29" s="8">
        <f>FC_IND_IS_BF_E!F29+FC_IND_IS_EA_E!F29</f>
        <v>0</v>
      </c>
      <c r="G29" s="8">
        <f>FC_IND_IS_BF_E!G29+FC_IND_IS_EA_E!G29</f>
        <v>0</v>
      </c>
      <c r="H29" s="8">
        <f>FC_IND_IS_BF_E!H29+FC_IND_IS_EA_E!H29</f>
        <v>0</v>
      </c>
      <c r="I29" s="8">
        <f>FC_IND_IS_BF_E!I29+FC_IND_IS_EA_E!I29</f>
        <v>0</v>
      </c>
      <c r="J29" s="8">
        <f>FC_IND_IS_BF_E!J29+FC_IND_IS_EA_E!J29</f>
        <v>0</v>
      </c>
      <c r="K29" s="8">
        <f>FC_IND_IS_BF_E!K29+FC_IND_IS_EA_E!K29</f>
        <v>0</v>
      </c>
      <c r="L29" s="8">
        <f>FC_IND_IS_BF_E!L29+FC_IND_IS_EA_E!L29</f>
        <v>0</v>
      </c>
      <c r="M29" s="8">
        <f>FC_IND_IS_BF_E!M29+FC_IND_IS_EA_E!M29</f>
        <v>0</v>
      </c>
      <c r="N29" s="8">
        <f>FC_IND_IS_BF_E!N29+FC_IND_IS_EA_E!N29</f>
        <v>0</v>
      </c>
      <c r="O29" s="8">
        <f>FC_IND_IS_BF_E!O29+FC_IND_IS_EA_E!O29</f>
        <v>0</v>
      </c>
      <c r="P29" s="8">
        <f>FC_IND_IS_BF_E!P29+FC_IND_IS_EA_E!P29</f>
        <v>0</v>
      </c>
      <c r="Q29" s="8">
        <f>FC_IND_IS_BF_E!Q29+FC_IND_IS_EA_E!Q29</f>
        <v>0</v>
      </c>
      <c r="R29" s="8">
        <f>FC_IND_IS_BF_E!R29+FC_IND_IS_EA_E!R29</f>
        <v>0</v>
      </c>
      <c r="S29" s="8">
        <f>FC_IND_IS_BF_E!S29+FC_IND_IS_EA_E!S29</f>
        <v>0</v>
      </c>
      <c r="T29" s="8">
        <f>FC_IND_IS_BF_E!T29+FC_IND_IS_EA_E!T29</f>
        <v>0</v>
      </c>
      <c r="U29" s="8">
        <f>FC_IND_IS_BF_E!U29+FC_IND_IS_EA_E!U29</f>
        <v>0</v>
      </c>
      <c r="V29" s="8">
        <f>FC_IND_IS_BF_E!V29+FC_IND_IS_EA_E!V29</f>
        <v>0</v>
      </c>
      <c r="W29" s="8">
        <f>FC_IND_IS_BF_E!W29+FC_IND_IS_EA_E!W29</f>
        <v>0</v>
      </c>
      <c r="X29" s="8">
        <f>FC_IND_IS_BF_E!X29+FC_IND_IS_EA_E!X29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FC_IND_IS_BF_E!C30+FC_IND_IS_EA_E!C30</f>
        <v>0</v>
      </c>
      <c r="D30" s="8">
        <f>FC_IND_IS_BF_E!D30+FC_IND_IS_EA_E!D30</f>
        <v>0</v>
      </c>
      <c r="E30" s="8">
        <f>FC_IND_IS_BF_E!E30+FC_IND_IS_EA_E!E30</f>
        <v>0</v>
      </c>
      <c r="F30" s="8">
        <f>FC_IND_IS_BF_E!F30+FC_IND_IS_EA_E!F30</f>
        <v>0</v>
      </c>
      <c r="G30" s="8">
        <f>FC_IND_IS_BF_E!G30+FC_IND_IS_EA_E!G30</f>
        <v>0</v>
      </c>
      <c r="H30" s="8">
        <f>FC_IND_IS_BF_E!H30+FC_IND_IS_EA_E!H30</f>
        <v>0</v>
      </c>
      <c r="I30" s="8">
        <f>FC_IND_IS_BF_E!I30+FC_IND_IS_EA_E!I30</f>
        <v>0</v>
      </c>
      <c r="J30" s="8">
        <f>FC_IND_IS_BF_E!J30+FC_IND_IS_EA_E!J30</f>
        <v>0</v>
      </c>
      <c r="K30" s="8">
        <f>FC_IND_IS_BF_E!K30+FC_IND_IS_EA_E!K30</f>
        <v>0</v>
      </c>
      <c r="L30" s="8">
        <f>FC_IND_IS_BF_E!L30+FC_IND_IS_EA_E!L30</f>
        <v>0</v>
      </c>
      <c r="M30" s="8">
        <f>FC_IND_IS_BF_E!M30+FC_IND_IS_EA_E!M30</f>
        <v>0</v>
      </c>
      <c r="N30" s="8">
        <f>FC_IND_IS_BF_E!N30+FC_IND_IS_EA_E!N30</f>
        <v>0</v>
      </c>
      <c r="O30" s="8">
        <f>FC_IND_IS_BF_E!O30+FC_IND_IS_EA_E!O30</f>
        <v>0</v>
      </c>
      <c r="P30" s="8">
        <f>FC_IND_IS_BF_E!P30+FC_IND_IS_EA_E!P30</f>
        <v>0</v>
      </c>
      <c r="Q30" s="8">
        <f>FC_IND_IS_BF_E!Q30+FC_IND_IS_EA_E!Q30</f>
        <v>0</v>
      </c>
      <c r="R30" s="8">
        <f>FC_IND_IS_BF_E!R30+FC_IND_IS_EA_E!R30</f>
        <v>0</v>
      </c>
      <c r="S30" s="8">
        <f>FC_IND_IS_BF_E!S30+FC_IND_IS_EA_E!S30</f>
        <v>0</v>
      </c>
      <c r="T30" s="8">
        <f>FC_IND_IS_BF_E!T30+FC_IND_IS_EA_E!T30</f>
        <v>0</v>
      </c>
      <c r="U30" s="8">
        <f>FC_IND_IS_BF_E!U30+FC_IND_IS_EA_E!U30</f>
        <v>0</v>
      </c>
      <c r="V30" s="8">
        <f>FC_IND_IS_BF_E!V30+FC_IND_IS_EA_E!V30</f>
        <v>0</v>
      </c>
      <c r="W30" s="8">
        <f>FC_IND_IS_BF_E!W30+FC_IND_IS_EA_E!W30</f>
        <v>0</v>
      </c>
      <c r="X30" s="8">
        <f>FC_IND_IS_BF_E!X30+FC_IND_IS_EA_E!X30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FC_IND_IS_BF_E!C31+FC_IND_IS_EA_E!C31</f>
        <v>0</v>
      </c>
      <c r="D31" s="8">
        <f>FC_IND_IS_BF_E!D31+FC_IND_IS_EA_E!D31</f>
        <v>0</v>
      </c>
      <c r="E31" s="8">
        <f>FC_IND_IS_BF_E!E31+FC_IND_IS_EA_E!E31</f>
        <v>0</v>
      </c>
      <c r="F31" s="8">
        <f>FC_IND_IS_BF_E!F31+FC_IND_IS_EA_E!F31</f>
        <v>0</v>
      </c>
      <c r="G31" s="8">
        <f>FC_IND_IS_BF_E!G31+FC_IND_IS_EA_E!G31</f>
        <v>0</v>
      </c>
      <c r="H31" s="8">
        <f>FC_IND_IS_BF_E!H31+FC_IND_IS_EA_E!H31</f>
        <v>0</v>
      </c>
      <c r="I31" s="8">
        <f>FC_IND_IS_BF_E!I31+FC_IND_IS_EA_E!I31</f>
        <v>0</v>
      </c>
      <c r="J31" s="8">
        <f>FC_IND_IS_BF_E!J31+FC_IND_IS_EA_E!J31</f>
        <v>0</v>
      </c>
      <c r="K31" s="8">
        <f>FC_IND_IS_BF_E!K31+FC_IND_IS_EA_E!K31</f>
        <v>0</v>
      </c>
      <c r="L31" s="8">
        <f>FC_IND_IS_BF_E!L31+FC_IND_IS_EA_E!L31</f>
        <v>0</v>
      </c>
      <c r="M31" s="8">
        <f>FC_IND_IS_BF_E!M31+FC_IND_IS_EA_E!M31</f>
        <v>0</v>
      </c>
      <c r="N31" s="8">
        <f>FC_IND_IS_BF_E!N31+FC_IND_IS_EA_E!N31</f>
        <v>0</v>
      </c>
      <c r="O31" s="8">
        <f>FC_IND_IS_BF_E!O31+FC_IND_IS_EA_E!O31</f>
        <v>0</v>
      </c>
      <c r="P31" s="8">
        <f>FC_IND_IS_BF_E!P31+FC_IND_IS_EA_E!P31</f>
        <v>0</v>
      </c>
      <c r="Q31" s="8">
        <f>FC_IND_IS_BF_E!Q31+FC_IND_IS_EA_E!Q31</f>
        <v>0</v>
      </c>
      <c r="R31" s="8">
        <f>FC_IND_IS_BF_E!R31+FC_IND_IS_EA_E!R31</f>
        <v>0</v>
      </c>
      <c r="S31" s="8">
        <f>FC_IND_IS_BF_E!S31+FC_IND_IS_EA_E!S31</f>
        <v>0</v>
      </c>
      <c r="T31" s="8">
        <f>FC_IND_IS_BF_E!T31+FC_IND_IS_EA_E!T31</f>
        <v>0</v>
      </c>
      <c r="U31" s="8">
        <f>FC_IND_IS_BF_E!U31+FC_IND_IS_EA_E!U31</f>
        <v>0</v>
      </c>
      <c r="V31" s="8">
        <f>FC_IND_IS_BF_E!V31+FC_IND_IS_EA_E!V31</f>
        <v>0</v>
      </c>
      <c r="W31" s="8">
        <f>FC_IND_IS_BF_E!W31+FC_IND_IS_EA_E!W31</f>
        <v>0</v>
      </c>
      <c r="X31" s="8">
        <f>FC_IND_IS_BF_E!X31+FC_IND_IS_EA_E!X31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FC_IND_IS_BF_E!C32+FC_IND_IS_EA_E!C32</f>
        <v>0</v>
      </c>
      <c r="D32" s="8">
        <f>FC_IND_IS_BF_E!D32+FC_IND_IS_EA_E!D32</f>
        <v>0</v>
      </c>
      <c r="E32" s="8">
        <f>FC_IND_IS_BF_E!E32+FC_IND_IS_EA_E!E32</f>
        <v>0</v>
      </c>
      <c r="F32" s="8">
        <f>FC_IND_IS_BF_E!F32+FC_IND_IS_EA_E!F32</f>
        <v>0</v>
      </c>
      <c r="G32" s="8">
        <f>FC_IND_IS_BF_E!G32+FC_IND_IS_EA_E!G32</f>
        <v>0</v>
      </c>
      <c r="H32" s="8">
        <f>FC_IND_IS_BF_E!H32+FC_IND_IS_EA_E!H32</f>
        <v>0</v>
      </c>
      <c r="I32" s="8">
        <f>FC_IND_IS_BF_E!I32+FC_IND_IS_EA_E!I32</f>
        <v>0</v>
      </c>
      <c r="J32" s="8">
        <f>FC_IND_IS_BF_E!J32+FC_IND_IS_EA_E!J32</f>
        <v>0</v>
      </c>
      <c r="K32" s="8">
        <f>FC_IND_IS_BF_E!K32+FC_IND_IS_EA_E!K32</f>
        <v>0</v>
      </c>
      <c r="L32" s="8">
        <f>FC_IND_IS_BF_E!L32+FC_IND_IS_EA_E!L32</f>
        <v>0</v>
      </c>
      <c r="M32" s="8">
        <f>FC_IND_IS_BF_E!M32+FC_IND_IS_EA_E!M32</f>
        <v>0</v>
      </c>
      <c r="N32" s="8">
        <f>FC_IND_IS_BF_E!N32+FC_IND_IS_EA_E!N32</f>
        <v>0</v>
      </c>
      <c r="O32" s="8">
        <f>FC_IND_IS_BF_E!O32+FC_IND_IS_EA_E!O32</f>
        <v>0</v>
      </c>
      <c r="P32" s="8">
        <f>FC_IND_IS_BF_E!P32+FC_IND_IS_EA_E!P32</f>
        <v>0</v>
      </c>
      <c r="Q32" s="8">
        <f>FC_IND_IS_BF_E!Q32+FC_IND_IS_EA_E!Q32</f>
        <v>0</v>
      </c>
      <c r="R32" s="8">
        <f>FC_IND_IS_BF_E!R32+FC_IND_IS_EA_E!R32</f>
        <v>0</v>
      </c>
      <c r="S32" s="8">
        <f>FC_IND_IS_BF_E!S32+FC_IND_IS_EA_E!S32</f>
        <v>0</v>
      </c>
      <c r="T32" s="8">
        <f>FC_IND_IS_BF_E!T32+FC_IND_IS_EA_E!T32</f>
        <v>0</v>
      </c>
      <c r="U32" s="8">
        <f>FC_IND_IS_BF_E!U32+FC_IND_IS_EA_E!U32</f>
        <v>0</v>
      </c>
      <c r="V32" s="8">
        <f>FC_IND_IS_BF_E!V32+FC_IND_IS_EA_E!V32</f>
        <v>0</v>
      </c>
      <c r="W32" s="8">
        <f>FC_IND_IS_BF_E!W32+FC_IND_IS_EA_E!W32</f>
        <v>0</v>
      </c>
      <c r="X32" s="8">
        <f>FC_IND_IS_BF_E!X32+FC_IND_IS_EA_E!X32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110.82906720000003</v>
      </c>
      <c r="D33" s="19">
        <f t="shared" ref="D33:W33" si="26">SUM(D34:D50)</f>
        <v>95.194298159999988</v>
      </c>
      <c r="E33" s="19">
        <f t="shared" si="26"/>
        <v>89.936707680000012</v>
      </c>
      <c r="F33" s="19">
        <f t="shared" si="26"/>
        <v>90.078950520000006</v>
      </c>
      <c r="G33" s="19">
        <f t="shared" si="26"/>
        <v>59.403404160000008</v>
      </c>
      <c r="H33" s="19">
        <f t="shared" si="26"/>
        <v>120.96499536000002</v>
      </c>
      <c r="I33" s="19">
        <f t="shared" si="26"/>
        <v>114.64588728000004</v>
      </c>
      <c r="J33" s="19">
        <f t="shared" si="26"/>
        <v>76.703867280000011</v>
      </c>
      <c r="K33" s="19">
        <f t="shared" si="26"/>
        <v>14.989874759999999</v>
      </c>
      <c r="L33" s="19">
        <f t="shared" si="26"/>
        <v>12.1779306</v>
      </c>
      <c r="M33" s="19">
        <f t="shared" si="26"/>
        <v>12.371249159999998</v>
      </c>
      <c r="N33" s="19">
        <f t="shared" si="26"/>
        <v>6.0888319199999987</v>
      </c>
      <c r="O33" s="19">
        <f t="shared" si="26"/>
        <v>9.2752801199999979</v>
      </c>
      <c r="P33" s="19">
        <f t="shared" si="26"/>
        <v>9.2752801199999979</v>
      </c>
      <c r="Q33" s="19">
        <f t="shared" si="26"/>
        <v>9.2752801199999979</v>
      </c>
      <c r="R33" s="19">
        <f t="shared" si="26"/>
        <v>9.2752801199999979</v>
      </c>
      <c r="S33" s="19">
        <f t="shared" si="26"/>
        <v>9.2752801199999979</v>
      </c>
      <c r="T33" s="19">
        <f t="shared" si="26"/>
        <v>6.4241895599999994</v>
      </c>
      <c r="U33" s="19">
        <f t="shared" si="26"/>
        <v>6.1783124400000009</v>
      </c>
      <c r="V33" s="19">
        <f t="shared" si="26"/>
        <v>5.8456637999999987</v>
      </c>
      <c r="W33" s="19">
        <f t="shared" si="26"/>
        <v>5.9548823999999998</v>
      </c>
      <c r="X33" s="19">
        <f t="shared" ref="X33" si="27">SUM(X34:X50)</f>
        <v>5.8700728799999986</v>
      </c>
    </row>
    <row r="34" spans="1:24" ht="11.25" customHeight="1" x14ac:dyDescent="0.2">
      <c r="A34" s="28" t="s">
        <v>54</v>
      </c>
      <c r="B34" s="7" t="s">
        <v>55</v>
      </c>
      <c r="C34" s="8">
        <f>FC_IND_IS_BF_E!C34+FC_IND_IS_EA_E!C34</f>
        <v>0</v>
      </c>
      <c r="D34" s="8">
        <f>FC_IND_IS_BF_E!D34+FC_IND_IS_EA_E!D34</f>
        <v>0</v>
      </c>
      <c r="E34" s="8">
        <f>FC_IND_IS_BF_E!E34+FC_IND_IS_EA_E!E34</f>
        <v>0</v>
      </c>
      <c r="F34" s="8">
        <f>FC_IND_IS_BF_E!F34+FC_IND_IS_EA_E!F34</f>
        <v>0</v>
      </c>
      <c r="G34" s="8">
        <f>FC_IND_IS_BF_E!G34+FC_IND_IS_EA_E!G34</f>
        <v>0</v>
      </c>
      <c r="H34" s="8">
        <f>FC_IND_IS_BF_E!H34+FC_IND_IS_EA_E!H34</f>
        <v>0</v>
      </c>
      <c r="I34" s="8">
        <f>FC_IND_IS_BF_E!I34+FC_IND_IS_EA_E!I34</f>
        <v>0</v>
      </c>
      <c r="J34" s="8">
        <f>FC_IND_IS_BF_E!J34+FC_IND_IS_EA_E!J34</f>
        <v>0</v>
      </c>
      <c r="K34" s="8">
        <f>FC_IND_IS_BF_E!K34+FC_IND_IS_EA_E!K34</f>
        <v>0</v>
      </c>
      <c r="L34" s="8">
        <f>FC_IND_IS_BF_E!L34+FC_IND_IS_EA_E!L34</f>
        <v>0</v>
      </c>
      <c r="M34" s="8">
        <f>FC_IND_IS_BF_E!M34+FC_IND_IS_EA_E!M34</f>
        <v>0</v>
      </c>
      <c r="N34" s="8">
        <f>FC_IND_IS_BF_E!N34+FC_IND_IS_EA_E!N34</f>
        <v>0</v>
      </c>
      <c r="O34" s="8">
        <f>FC_IND_IS_BF_E!O34+FC_IND_IS_EA_E!O34</f>
        <v>0</v>
      </c>
      <c r="P34" s="8">
        <f>FC_IND_IS_BF_E!P34+FC_IND_IS_EA_E!P34</f>
        <v>0</v>
      </c>
      <c r="Q34" s="8">
        <f>FC_IND_IS_BF_E!Q34+FC_IND_IS_EA_E!Q34</f>
        <v>0</v>
      </c>
      <c r="R34" s="8">
        <f>FC_IND_IS_BF_E!R34+FC_IND_IS_EA_E!R34</f>
        <v>0</v>
      </c>
      <c r="S34" s="8">
        <f>FC_IND_IS_BF_E!S34+FC_IND_IS_EA_E!S34</f>
        <v>0</v>
      </c>
      <c r="T34" s="8">
        <f>FC_IND_IS_BF_E!T34+FC_IND_IS_EA_E!T34</f>
        <v>0</v>
      </c>
      <c r="U34" s="8">
        <f>FC_IND_IS_BF_E!U34+FC_IND_IS_EA_E!U34</f>
        <v>0</v>
      </c>
      <c r="V34" s="8">
        <f>FC_IND_IS_BF_E!V34+FC_IND_IS_EA_E!V34</f>
        <v>0</v>
      </c>
      <c r="W34" s="8">
        <f>FC_IND_IS_BF_E!W34+FC_IND_IS_EA_E!W34</f>
        <v>0</v>
      </c>
      <c r="X34" s="8">
        <f>FC_IND_IS_BF_E!X34+FC_IND_IS_EA_E!X34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FC_IND_IS_BF_E!C35+FC_IND_IS_EA_E!C35</f>
        <v>0</v>
      </c>
      <c r="D35" s="8">
        <f>FC_IND_IS_BF_E!D35+FC_IND_IS_EA_E!D35</f>
        <v>0</v>
      </c>
      <c r="E35" s="8">
        <f>FC_IND_IS_BF_E!E35+FC_IND_IS_EA_E!E35</f>
        <v>0</v>
      </c>
      <c r="F35" s="8">
        <f>FC_IND_IS_BF_E!F35+FC_IND_IS_EA_E!F35</f>
        <v>0</v>
      </c>
      <c r="G35" s="8">
        <f>FC_IND_IS_BF_E!G35+FC_IND_IS_EA_E!G35</f>
        <v>0</v>
      </c>
      <c r="H35" s="8">
        <f>FC_IND_IS_BF_E!H35+FC_IND_IS_EA_E!H35</f>
        <v>0</v>
      </c>
      <c r="I35" s="8">
        <f>FC_IND_IS_BF_E!I35+FC_IND_IS_EA_E!I35</f>
        <v>0</v>
      </c>
      <c r="J35" s="8">
        <f>FC_IND_IS_BF_E!J35+FC_IND_IS_EA_E!J35</f>
        <v>0</v>
      </c>
      <c r="K35" s="8">
        <f>FC_IND_IS_BF_E!K35+FC_IND_IS_EA_E!K35</f>
        <v>0</v>
      </c>
      <c r="L35" s="8">
        <f>FC_IND_IS_BF_E!L35+FC_IND_IS_EA_E!L35</f>
        <v>0</v>
      </c>
      <c r="M35" s="8">
        <f>FC_IND_IS_BF_E!M35+FC_IND_IS_EA_E!M35</f>
        <v>0</v>
      </c>
      <c r="N35" s="8">
        <f>FC_IND_IS_BF_E!N35+FC_IND_IS_EA_E!N35</f>
        <v>0</v>
      </c>
      <c r="O35" s="8">
        <f>FC_IND_IS_BF_E!O35+FC_IND_IS_EA_E!O35</f>
        <v>0</v>
      </c>
      <c r="P35" s="8">
        <f>FC_IND_IS_BF_E!P35+FC_IND_IS_EA_E!P35</f>
        <v>0</v>
      </c>
      <c r="Q35" s="8">
        <f>FC_IND_IS_BF_E!Q35+FC_IND_IS_EA_E!Q35</f>
        <v>0</v>
      </c>
      <c r="R35" s="8">
        <f>FC_IND_IS_BF_E!R35+FC_IND_IS_EA_E!R35</f>
        <v>0</v>
      </c>
      <c r="S35" s="8">
        <f>FC_IND_IS_BF_E!S35+FC_IND_IS_EA_E!S35</f>
        <v>0</v>
      </c>
      <c r="T35" s="8">
        <f>FC_IND_IS_BF_E!T35+FC_IND_IS_EA_E!T35</f>
        <v>0</v>
      </c>
      <c r="U35" s="8">
        <f>FC_IND_IS_BF_E!U35+FC_IND_IS_EA_E!U35</f>
        <v>0</v>
      </c>
      <c r="V35" s="8">
        <f>FC_IND_IS_BF_E!V35+FC_IND_IS_EA_E!V35</f>
        <v>0</v>
      </c>
      <c r="W35" s="8">
        <f>FC_IND_IS_BF_E!W35+FC_IND_IS_EA_E!W35</f>
        <v>0</v>
      </c>
      <c r="X35" s="8">
        <f>FC_IND_IS_BF_E!X35+FC_IND_IS_EA_E!X35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FC_IND_IS_BF_E!C36+FC_IND_IS_EA_E!C36</f>
        <v>41.784719040000013</v>
      </c>
      <c r="D36" s="8">
        <f>FC_IND_IS_BF_E!D36+FC_IND_IS_EA_E!D36</f>
        <v>41.784719039999999</v>
      </c>
      <c r="E36" s="8">
        <f>FC_IND_IS_BF_E!E36+FC_IND_IS_EA_E!E36</f>
        <v>20.892359520000003</v>
      </c>
      <c r="F36" s="8">
        <f>FC_IND_IS_BF_E!F36+FC_IND_IS_EA_E!F36</f>
        <v>17.907704280000001</v>
      </c>
      <c r="G36" s="8">
        <f>FC_IND_IS_BF_E!G36+FC_IND_IS_EA_E!G36</f>
        <v>0</v>
      </c>
      <c r="H36" s="8">
        <f>FC_IND_IS_BF_E!H36+FC_IND_IS_EA_E!H36</f>
        <v>17.911566000000001</v>
      </c>
      <c r="I36" s="8">
        <f>FC_IND_IS_BF_E!I36+FC_IND_IS_EA_E!I36</f>
        <v>17.911566000000001</v>
      </c>
      <c r="J36" s="8">
        <f>FC_IND_IS_BF_E!J36+FC_IND_IS_EA_E!J36</f>
        <v>14.513025240000001</v>
      </c>
      <c r="K36" s="8">
        <f>FC_IND_IS_BF_E!K36+FC_IND_IS_EA_E!K36</f>
        <v>8.707724279999999</v>
      </c>
      <c r="L36" s="8">
        <f>FC_IND_IS_BF_E!L36+FC_IND_IS_EA_E!L36</f>
        <v>5.8053009600000003</v>
      </c>
      <c r="M36" s="8">
        <f>FC_IND_IS_BF_E!M36+FC_IND_IS_EA_E!M36</f>
        <v>2.9026504799999988</v>
      </c>
      <c r="N36" s="8">
        <f>FC_IND_IS_BF_E!N36+FC_IND_IS_EA_E!N36</f>
        <v>2.9026504799999988</v>
      </c>
      <c r="O36" s="8">
        <f>FC_IND_IS_BF_E!O36+FC_IND_IS_EA_E!O36</f>
        <v>2.9026504799999988</v>
      </c>
      <c r="P36" s="8">
        <f>FC_IND_IS_BF_E!P36+FC_IND_IS_EA_E!P36</f>
        <v>2.9026504799999988</v>
      </c>
      <c r="Q36" s="8">
        <f>FC_IND_IS_BF_E!Q36+FC_IND_IS_EA_E!Q36</f>
        <v>2.9026504799999988</v>
      </c>
      <c r="R36" s="8">
        <f>FC_IND_IS_BF_E!R36+FC_IND_IS_EA_E!R36</f>
        <v>2.9026504799999988</v>
      </c>
      <c r="S36" s="8">
        <f>FC_IND_IS_BF_E!S36+FC_IND_IS_EA_E!S36</f>
        <v>2.9026504799999988</v>
      </c>
      <c r="T36" s="8">
        <f>FC_IND_IS_BF_E!T36+FC_IND_IS_EA_E!T36</f>
        <v>1.3293403200000002</v>
      </c>
      <c r="U36" s="8">
        <f>FC_IND_IS_BF_E!U36+FC_IND_IS_EA_E!U36</f>
        <v>0.94634856000000023</v>
      </c>
      <c r="V36" s="8">
        <f>FC_IND_IS_BF_E!V36+FC_IND_IS_EA_E!V36</f>
        <v>0.8591191199999999</v>
      </c>
      <c r="W36" s="8">
        <f>FC_IND_IS_BF_E!W36+FC_IND_IS_EA_E!W36</f>
        <v>0.59220612000000006</v>
      </c>
      <c r="X36" s="8">
        <f>FC_IND_IS_BF_E!X36+FC_IND_IS_EA_E!X36</f>
        <v>0.47885328000000005</v>
      </c>
    </row>
    <row r="37" spans="1:24" ht="11.25" customHeight="1" x14ac:dyDescent="0.2">
      <c r="A37" s="28" t="s">
        <v>60</v>
      </c>
      <c r="B37" s="7" t="s">
        <v>61</v>
      </c>
      <c r="C37" s="8">
        <f>FC_IND_IS_BF_E!C37+FC_IND_IS_EA_E!C37</f>
        <v>0</v>
      </c>
      <c r="D37" s="8">
        <f>FC_IND_IS_BF_E!D37+FC_IND_IS_EA_E!D37</f>
        <v>0</v>
      </c>
      <c r="E37" s="8">
        <f>FC_IND_IS_BF_E!E37+FC_IND_IS_EA_E!E37</f>
        <v>0</v>
      </c>
      <c r="F37" s="8">
        <f>FC_IND_IS_BF_E!F37+FC_IND_IS_EA_E!F37</f>
        <v>0</v>
      </c>
      <c r="G37" s="8">
        <f>FC_IND_IS_BF_E!G37+FC_IND_IS_EA_E!G37</f>
        <v>0</v>
      </c>
      <c r="H37" s="8">
        <f>FC_IND_IS_BF_E!H37+FC_IND_IS_EA_E!H37</f>
        <v>0</v>
      </c>
      <c r="I37" s="8">
        <f>FC_IND_IS_BF_E!I37+FC_IND_IS_EA_E!I37</f>
        <v>0</v>
      </c>
      <c r="J37" s="8">
        <f>FC_IND_IS_BF_E!J37+FC_IND_IS_EA_E!J37</f>
        <v>0</v>
      </c>
      <c r="K37" s="8">
        <f>FC_IND_IS_BF_E!K37+FC_IND_IS_EA_E!K37</f>
        <v>0</v>
      </c>
      <c r="L37" s="8">
        <f>FC_IND_IS_BF_E!L37+FC_IND_IS_EA_E!L37</f>
        <v>0</v>
      </c>
      <c r="M37" s="8">
        <f>FC_IND_IS_BF_E!M37+FC_IND_IS_EA_E!M37</f>
        <v>0</v>
      </c>
      <c r="N37" s="8">
        <f>FC_IND_IS_BF_E!N37+FC_IND_IS_EA_E!N37</f>
        <v>0</v>
      </c>
      <c r="O37" s="8">
        <f>FC_IND_IS_BF_E!O37+FC_IND_IS_EA_E!O37</f>
        <v>0</v>
      </c>
      <c r="P37" s="8">
        <f>FC_IND_IS_BF_E!P37+FC_IND_IS_EA_E!P37</f>
        <v>0</v>
      </c>
      <c r="Q37" s="8">
        <f>FC_IND_IS_BF_E!Q37+FC_IND_IS_EA_E!Q37</f>
        <v>0</v>
      </c>
      <c r="R37" s="8">
        <f>FC_IND_IS_BF_E!R37+FC_IND_IS_EA_E!R37</f>
        <v>0</v>
      </c>
      <c r="S37" s="8">
        <f>FC_IND_IS_BF_E!S37+FC_IND_IS_EA_E!S37</f>
        <v>0</v>
      </c>
      <c r="T37" s="8">
        <f>FC_IND_IS_BF_E!T37+FC_IND_IS_EA_E!T37</f>
        <v>0</v>
      </c>
      <c r="U37" s="8">
        <f>FC_IND_IS_BF_E!U37+FC_IND_IS_EA_E!U37</f>
        <v>0</v>
      </c>
      <c r="V37" s="8">
        <f>FC_IND_IS_BF_E!V37+FC_IND_IS_EA_E!V37</f>
        <v>0</v>
      </c>
      <c r="W37" s="8">
        <f>FC_IND_IS_BF_E!W37+FC_IND_IS_EA_E!W37</f>
        <v>0</v>
      </c>
      <c r="X37" s="8">
        <f>FC_IND_IS_BF_E!X37+FC_IND_IS_EA_E!X37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FC_IND_IS_BF_E!C38+FC_IND_IS_EA_E!C38</f>
        <v>0</v>
      </c>
      <c r="D38" s="8">
        <f>FC_IND_IS_BF_E!D38+FC_IND_IS_EA_E!D38</f>
        <v>0</v>
      </c>
      <c r="E38" s="8">
        <f>FC_IND_IS_BF_E!E38+FC_IND_IS_EA_E!E38</f>
        <v>0</v>
      </c>
      <c r="F38" s="8">
        <f>FC_IND_IS_BF_E!F38+FC_IND_IS_EA_E!F38</f>
        <v>0</v>
      </c>
      <c r="G38" s="8">
        <f>FC_IND_IS_BF_E!G38+FC_IND_IS_EA_E!G38</f>
        <v>0</v>
      </c>
      <c r="H38" s="8">
        <f>FC_IND_IS_BF_E!H38+FC_IND_IS_EA_E!H38</f>
        <v>0</v>
      </c>
      <c r="I38" s="8">
        <f>FC_IND_IS_BF_E!I38+FC_IND_IS_EA_E!I38</f>
        <v>0</v>
      </c>
      <c r="J38" s="8">
        <f>FC_IND_IS_BF_E!J38+FC_IND_IS_EA_E!J38</f>
        <v>0</v>
      </c>
      <c r="K38" s="8">
        <f>FC_IND_IS_BF_E!K38+FC_IND_IS_EA_E!K38</f>
        <v>0</v>
      </c>
      <c r="L38" s="8">
        <f>FC_IND_IS_BF_E!L38+FC_IND_IS_EA_E!L38</f>
        <v>0</v>
      </c>
      <c r="M38" s="8">
        <f>FC_IND_IS_BF_E!M38+FC_IND_IS_EA_E!M38</f>
        <v>0</v>
      </c>
      <c r="N38" s="8">
        <f>FC_IND_IS_BF_E!N38+FC_IND_IS_EA_E!N38</f>
        <v>0</v>
      </c>
      <c r="O38" s="8">
        <f>FC_IND_IS_BF_E!O38+FC_IND_IS_EA_E!O38</f>
        <v>0</v>
      </c>
      <c r="P38" s="8">
        <f>FC_IND_IS_BF_E!P38+FC_IND_IS_EA_E!P38</f>
        <v>0</v>
      </c>
      <c r="Q38" s="8">
        <f>FC_IND_IS_BF_E!Q38+FC_IND_IS_EA_E!Q38</f>
        <v>0</v>
      </c>
      <c r="R38" s="8">
        <f>FC_IND_IS_BF_E!R38+FC_IND_IS_EA_E!R38</f>
        <v>0</v>
      </c>
      <c r="S38" s="8">
        <f>FC_IND_IS_BF_E!S38+FC_IND_IS_EA_E!S38</f>
        <v>0</v>
      </c>
      <c r="T38" s="8">
        <f>FC_IND_IS_BF_E!T38+FC_IND_IS_EA_E!T38</f>
        <v>0</v>
      </c>
      <c r="U38" s="8">
        <f>FC_IND_IS_BF_E!U38+FC_IND_IS_EA_E!U38</f>
        <v>0</v>
      </c>
      <c r="V38" s="8">
        <f>FC_IND_IS_BF_E!V38+FC_IND_IS_EA_E!V38</f>
        <v>0</v>
      </c>
      <c r="W38" s="8">
        <f>FC_IND_IS_BF_E!W38+FC_IND_IS_EA_E!W38</f>
        <v>0</v>
      </c>
      <c r="X38" s="8">
        <f>FC_IND_IS_BF_E!X38+FC_IND_IS_EA_E!X38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FC_IND_IS_BF_E!C39+FC_IND_IS_EA_E!C39</f>
        <v>0</v>
      </c>
      <c r="D39" s="8">
        <f>FC_IND_IS_BF_E!D39+FC_IND_IS_EA_E!D39</f>
        <v>0</v>
      </c>
      <c r="E39" s="8">
        <f>FC_IND_IS_BF_E!E39+FC_IND_IS_EA_E!E39</f>
        <v>0</v>
      </c>
      <c r="F39" s="8">
        <f>FC_IND_IS_BF_E!F39+FC_IND_IS_EA_E!F39</f>
        <v>0</v>
      </c>
      <c r="G39" s="8">
        <f>FC_IND_IS_BF_E!G39+FC_IND_IS_EA_E!G39</f>
        <v>0</v>
      </c>
      <c r="H39" s="8">
        <f>FC_IND_IS_BF_E!H39+FC_IND_IS_EA_E!H39</f>
        <v>0</v>
      </c>
      <c r="I39" s="8">
        <f>FC_IND_IS_BF_E!I39+FC_IND_IS_EA_E!I39</f>
        <v>0</v>
      </c>
      <c r="J39" s="8">
        <f>FC_IND_IS_BF_E!J39+FC_IND_IS_EA_E!J39</f>
        <v>0</v>
      </c>
      <c r="K39" s="8">
        <f>FC_IND_IS_BF_E!K39+FC_IND_IS_EA_E!K39</f>
        <v>0</v>
      </c>
      <c r="L39" s="8">
        <f>FC_IND_IS_BF_E!L39+FC_IND_IS_EA_E!L39</f>
        <v>0</v>
      </c>
      <c r="M39" s="8">
        <f>FC_IND_IS_BF_E!M39+FC_IND_IS_EA_E!M39</f>
        <v>0</v>
      </c>
      <c r="N39" s="8">
        <f>FC_IND_IS_BF_E!N39+FC_IND_IS_EA_E!N39</f>
        <v>0</v>
      </c>
      <c r="O39" s="8">
        <f>FC_IND_IS_BF_E!O39+FC_IND_IS_EA_E!O39</f>
        <v>0</v>
      </c>
      <c r="P39" s="8">
        <f>FC_IND_IS_BF_E!P39+FC_IND_IS_EA_E!P39</f>
        <v>0</v>
      </c>
      <c r="Q39" s="8">
        <f>FC_IND_IS_BF_E!Q39+FC_IND_IS_EA_E!Q39</f>
        <v>0</v>
      </c>
      <c r="R39" s="8">
        <f>FC_IND_IS_BF_E!R39+FC_IND_IS_EA_E!R39</f>
        <v>0</v>
      </c>
      <c r="S39" s="8">
        <f>FC_IND_IS_BF_E!S39+FC_IND_IS_EA_E!S39</f>
        <v>0</v>
      </c>
      <c r="T39" s="8">
        <f>FC_IND_IS_BF_E!T39+FC_IND_IS_EA_E!T39</f>
        <v>0</v>
      </c>
      <c r="U39" s="8">
        <f>FC_IND_IS_BF_E!U39+FC_IND_IS_EA_E!U39</f>
        <v>0</v>
      </c>
      <c r="V39" s="8">
        <f>FC_IND_IS_BF_E!V39+FC_IND_IS_EA_E!V39</f>
        <v>0</v>
      </c>
      <c r="W39" s="8">
        <f>FC_IND_IS_BF_E!W39+FC_IND_IS_EA_E!W39</f>
        <v>0</v>
      </c>
      <c r="X39" s="8">
        <f>FC_IND_IS_BF_E!X39+FC_IND_IS_EA_E!X39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FC_IND_IS_BF_E!C40+FC_IND_IS_EA_E!C40</f>
        <v>0</v>
      </c>
      <c r="D40" s="8">
        <f>FC_IND_IS_BF_E!D40+FC_IND_IS_EA_E!D40</f>
        <v>0</v>
      </c>
      <c r="E40" s="8">
        <f>FC_IND_IS_BF_E!E40+FC_IND_IS_EA_E!E40</f>
        <v>0</v>
      </c>
      <c r="F40" s="8">
        <f>FC_IND_IS_BF_E!F40+FC_IND_IS_EA_E!F40</f>
        <v>0</v>
      </c>
      <c r="G40" s="8">
        <f>FC_IND_IS_BF_E!G40+FC_IND_IS_EA_E!G40</f>
        <v>0</v>
      </c>
      <c r="H40" s="8">
        <f>FC_IND_IS_BF_E!H40+FC_IND_IS_EA_E!H40</f>
        <v>0</v>
      </c>
      <c r="I40" s="8">
        <f>FC_IND_IS_BF_E!I40+FC_IND_IS_EA_E!I40</f>
        <v>0</v>
      </c>
      <c r="J40" s="8">
        <f>FC_IND_IS_BF_E!J40+FC_IND_IS_EA_E!J40</f>
        <v>0</v>
      </c>
      <c r="K40" s="8">
        <f>FC_IND_IS_BF_E!K40+FC_IND_IS_EA_E!K40</f>
        <v>0</v>
      </c>
      <c r="L40" s="8">
        <f>FC_IND_IS_BF_E!L40+FC_IND_IS_EA_E!L40</f>
        <v>0</v>
      </c>
      <c r="M40" s="8">
        <f>FC_IND_IS_BF_E!M40+FC_IND_IS_EA_E!M40</f>
        <v>0</v>
      </c>
      <c r="N40" s="8">
        <f>FC_IND_IS_BF_E!N40+FC_IND_IS_EA_E!N40</f>
        <v>0</v>
      </c>
      <c r="O40" s="8">
        <f>FC_IND_IS_BF_E!O40+FC_IND_IS_EA_E!O40</f>
        <v>0</v>
      </c>
      <c r="P40" s="8">
        <f>FC_IND_IS_BF_E!P40+FC_IND_IS_EA_E!P40</f>
        <v>0</v>
      </c>
      <c r="Q40" s="8">
        <f>FC_IND_IS_BF_E!Q40+FC_IND_IS_EA_E!Q40</f>
        <v>0</v>
      </c>
      <c r="R40" s="8">
        <f>FC_IND_IS_BF_E!R40+FC_IND_IS_EA_E!R40</f>
        <v>0</v>
      </c>
      <c r="S40" s="8">
        <f>FC_IND_IS_BF_E!S40+FC_IND_IS_EA_E!S40</f>
        <v>0</v>
      </c>
      <c r="T40" s="8">
        <f>FC_IND_IS_BF_E!T40+FC_IND_IS_EA_E!T40</f>
        <v>0</v>
      </c>
      <c r="U40" s="8">
        <f>FC_IND_IS_BF_E!U40+FC_IND_IS_EA_E!U40</f>
        <v>0</v>
      </c>
      <c r="V40" s="8">
        <f>FC_IND_IS_BF_E!V40+FC_IND_IS_EA_E!V40</f>
        <v>0</v>
      </c>
      <c r="W40" s="8">
        <f>FC_IND_IS_BF_E!W40+FC_IND_IS_EA_E!W40</f>
        <v>0</v>
      </c>
      <c r="X40" s="8">
        <f>FC_IND_IS_BF_E!X40+FC_IND_IS_EA_E!X40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FC_IND_IS_BF_E!C41+FC_IND_IS_EA_E!C41</f>
        <v>0</v>
      </c>
      <c r="D41" s="8">
        <f>FC_IND_IS_BF_E!D41+FC_IND_IS_EA_E!D41</f>
        <v>0</v>
      </c>
      <c r="E41" s="8">
        <f>FC_IND_IS_BF_E!E41+FC_IND_IS_EA_E!E41</f>
        <v>0</v>
      </c>
      <c r="F41" s="8">
        <f>FC_IND_IS_BF_E!F41+FC_IND_IS_EA_E!F41</f>
        <v>0</v>
      </c>
      <c r="G41" s="8">
        <f>FC_IND_IS_BF_E!G41+FC_IND_IS_EA_E!G41</f>
        <v>0</v>
      </c>
      <c r="H41" s="8">
        <f>FC_IND_IS_BF_E!H41+FC_IND_IS_EA_E!H41</f>
        <v>0</v>
      </c>
      <c r="I41" s="8">
        <f>FC_IND_IS_BF_E!I41+FC_IND_IS_EA_E!I41</f>
        <v>0</v>
      </c>
      <c r="J41" s="8">
        <f>FC_IND_IS_BF_E!J41+FC_IND_IS_EA_E!J41</f>
        <v>0</v>
      </c>
      <c r="K41" s="8">
        <f>FC_IND_IS_BF_E!K41+FC_IND_IS_EA_E!K41</f>
        <v>0</v>
      </c>
      <c r="L41" s="8">
        <f>FC_IND_IS_BF_E!L41+FC_IND_IS_EA_E!L41</f>
        <v>0</v>
      </c>
      <c r="M41" s="8">
        <f>FC_IND_IS_BF_E!M41+FC_IND_IS_EA_E!M41</f>
        <v>0</v>
      </c>
      <c r="N41" s="8">
        <f>FC_IND_IS_BF_E!N41+FC_IND_IS_EA_E!N41</f>
        <v>0</v>
      </c>
      <c r="O41" s="8">
        <f>FC_IND_IS_BF_E!O41+FC_IND_IS_EA_E!O41</f>
        <v>0</v>
      </c>
      <c r="P41" s="8">
        <f>FC_IND_IS_BF_E!P41+FC_IND_IS_EA_E!P41</f>
        <v>0</v>
      </c>
      <c r="Q41" s="8">
        <f>FC_IND_IS_BF_E!Q41+FC_IND_IS_EA_E!Q41</f>
        <v>0</v>
      </c>
      <c r="R41" s="8">
        <f>FC_IND_IS_BF_E!R41+FC_IND_IS_EA_E!R41</f>
        <v>0</v>
      </c>
      <c r="S41" s="8">
        <f>FC_IND_IS_BF_E!S41+FC_IND_IS_EA_E!S41</f>
        <v>0</v>
      </c>
      <c r="T41" s="8">
        <f>FC_IND_IS_BF_E!T41+FC_IND_IS_EA_E!T41</f>
        <v>0</v>
      </c>
      <c r="U41" s="8">
        <f>FC_IND_IS_BF_E!U41+FC_IND_IS_EA_E!U41</f>
        <v>0</v>
      </c>
      <c r="V41" s="8">
        <f>FC_IND_IS_BF_E!V41+FC_IND_IS_EA_E!V41</f>
        <v>0</v>
      </c>
      <c r="W41" s="8">
        <f>FC_IND_IS_BF_E!W41+FC_IND_IS_EA_E!W41</f>
        <v>0</v>
      </c>
      <c r="X41" s="8">
        <f>FC_IND_IS_BF_E!X41+FC_IND_IS_EA_E!X41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FC_IND_IS_BF_E!C42+FC_IND_IS_EA_E!C42</f>
        <v>0</v>
      </c>
      <c r="D42" s="8">
        <f>FC_IND_IS_BF_E!D42+FC_IND_IS_EA_E!D42</f>
        <v>0</v>
      </c>
      <c r="E42" s="8">
        <f>FC_IND_IS_BF_E!E42+FC_IND_IS_EA_E!E42</f>
        <v>0</v>
      </c>
      <c r="F42" s="8">
        <f>FC_IND_IS_BF_E!F42+FC_IND_IS_EA_E!F42</f>
        <v>0</v>
      </c>
      <c r="G42" s="8">
        <f>FC_IND_IS_BF_E!G42+FC_IND_IS_EA_E!G42</f>
        <v>0</v>
      </c>
      <c r="H42" s="8">
        <f>FC_IND_IS_BF_E!H42+FC_IND_IS_EA_E!H42</f>
        <v>0</v>
      </c>
      <c r="I42" s="8">
        <f>FC_IND_IS_BF_E!I42+FC_IND_IS_EA_E!I42</f>
        <v>0</v>
      </c>
      <c r="J42" s="8">
        <f>FC_IND_IS_BF_E!J42+FC_IND_IS_EA_E!J42</f>
        <v>0</v>
      </c>
      <c r="K42" s="8">
        <f>FC_IND_IS_BF_E!K42+FC_IND_IS_EA_E!K42</f>
        <v>0</v>
      </c>
      <c r="L42" s="8">
        <f>FC_IND_IS_BF_E!L42+FC_IND_IS_EA_E!L42</f>
        <v>0</v>
      </c>
      <c r="M42" s="8">
        <f>FC_IND_IS_BF_E!M42+FC_IND_IS_EA_E!M42</f>
        <v>0</v>
      </c>
      <c r="N42" s="8">
        <f>FC_IND_IS_BF_E!N42+FC_IND_IS_EA_E!N42</f>
        <v>0</v>
      </c>
      <c r="O42" s="8">
        <f>FC_IND_IS_BF_E!O42+FC_IND_IS_EA_E!O42</f>
        <v>0</v>
      </c>
      <c r="P42" s="8">
        <f>FC_IND_IS_BF_E!P42+FC_IND_IS_EA_E!P42</f>
        <v>0</v>
      </c>
      <c r="Q42" s="8">
        <f>FC_IND_IS_BF_E!Q42+FC_IND_IS_EA_E!Q42</f>
        <v>0</v>
      </c>
      <c r="R42" s="8">
        <f>FC_IND_IS_BF_E!R42+FC_IND_IS_EA_E!R42</f>
        <v>0</v>
      </c>
      <c r="S42" s="8">
        <f>FC_IND_IS_BF_E!S42+FC_IND_IS_EA_E!S42</f>
        <v>0</v>
      </c>
      <c r="T42" s="8">
        <f>FC_IND_IS_BF_E!T42+FC_IND_IS_EA_E!T42</f>
        <v>0</v>
      </c>
      <c r="U42" s="8">
        <f>FC_IND_IS_BF_E!U42+FC_IND_IS_EA_E!U42</f>
        <v>0</v>
      </c>
      <c r="V42" s="8">
        <f>FC_IND_IS_BF_E!V42+FC_IND_IS_EA_E!V42</f>
        <v>0</v>
      </c>
      <c r="W42" s="8">
        <f>FC_IND_IS_BF_E!W42+FC_IND_IS_EA_E!W42</f>
        <v>0</v>
      </c>
      <c r="X42" s="8">
        <f>FC_IND_IS_BF_E!X42+FC_IND_IS_EA_E!X42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FC_IND_IS_BF_E!C43+FC_IND_IS_EA_E!C43</f>
        <v>9.6321700799999999</v>
      </c>
      <c r="D43" s="8">
        <f>FC_IND_IS_BF_E!D43+FC_IND_IS_EA_E!D43</f>
        <v>9.6321700799999981</v>
      </c>
      <c r="E43" s="8">
        <f>FC_IND_IS_BF_E!E43+FC_IND_IS_EA_E!E43</f>
        <v>9.6321700799999981</v>
      </c>
      <c r="F43" s="8">
        <f>FC_IND_IS_BF_E!F43+FC_IND_IS_EA_E!F43</f>
        <v>9.6321700799999981</v>
      </c>
      <c r="G43" s="8">
        <f>FC_IND_IS_BF_E!G43+FC_IND_IS_EA_E!G43</f>
        <v>9.6321700799999981</v>
      </c>
      <c r="H43" s="8">
        <f>FC_IND_IS_BF_E!H43+FC_IND_IS_EA_E!H43</f>
        <v>12.842893439999999</v>
      </c>
      <c r="I43" s="8">
        <f>FC_IND_IS_BF_E!I43+FC_IND_IS_EA_E!I43</f>
        <v>12.745259279999999</v>
      </c>
      <c r="J43" s="8">
        <f>FC_IND_IS_BF_E!J43+FC_IND_IS_EA_E!J43</f>
        <v>9.5588110799999999</v>
      </c>
      <c r="K43" s="8">
        <f>FC_IND_IS_BF_E!K43+FC_IND_IS_EA_E!K43</f>
        <v>3.1861814399999999</v>
      </c>
      <c r="L43" s="8">
        <f>FC_IND_IS_BF_E!L43+FC_IND_IS_EA_E!L43</f>
        <v>6.3726296399999995</v>
      </c>
      <c r="M43" s="8">
        <f>FC_IND_IS_BF_E!M43+FC_IND_IS_EA_E!M43</f>
        <v>6.3726296399999995</v>
      </c>
      <c r="N43" s="8">
        <f>FC_IND_IS_BF_E!N43+FC_IND_IS_EA_E!N43</f>
        <v>3.1861814399999999</v>
      </c>
      <c r="O43" s="8">
        <f>FC_IND_IS_BF_E!O43+FC_IND_IS_EA_E!O43</f>
        <v>6.3726296399999995</v>
      </c>
      <c r="P43" s="8">
        <f>FC_IND_IS_BF_E!P43+FC_IND_IS_EA_E!P43</f>
        <v>6.3726296399999995</v>
      </c>
      <c r="Q43" s="8">
        <f>FC_IND_IS_BF_E!Q43+FC_IND_IS_EA_E!Q43</f>
        <v>6.3726296399999995</v>
      </c>
      <c r="R43" s="8">
        <f>FC_IND_IS_BF_E!R43+FC_IND_IS_EA_E!R43</f>
        <v>6.3726296399999995</v>
      </c>
      <c r="S43" s="8">
        <f>FC_IND_IS_BF_E!S43+FC_IND_IS_EA_E!S43</f>
        <v>6.3726296399999995</v>
      </c>
      <c r="T43" s="8">
        <f>FC_IND_IS_BF_E!T43+FC_IND_IS_EA_E!T43</f>
        <v>5.0948492399999994</v>
      </c>
      <c r="U43" s="8">
        <f>FC_IND_IS_BF_E!U43+FC_IND_IS_EA_E!U43</f>
        <v>5.2319638800000003</v>
      </c>
      <c r="V43" s="8">
        <f>FC_IND_IS_BF_E!V43+FC_IND_IS_EA_E!V43</f>
        <v>4.9865446799999988</v>
      </c>
      <c r="W43" s="8">
        <f>FC_IND_IS_BF_E!W43+FC_IND_IS_EA_E!W43</f>
        <v>5.3626762799999996</v>
      </c>
      <c r="X43" s="8">
        <f>FC_IND_IS_BF_E!X43+FC_IND_IS_EA_E!X43</f>
        <v>5.3912195999999986</v>
      </c>
    </row>
    <row r="44" spans="1:24" ht="11.25" customHeight="1" x14ac:dyDescent="0.2">
      <c r="A44" s="28" t="s">
        <v>74</v>
      </c>
      <c r="B44" s="7" t="s">
        <v>75</v>
      </c>
      <c r="C44" s="8">
        <f>FC_IND_IS_BF_E!C44+FC_IND_IS_EA_E!C44</f>
        <v>59.412178080000018</v>
      </c>
      <c r="D44" s="8">
        <f>FC_IND_IS_BF_E!D44+FC_IND_IS_EA_E!D44</f>
        <v>43.777409039999995</v>
      </c>
      <c r="E44" s="8">
        <f>FC_IND_IS_BF_E!E44+FC_IND_IS_EA_E!E44</f>
        <v>59.412178080000018</v>
      </c>
      <c r="F44" s="8">
        <f>FC_IND_IS_BF_E!F44+FC_IND_IS_EA_E!F44</f>
        <v>62.539076160000008</v>
      </c>
      <c r="G44" s="8">
        <f>FC_IND_IS_BF_E!G44+FC_IND_IS_EA_E!G44</f>
        <v>49.771234080000013</v>
      </c>
      <c r="H44" s="8">
        <f>FC_IND_IS_BF_E!H44+FC_IND_IS_EA_E!H44</f>
        <v>90.210535920000012</v>
      </c>
      <c r="I44" s="8">
        <f>FC_IND_IS_BF_E!I44+FC_IND_IS_EA_E!I44</f>
        <v>83.989062000000033</v>
      </c>
      <c r="J44" s="8">
        <f>FC_IND_IS_BF_E!J44+FC_IND_IS_EA_E!J44</f>
        <v>52.632030960000009</v>
      </c>
      <c r="K44" s="8">
        <f>FC_IND_IS_BF_E!K44+FC_IND_IS_EA_E!K44</f>
        <v>3.0959690400000008</v>
      </c>
      <c r="L44" s="8">
        <f>FC_IND_IS_BF_E!L44+FC_IND_IS_EA_E!L44</f>
        <v>0</v>
      </c>
      <c r="M44" s="8">
        <f>FC_IND_IS_BF_E!M44+FC_IND_IS_EA_E!M44</f>
        <v>3.0959690400000008</v>
      </c>
      <c r="N44" s="8">
        <f>FC_IND_IS_BF_E!N44+FC_IND_IS_EA_E!N44</f>
        <v>0</v>
      </c>
      <c r="O44" s="8">
        <f>FC_IND_IS_BF_E!O44+FC_IND_IS_EA_E!O44</f>
        <v>0</v>
      </c>
      <c r="P44" s="8">
        <f>FC_IND_IS_BF_E!P44+FC_IND_IS_EA_E!P44</f>
        <v>0</v>
      </c>
      <c r="Q44" s="8">
        <f>FC_IND_IS_BF_E!Q44+FC_IND_IS_EA_E!Q44</f>
        <v>0</v>
      </c>
      <c r="R44" s="8">
        <f>FC_IND_IS_BF_E!R44+FC_IND_IS_EA_E!R44</f>
        <v>0</v>
      </c>
      <c r="S44" s="8">
        <f>FC_IND_IS_BF_E!S44+FC_IND_IS_EA_E!S44</f>
        <v>0</v>
      </c>
      <c r="T44" s="8">
        <f>FC_IND_IS_BF_E!T44+FC_IND_IS_EA_E!T44</f>
        <v>0</v>
      </c>
      <c r="U44" s="8">
        <f>FC_IND_IS_BF_E!U44+FC_IND_IS_EA_E!U44</f>
        <v>0</v>
      </c>
      <c r="V44" s="8">
        <f>FC_IND_IS_BF_E!V44+FC_IND_IS_EA_E!V44</f>
        <v>0</v>
      </c>
      <c r="W44" s="8">
        <f>FC_IND_IS_BF_E!W44+FC_IND_IS_EA_E!W44</f>
        <v>0</v>
      </c>
      <c r="X44" s="8">
        <f>FC_IND_IS_BF_E!X44+FC_IND_IS_EA_E!X44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FC_IND_IS_BF_E!C45+FC_IND_IS_EA_E!C45</f>
        <v>0</v>
      </c>
      <c r="D45" s="8">
        <f>FC_IND_IS_BF_E!D45+FC_IND_IS_EA_E!D45</f>
        <v>0</v>
      </c>
      <c r="E45" s="8">
        <f>FC_IND_IS_BF_E!E45+FC_IND_IS_EA_E!E45</f>
        <v>0</v>
      </c>
      <c r="F45" s="8">
        <f>FC_IND_IS_BF_E!F45+FC_IND_IS_EA_E!F45</f>
        <v>0</v>
      </c>
      <c r="G45" s="8">
        <f>FC_IND_IS_BF_E!G45+FC_IND_IS_EA_E!G45</f>
        <v>0</v>
      </c>
      <c r="H45" s="8">
        <f>FC_IND_IS_BF_E!H45+FC_IND_IS_EA_E!H45</f>
        <v>0</v>
      </c>
      <c r="I45" s="8">
        <f>FC_IND_IS_BF_E!I45+FC_IND_IS_EA_E!I45</f>
        <v>0</v>
      </c>
      <c r="J45" s="8">
        <f>FC_IND_IS_BF_E!J45+FC_IND_IS_EA_E!J45</f>
        <v>0</v>
      </c>
      <c r="K45" s="8">
        <f>FC_IND_IS_BF_E!K45+FC_IND_IS_EA_E!K45</f>
        <v>0</v>
      </c>
      <c r="L45" s="8">
        <f>FC_IND_IS_BF_E!L45+FC_IND_IS_EA_E!L45</f>
        <v>0</v>
      </c>
      <c r="M45" s="8">
        <f>FC_IND_IS_BF_E!M45+FC_IND_IS_EA_E!M45</f>
        <v>0</v>
      </c>
      <c r="N45" s="8">
        <f>FC_IND_IS_BF_E!N45+FC_IND_IS_EA_E!N45</f>
        <v>0</v>
      </c>
      <c r="O45" s="8">
        <f>FC_IND_IS_BF_E!O45+FC_IND_IS_EA_E!O45</f>
        <v>0</v>
      </c>
      <c r="P45" s="8">
        <f>FC_IND_IS_BF_E!P45+FC_IND_IS_EA_E!P45</f>
        <v>0</v>
      </c>
      <c r="Q45" s="8">
        <f>FC_IND_IS_BF_E!Q45+FC_IND_IS_EA_E!Q45</f>
        <v>0</v>
      </c>
      <c r="R45" s="8">
        <f>FC_IND_IS_BF_E!R45+FC_IND_IS_EA_E!R45</f>
        <v>0</v>
      </c>
      <c r="S45" s="8">
        <f>FC_IND_IS_BF_E!S45+FC_IND_IS_EA_E!S45</f>
        <v>0</v>
      </c>
      <c r="T45" s="8">
        <f>FC_IND_IS_BF_E!T45+FC_IND_IS_EA_E!T45</f>
        <v>0</v>
      </c>
      <c r="U45" s="8">
        <f>FC_IND_IS_BF_E!U45+FC_IND_IS_EA_E!U45</f>
        <v>0</v>
      </c>
      <c r="V45" s="8">
        <f>FC_IND_IS_BF_E!V45+FC_IND_IS_EA_E!V45</f>
        <v>0</v>
      </c>
      <c r="W45" s="8">
        <f>FC_IND_IS_BF_E!W45+FC_IND_IS_EA_E!W45</f>
        <v>0</v>
      </c>
      <c r="X45" s="8">
        <f>FC_IND_IS_BF_E!X45+FC_IND_IS_EA_E!X45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FC_IND_IS_BF_E!C46+FC_IND_IS_EA_E!C46</f>
        <v>0</v>
      </c>
      <c r="D46" s="8">
        <f>FC_IND_IS_BF_E!D46+FC_IND_IS_EA_E!D46</f>
        <v>0</v>
      </c>
      <c r="E46" s="8">
        <f>FC_IND_IS_BF_E!E46+FC_IND_IS_EA_E!E46</f>
        <v>0</v>
      </c>
      <c r="F46" s="8">
        <f>FC_IND_IS_BF_E!F46+FC_IND_IS_EA_E!F46</f>
        <v>0</v>
      </c>
      <c r="G46" s="8">
        <f>FC_IND_IS_BF_E!G46+FC_IND_IS_EA_E!G46</f>
        <v>0</v>
      </c>
      <c r="H46" s="8">
        <f>FC_IND_IS_BF_E!H46+FC_IND_IS_EA_E!H46</f>
        <v>0</v>
      </c>
      <c r="I46" s="8">
        <f>FC_IND_IS_BF_E!I46+FC_IND_IS_EA_E!I46</f>
        <v>0</v>
      </c>
      <c r="J46" s="8">
        <f>FC_IND_IS_BF_E!J46+FC_IND_IS_EA_E!J46</f>
        <v>0</v>
      </c>
      <c r="K46" s="8">
        <f>FC_IND_IS_BF_E!K46+FC_IND_IS_EA_E!K46</f>
        <v>0</v>
      </c>
      <c r="L46" s="8">
        <f>FC_IND_IS_BF_E!L46+FC_IND_IS_EA_E!L46</f>
        <v>0</v>
      </c>
      <c r="M46" s="8">
        <f>FC_IND_IS_BF_E!M46+FC_IND_IS_EA_E!M46</f>
        <v>0</v>
      </c>
      <c r="N46" s="8">
        <f>FC_IND_IS_BF_E!N46+FC_IND_IS_EA_E!N46</f>
        <v>0</v>
      </c>
      <c r="O46" s="8">
        <f>FC_IND_IS_BF_E!O46+FC_IND_IS_EA_E!O46</f>
        <v>0</v>
      </c>
      <c r="P46" s="8">
        <f>FC_IND_IS_BF_E!P46+FC_IND_IS_EA_E!P46</f>
        <v>0</v>
      </c>
      <c r="Q46" s="8">
        <f>FC_IND_IS_BF_E!Q46+FC_IND_IS_EA_E!Q46</f>
        <v>0</v>
      </c>
      <c r="R46" s="8">
        <f>FC_IND_IS_BF_E!R46+FC_IND_IS_EA_E!R46</f>
        <v>0</v>
      </c>
      <c r="S46" s="8">
        <f>FC_IND_IS_BF_E!S46+FC_IND_IS_EA_E!S46</f>
        <v>0</v>
      </c>
      <c r="T46" s="8">
        <f>FC_IND_IS_BF_E!T46+FC_IND_IS_EA_E!T46</f>
        <v>0</v>
      </c>
      <c r="U46" s="8">
        <f>FC_IND_IS_BF_E!U46+FC_IND_IS_EA_E!U46</f>
        <v>0</v>
      </c>
      <c r="V46" s="8">
        <f>FC_IND_IS_BF_E!V46+FC_IND_IS_EA_E!V46</f>
        <v>0</v>
      </c>
      <c r="W46" s="8">
        <f>FC_IND_IS_BF_E!W46+FC_IND_IS_EA_E!W46</f>
        <v>0</v>
      </c>
      <c r="X46" s="8">
        <f>FC_IND_IS_BF_E!X46+FC_IND_IS_EA_E!X46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FC_IND_IS_BF_E!C47+FC_IND_IS_EA_E!C47</f>
        <v>0</v>
      </c>
      <c r="D47" s="8">
        <f>FC_IND_IS_BF_E!D47+FC_IND_IS_EA_E!D47</f>
        <v>0</v>
      </c>
      <c r="E47" s="8">
        <f>FC_IND_IS_BF_E!E47+FC_IND_IS_EA_E!E47</f>
        <v>0</v>
      </c>
      <c r="F47" s="8">
        <f>FC_IND_IS_BF_E!F47+FC_IND_IS_EA_E!F47</f>
        <v>0</v>
      </c>
      <c r="G47" s="8">
        <f>FC_IND_IS_BF_E!G47+FC_IND_IS_EA_E!G47</f>
        <v>0</v>
      </c>
      <c r="H47" s="8">
        <f>FC_IND_IS_BF_E!H47+FC_IND_IS_EA_E!H47</f>
        <v>0</v>
      </c>
      <c r="I47" s="8">
        <f>FC_IND_IS_BF_E!I47+FC_IND_IS_EA_E!I47</f>
        <v>0</v>
      </c>
      <c r="J47" s="8">
        <f>FC_IND_IS_BF_E!J47+FC_IND_IS_EA_E!J47</f>
        <v>0</v>
      </c>
      <c r="K47" s="8">
        <f>FC_IND_IS_BF_E!K47+FC_IND_IS_EA_E!K47</f>
        <v>0</v>
      </c>
      <c r="L47" s="8">
        <f>FC_IND_IS_BF_E!L47+FC_IND_IS_EA_E!L47</f>
        <v>0</v>
      </c>
      <c r="M47" s="8">
        <f>FC_IND_IS_BF_E!M47+FC_IND_IS_EA_E!M47</f>
        <v>0</v>
      </c>
      <c r="N47" s="8">
        <f>FC_IND_IS_BF_E!N47+FC_IND_IS_EA_E!N47</f>
        <v>0</v>
      </c>
      <c r="O47" s="8">
        <f>FC_IND_IS_BF_E!O47+FC_IND_IS_EA_E!O47</f>
        <v>0</v>
      </c>
      <c r="P47" s="8">
        <f>FC_IND_IS_BF_E!P47+FC_IND_IS_EA_E!P47</f>
        <v>0</v>
      </c>
      <c r="Q47" s="8">
        <f>FC_IND_IS_BF_E!Q47+FC_IND_IS_EA_E!Q47</f>
        <v>0</v>
      </c>
      <c r="R47" s="8">
        <f>FC_IND_IS_BF_E!R47+FC_IND_IS_EA_E!R47</f>
        <v>0</v>
      </c>
      <c r="S47" s="8">
        <f>FC_IND_IS_BF_E!S47+FC_IND_IS_EA_E!S47</f>
        <v>0</v>
      </c>
      <c r="T47" s="8">
        <f>FC_IND_IS_BF_E!T47+FC_IND_IS_EA_E!T47</f>
        <v>0</v>
      </c>
      <c r="U47" s="8">
        <f>FC_IND_IS_BF_E!U47+FC_IND_IS_EA_E!U47</f>
        <v>0</v>
      </c>
      <c r="V47" s="8">
        <f>FC_IND_IS_BF_E!V47+FC_IND_IS_EA_E!V47</f>
        <v>0</v>
      </c>
      <c r="W47" s="8">
        <f>FC_IND_IS_BF_E!W47+FC_IND_IS_EA_E!W47</f>
        <v>0</v>
      </c>
      <c r="X47" s="8">
        <f>FC_IND_IS_BF_E!X47+FC_IND_IS_EA_E!X47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FC_IND_IS_BF_E!C48+FC_IND_IS_EA_E!C48</f>
        <v>0</v>
      </c>
      <c r="D48" s="8">
        <f>FC_IND_IS_BF_E!D48+FC_IND_IS_EA_E!D48</f>
        <v>0</v>
      </c>
      <c r="E48" s="8">
        <f>FC_IND_IS_BF_E!E48+FC_IND_IS_EA_E!E48</f>
        <v>0</v>
      </c>
      <c r="F48" s="8">
        <f>FC_IND_IS_BF_E!F48+FC_IND_IS_EA_E!F48</f>
        <v>0</v>
      </c>
      <c r="G48" s="8">
        <f>FC_IND_IS_BF_E!G48+FC_IND_IS_EA_E!G48</f>
        <v>0</v>
      </c>
      <c r="H48" s="8">
        <f>FC_IND_IS_BF_E!H48+FC_IND_IS_EA_E!H48</f>
        <v>0</v>
      </c>
      <c r="I48" s="8">
        <f>FC_IND_IS_BF_E!I48+FC_IND_IS_EA_E!I48</f>
        <v>0</v>
      </c>
      <c r="J48" s="8">
        <f>FC_IND_IS_BF_E!J48+FC_IND_IS_EA_E!J48</f>
        <v>0</v>
      </c>
      <c r="K48" s="8">
        <f>FC_IND_IS_BF_E!K48+FC_IND_IS_EA_E!K48</f>
        <v>0</v>
      </c>
      <c r="L48" s="8">
        <f>FC_IND_IS_BF_E!L48+FC_IND_IS_EA_E!L48</f>
        <v>0</v>
      </c>
      <c r="M48" s="8">
        <f>FC_IND_IS_BF_E!M48+FC_IND_IS_EA_E!M48</f>
        <v>0</v>
      </c>
      <c r="N48" s="8">
        <f>FC_IND_IS_BF_E!N48+FC_IND_IS_EA_E!N48</f>
        <v>0</v>
      </c>
      <c r="O48" s="8">
        <f>FC_IND_IS_BF_E!O48+FC_IND_IS_EA_E!O48</f>
        <v>0</v>
      </c>
      <c r="P48" s="8">
        <f>FC_IND_IS_BF_E!P48+FC_IND_IS_EA_E!P48</f>
        <v>0</v>
      </c>
      <c r="Q48" s="8">
        <f>FC_IND_IS_BF_E!Q48+FC_IND_IS_EA_E!Q48</f>
        <v>0</v>
      </c>
      <c r="R48" s="8">
        <f>FC_IND_IS_BF_E!R48+FC_IND_IS_EA_E!R48</f>
        <v>0</v>
      </c>
      <c r="S48" s="8">
        <f>FC_IND_IS_BF_E!S48+FC_IND_IS_EA_E!S48</f>
        <v>0</v>
      </c>
      <c r="T48" s="8">
        <f>FC_IND_IS_BF_E!T48+FC_IND_IS_EA_E!T48</f>
        <v>0</v>
      </c>
      <c r="U48" s="8">
        <f>FC_IND_IS_BF_E!U48+FC_IND_IS_EA_E!U48</f>
        <v>0</v>
      </c>
      <c r="V48" s="8">
        <f>FC_IND_IS_BF_E!V48+FC_IND_IS_EA_E!V48</f>
        <v>0</v>
      </c>
      <c r="W48" s="8">
        <f>FC_IND_IS_BF_E!W48+FC_IND_IS_EA_E!W48</f>
        <v>0</v>
      </c>
      <c r="X48" s="8">
        <f>FC_IND_IS_BF_E!X48+FC_IND_IS_EA_E!X48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FC_IND_IS_BF_E!C49+FC_IND_IS_EA_E!C49</f>
        <v>0</v>
      </c>
      <c r="D49" s="8">
        <f>FC_IND_IS_BF_E!D49+FC_IND_IS_EA_E!D49</f>
        <v>0</v>
      </c>
      <c r="E49" s="8">
        <f>FC_IND_IS_BF_E!E49+FC_IND_IS_EA_E!E49</f>
        <v>0</v>
      </c>
      <c r="F49" s="8">
        <f>FC_IND_IS_BF_E!F49+FC_IND_IS_EA_E!F49</f>
        <v>0</v>
      </c>
      <c r="G49" s="8">
        <f>FC_IND_IS_BF_E!G49+FC_IND_IS_EA_E!G49</f>
        <v>0</v>
      </c>
      <c r="H49" s="8">
        <f>FC_IND_IS_BF_E!H49+FC_IND_IS_EA_E!H49</f>
        <v>0</v>
      </c>
      <c r="I49" s="8">
        <f>FC_IND_IS_BF_E!I49+FC_IND_IS_EA_E!I49</f>
        <v>0</v>
      </c>
      <c r="J49" s="8">
        <f>FC_IND_IS_BF_E!J49+FC_IND_IS_EA_E!J49</f>
        <v>0</v>
      </c>
      <c r="K49" s="8">
        <f>FC_IND_IS_BF_E!K49+FC_IND_IS_EA_E!K49</f>
        <v>0</v>
      </c>
      <c r="L49" s="8">
        <f>FC_IND_IS_BF_E!L49+FC_IND_IS_EA_E!L49</f>
        <v>0</v>
      </c>
      <c r="M49" s="8">
        <f>FC_IND_IS_BF_E!M49+FC_IND_IS_EA_E!M49</f>
        <v>0</v>
      </c>
      <c r="N49" s="8">
        <f>FC_IND_IS_BF_E!N49+FC_IND_IS_EA_E!N49</f>
        <v>0</v>
      </c>
      <c r="O49" s="8">
        <f>FC_IND_IS_BF_E!O49+FC_IND_IS_EA_E!O49</f>
        <v>0</v>
      </c>
      <c r="P49" s="8">
        <f>FC_IND_IS_BF_E!P49+FC_IND_IS_EA_E!P49</f>
        <v>0</v>
      </c>
      <c r="Q49" s="8">
        <f>FC_IND_IS_BF_E!Q49+FC_IND_IS_EA_E!Q49</f>
        <v>0</v>
      </c>
      <c r="R49" s="8">
        <f>FC_IND_IS_BF_E!R49+FC_IND_IS_EA_E!R49</f>
        <v>0</v>
      </c>
      <c r="S49" s="8">
        <f>FC_IND_IS_BF_E!S49+FC_IND_IS_EA_E!S49</f>
        <v>0</v>
      </c>
      <c r="T49" s="8">
        <f>FC_IND_IS_BF_E!T49+FC_IND_IS_EA_E!T49</f>
        <v>0</v>
      </c>
      <c r="U49" s="8">
        <f>FC_IND_IS_BF_E!U49+FC_IND_IS_EA_E!U49</f>
        <v>0</v>
      </c>
      <c r="V49" s="8">
        <f>FC_IND_IS_BF_E!V49+FC_IND_IS_EA_E!V49</f>
        <v>0</v>
      </c>
      <c r="W49" s="8">
        <f>FC_IND_IS_BF_E!W49+FC_IND_IS_EA_E!W49</f>
        <v>0</v>
      </c>
      <c r="X49" s="8">
        <f>FC_IND_IS_BF_E!X49+FC_IND_IS_EA_E!X49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FC_IND_IS_BF_E!C50+FC_IND_IS_EA_E!C50</f>
        <v>0</v>
      </c>
      <c r="D50" s="8">
        <f>FC_IND_IS_BF_E!D50+FC_IND_IS_EA_E!D50</f>
        <v>0</v>
      </c>
      <c r="E50" s="8">
        <f>FC_IND_IS_BF_E!E50+FC_IND_IS_EA_E!E50</f>
        <v>0</v>
      </c>
      <c r="F50" s="8">
        <f>FC_IND_IS_BF_E!F50+FC_IND_IS_EA_E!F50</f>
        <v>0</v>
      </c>
      <c r="G50" s="8">
        <f>FC_IND_IS_BF_E!G50+FC_IND_IS_EA_E!G50</f>
        <v>0</v>
      </c>
      <c r="H50" s="8">
        <f>FC_IND_IS_BF_E!H50+FC_IND_IS_EA_E!H50</f>
        <v>0</v>
      </c>
      <c r="I50" s="8">
        <f>FC_IND_IS_BF_E!I50+FC_IND_IS_EA_E!I50</f>
        <v>0</v>
      </c>
      <c r="J50" s="8">
        <f>FC_IND_IS_BF_E!J50+FC_IND_IS_EA_E!J50</f>
        <v>0</v>
      </c>
      <c r="K50" s="8">
        <f>FC_IND_IS_BF_E!K50+FC_IND_IS_EA_E!K50</f>
        <v>0</v>
      </c>
      <c r="L50" s="8">
        <f>FC_IND_IS_BF_E!L50+FC_IND_IS_EA_E!L50</f>
        <v>0</v>
      </c>
      <c r="M50" s="8">
        <f>FC_IND_IS_BF_E!M50+FC_IND_IS_EA_E!M50</f>
        <v>0</v>
      </c>
      <c r="N50" s="8">
        <f>FC_IND_IS_BF_E!N50+FC_IND_IS_EA_E!N50</f>
        <v>0</v>
      </c>
      <c r="O50" s="8">
        <f>FC_IND_IS_BF_E!O50+FC_IND_IS_EA_E!O50</f>
        <v>0</v>
      </c>
      <c r="P50" s="8">
        <f>FC_IND_IS_BF_E!P50+FC_IND_IS_EA_E!P50</f>
        <v>0</v>
      </c>
      <c r="Q50" s="8">
        <f>FC_IND_IS_BF_E!Q50+FC_IND_IS_EA_E!Q50</f>
        <v>0</v>
      </c>
      <c r="R50" s="8">
        <f>FC_IND_IS_BF_E!R50+FC_IND_IS_EA_E!R50</f>
        <v>0</v>
      </c>
      <c r="S50" s="8">
        <f>FC_IND_IS_BF_E!S50+FC_IND_IS_EA_E!S50</f>
        <v>0</v>
      </c>
      <c r="T50" s="8">
        <f>FC_IND_IS_BF_E!T50+FC_IND_IS_EA_E!T50</f>
        <v>0</v>
      </c>
      <c r="U50" s="8">
        <f>FC_IND_IS_BF_E!U50+FC_IND_IS_EA_E!U50</f>
        <v>0</v>
      </c>
      <c r="V50" s="8">
        <f>FC_IND_IS_BF_E!V50+FC_IND_IS_EA_E!V50</f>
        <v>0</v>
      </c>
      <c r="W50" s="8">
        <f>FC_IND_IS_BF_E!W50+FC_IND_IS_EA_E!W50</f>
        <v>0</v>
      </c>
      <c r="X50" s="8">
        <f>FC_IND_IS_BF_E!X50+FC_IND_IS_EA_E!X50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FC_IND_IS_BF_E!C51+FC_IND_IS_EA_E!C51</f>
        <v>49.278239999999983</v>
      </c>
      <c r="D51" s="27">
        <f>FC_IND_IS_BF_E!D51+FC_IND_IS_EA_E!D51</f>
        <v>53.014500000000027</v>
      </c>
      <c r="E51" s="27">
        <f>FC_IND_IS_BF_E!E51+FC_IND_IS_EA_E!E51</f>
        <v>65.687490000000011</v>
      </c>
      <c r="F51" s="27">
        <f>FC_IND_IS_BF_E!F51+FC_IND_IS_EA_E!F51</f>
        <v>80.178119999999979</v>
      </c>
      <c r="G51" s="27">
        <f>FC_IND_IS_BF_E!G51+FC_IND_IS_EA_E!G51</f>
        <v>80.733509999999995</v>
      </c>
      <c r="H51" s="27">
        <f>FC_IND_IS_BF_E!H51+FC_IND_IS_EA_E!H51</f>
        <v>97.344720000000009</v>
      </c>
      <c r="I51" s="27">
        <f>FC_IND_IS_BF_E!I51+FC_IND_IS_EA_E!I51</f>
        <v>102.64617</v>
      </c>
      <c r="J51" s="27">
        <f>FC_IND_IS_BF_E!J51+FC_IND_IS_EA_E!J51</f>
        <v>122.53922999999999</v>
      </c>
      <c r="K51" s="27">
        <f>FC_IND_IS_BF_E!K51+FC_IND_IS_EA_E!K51</f>
        <v>118.29807000000001</v>
      </c>
      <c r="L51" s="27">
        <f>FC_IND_IS_BF_E!L51+FC_IND_IS_EA_E!L51</f>
        <v>99.76824000000002</v>
      </c>
      <c r="M51" s="27">
        <f>FC_IND_IS_BF_E!M51+FC_IND_IS_EA_E!M51</f>
        <v>95.577570000000009</v>
      </c>
      <c r="N51" s="27">
        <f>FC_IND_IS_BF_E!N51+FC_IND_IS_EA_E!N51</f>
        <v>105.77655000000001</v>
      </c>
      <c r="O51" s="27">
        <f>FC_IND_IS_BF_E!O51+FC_IND_IS_EA_E!O51</f>
        <v>115.72308000000001</v>
      </c>
      <c r="P51" s="27">
        <f>FC_IND_IS_BF_E!P51+FC_IND_IS_EA_E!P51</f>
        <v>115.1172</v>
      </c>
      <c r="Q51" s="27">
        <f>FC_IND_IS_BF_E!Q51+FC_IND_IS_EA_E!Q51</f>
        <v>111.22947000000002</v>
      </c>
      <c r="R51" s="27">
        <f>FC_IND_IS_BF_E!R51+FC_IND_IS_EA_E!R51</f>
        <v>82.968803280000003</v>
      </c>
      <c r="S51" s="27">
        <f>FC_IND_IS_BF_E!S51+FC_IND_IS_EA_E!S51</f>
        <v>93.854245319999976</v>
      </c>
      <c r="T51" s="27">
        <f>FC_IND_IS_BF_E!T51+FC_IND_IS_EA_E!T51</f>
        <v>96.150530520000004</v>
      </c>
      <c r="U51" s="27">
        <f>FC_IND_IS_BF_E!U51+FC_IND_IS_EA_E!U51</f>
        <v>112.99601412</v>
      </c>
      <c r="V51" s="27">
        <f>FC_IND_IS_BF_E!V51+FC_IND_IS_EA_E!V51</f>
        <v>117.49184568000001</v>
      </c>
      <c r="W51" s="27">
        <f>FC_IND_IS_BF_E!W51+FC_IND_IS_EA_E!W51</f>
        <v>121.68918036000001</v>
      </c>
      <c r="X51" s="27">
        <f>FC_IND_IS_BF_E!X51+FC_IND_IS_EA_E!X51</f>
        <v>116.33703840000001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FC_IND_IS_BF_E!C53+FC_IND_IS_EA_E!C53</f>
        <v>0</v>
      </c>
      <c r="D53" s="8">
        <f>FC_IND_IS_BF_E!D53+FC_IND_IS_EA_E!D53</f>
        <v>0</v>
      </c>
      <c r="E53" s="8">
        <f>FC_IND_IS_BF_E!E53+FC_IND_IS_EA_E!E53</f>
        <v>0</v>
      </c>
      <c r="F53" s="8">
        <f>FC_IND_IS_BF_E!F53+FC_IND_IS_EA_E!F53</f>
        <v>0</v>
      </c>
      <c r="G53" s="8">
        <f>FC_IND_IS_BF_E!G53+FC_IND_IS_EA_E!G53</f>
        <v>0</v>
      </c>
      <c r="H53" s="8">
        <f>FC_IND_IS_BF_E!H53+FC_IND_IS_EA_E!H53</f>
        <v>0</v>
      </c>
      <c r="I53" s="8">
        <f>FC_IND_IS_BF_E!I53+FC_IND_IS_EA_E!I53</f>
        <v>0</v>
      </c>
      <c r="J53" s="8">
        <f>FC_IND_IS_BF_E!J53+FC_IND_IS_EA_E!J53</f>
        <v>0</v>
      </c>
      <c r="K53" s="8">
        <f>FC_IND_IS_BF_E!K53+FC_IND_IS_EA_E!K53</f>
        <v>0</v>
      </c>
      <c r="L53" s="8">
        <f>FC_IND_IS_BF_E!L53+FC_IND_IS_EA_E!L53</f>
        <v>0</v>
      </c>
      <c r="M53" s="8">
        <f>FC_IND_IS_BF_E!M53+FC_IND_IS_EA_E!M53</f>
        <v>0</v>
      </c>
      <c r="N53" s="8">
        <f>FC_IND_IS_BF_E!N53+FC_IND_IS_EA_E!N53</f>
        <v>0</v>
      </c>
      <c r="O53" s="8">
        <f>FC_IND_IS_BF_E!O53+FC_IND_IS_EA_E!O53</f>
        <v>0</v>
      </c>
      <c r="P53" s="8">
        <f>FC_IND_IS_BF_E!P53+FC_IND_IS_EA_E!P53</f>
        <v>0</v>
      </c>
      <c r="Q53" s="8">
        <f>FC_IND_IS_BF_E!Q53+FC_IND_IS_EA_E!Q53</f>
        <v>0</v>
      </c>
      <c r="R53" s="8">
        <f>FC_IND_IS_BF_E!R53+FC_IND_IS_EA_E!R53</f>
        <v>0</v>
      </c>
      <c r="S53" s="8">
        <f>FC_IND_IS_BF_E!S53+FC_IND_IS_EA_E!S53</f>
        <v>0</v>
      </c>
      <c r="T53" s="8">
        <f>FC_IND_IS_BF_E!T53+FC_IND_IS_EA_E!T53</f>
        <v>0</v>
      </c>
      <c r="U53" s="8">
        <f>FC_IND_IS_BF_E!U53+FC_IND_IS_EA_E!U53</f>
        <v>0</v>
      </c>
      <c r="V53" s="8">
        <f>FC_IND_IS_BF_E!V53+FC_IND_IS_EA_E!V53</f>
        <v>0</v>
      </c>
      <c r="W53" s="8">
        <f>FC_IND_IS_BF_E!W53+FC_IND_IS_EA_E!W53</f>
        <v>0</v>
      </c>
      <c r="X53" s="8">
        <f>FC_IND_IS_BF_E!X53+FC_IND_IS_EA_E!X53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FC_IND_IS_BF_E!C54+FC_IND_IS_EA_E!C54</f>
        <v>0</v>
      </c>
      <c r="D54" s="45">
        <f>FC_IND_IS_BF_E!D54+FC_IND_IS_EA_E!D54</f>
        <v>0</v>
      </c>
      <c r="E54" s="45">
        <f>FC_IND_IS_BF_E!E54+FC_IND_IS_EA_E!E54</f>
        <v>0</v>
      </c>
      <c r="F54" s="45">
        <f>FC_IND_IS_BF_E!F54+FC_IND_IS_EA_E!F54</f>
        <v>0</v>
      </c>
      <c r="G54" s="45">
        <f>FC_IND_IS_BF_E!G54+FC_IND_IS_EA_E!G54</f>
        <v>0</v>
      </c>
      <c r="H54" s="45">
        <f>FC_IND_IS_BF_E!H54+FC_IND_IS_EA_E!H54</f>
        <v>0</v>
      </c>
      <c r="I54" s="45">
        <f>FC_IND_IS_BF_E!I54+FC_IND_IS_EA_E!I54</f>
        <v>0</v>
      </c>
      <c r="J54" s="45">
        <f>FC_IND_IS_BF_E!J54+FC_IND_IS_EA_E!J54</f>
        <v>0</v>
      </c>
      <c r="K54" s="45">
        <f>FC_IND_IS_BF_E!K54+FC_IND_IS_EA_E!K54</f>
        <v>0</v>
      </c>
      <c r="L54" s="45">
        <f>FC_IND_IS_BF_E!L54+FC_IND_IS_EA_E!L54</f>
        <v>0</v>
      </c>
      <c r="M54" s="45">
        <f>FC_IND_IS_BF_E!M54+FC_IND_IS_EA_E!M54</f>
        <v>0</v>
      </c>
      <c r="N54" s="45">
        <f>FC_IND_IS_BF_E!N54+FC_IND_IS_EA_E!N54</f>
        <v>0</v>
      </c>
      <c r="O54" s="45">
        <f>FC_IND_IS_BF_E!O54+FC_IND_IS_EA_E!O54</f>
        <v>0</v>
      </c>
      <c r="P54" s="45">
        <f>FC_IND_IS_BF_E!P54+FC_IND_IS_EA_E!P54</f>
        <v>0</v>
      </c>
      <c r="Q54" s="45">
        <f>FC_IND_IS_BF_E!Q54+FC_IND_IS_EA_E!Q54</f>
        <v>0</v>
      </c>
      <c r="R54" s="45">
        <f>FC_IND_IS_BF_E!R54+FC_IND_IS_EA_E!R54</f>
        <v>0</v>
      </c>
      <c r="S54" s="45">
        <f>FC_IND_IS_BF_E!S54+FC_IND_IS_EA_E!S54</f>
        <v>0</v>
      </c>
      <c r="T54" s="45">
        <f>FC_IND_IS_BF_E!T54+FC_IND_IS_EA_E!T54</f>
        <v>0</v>
      </c>
      <c r="U54" s="45">
        <f>FC_IND_IS_BF_E!U54+FC_IND_IS_EA_E!U54</f>
        <v>0</v>
      </c>
      <c r="V54" s="45">
        <f>FC_IND_IS_BF_E!V54+FC_IND_IS_EA_E!V54</f>
        <v>0</v>
      </c>
      <c r="W54" s="45">
        <f>FC_IND_IS_BF_E!W54+FC_IND_IS_EA_E!W54</f>
        <v>0</v>
      </c>
      <c r="X54" s="45">
        <f>FC_IND_IS_BF_E!X54+FC_IND_IS_EA_E!X54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0.28036800000000001</v>
      </c>
      <c r="U61" s="49">
        <f t="shared" si="31"/>
        <v>0.29871936000000004</v>
      </c>
      <c r="V61" s="49">
        <f t="shared" si="31"/>
        <v>0.29081807999999998</v>
      </c>
      <c r="W61" s="49">
        <f t="shared" si="31"/>
        <v>0.32471711999999991</v>
      </c>
      <c r="X61" s="49">
        <f t="shared" si="31"/>
        <v>0.42794351999999986</v>
      </c>
    </row>
    <row r="62" spans="1:24" ht="11.25" customHeight="1" x14ac:dyDescent="0.2">
      <c r="A62" s="50" t="s">
        <v>92</v>
      </c>
      <c r="B62" s="51" t="s">
        <v>93</v>
      </c>
      <c r="C62" s="52">
        <f>FC_IND_IS_BF_E!C62+FC_IND_IS_EA_E!C62</f>
        <v>0</v>
      </c>
      <c r="D62" s="52">
        <f>FC_IND_IS_BF_E!D62+FC_IND_IS_EA_E!D62</f>
        <v>0</v>
      </c>
      <c r="E62" s="52">
        <f>FC_IND_IS_BF_E!E62+FC_IND_IS_EA_E!E62</f>
        <v>0</v>
      </c>
      <c r="F62" s="52">
        <f>FC_IND_IS_BF_E!F62+FC_IND_IS_EA_E!F62</f>
        <v>0</v>
      </c>
      <c r="G62" s="52">
        <f>FC_IND_IS_BF_E!G62+FC_IND_IS_EA_E!G62</f>
        <v>0</v>
      </c>
      <c r="H62" s="52">
        <f>FC_IND_IS_BF_E!H62+FC_IND_IS_EA_E!H62</f>
        <v>0</v>
      </c>
      <c r="I62" s="52">
        <f>FC_IND_IS_BF_E!I62+FC_IND_IS_EA_E!I62</f>
        <v>0</v>
      </c>
      <c r="J62" s="52">
        <f>FC_IND_IS_BF_E!J62+FC_IND_IS_EA_E!J62</f>
        <v>0</v>
      </c>
      <c r="K62" s="52">
        <f>FC_IND_IS_BF_E!K62+FC_IND_IS_EA_E!K62</f>
        <v>0</v>
      </c>
      <c r="L62" s="52">
        <f>FC_IND_IS_BF_E!L62+FC_IND_IS_EA_E!L62</f>
        <v>0</v>
      </c>
      <c r="M62" s="52">
        <f>FC_IND_IS_BF_E!M62+FC_IND_IS_EA_E!M62</f>
        <v>0</v>
      </c>
      <c r="N62" s="52">
        <f>FC_IND_IS_BF_E!N62+FC_IND_IS_EA_E!N62</f>
        <v>0</v>
      </c>
      <c r="O62" s="52">
        <f>FC_IND_IS_BF_E!O62+FC_IND_IS_EA_E!O62</f>
        <v>0</v>
      </c>
      <c r="P62" s="52">
        <f>FC_IND_IS_BF_E!P62+FC_IND_IS_EA_E!P62</f>
        <v>0</v>
      </c>
      <c r="Q62" s="52">
        <f>FC_IND_IS_BF_E!Q62+FC_IND_IS_EA_E!Q62</f>
        <v>0</v>
      </c>
      <c r="R62" s="52">
        <f>FC_IND_IS_BF_E!R62+FC_IND_IS_EA_E!R62</f>
        <v>0</v>
      </c>
      <c r="S62" s="52">
        <f>FC_IND_IS_BF_E!S62+FC_IND_IS_EA_E!S62</f>
        <v>0</v>
      </c>
      <c r="T62" s="52">
        <f>FC_IND_IS_BF_E!T62+FC_IND_IS_EA_E!T62</f>
        <v>0</v>
      </c>
      <c r="U62" s="52">
        <f>FC_IND_IS_BF_E!U62+FC_IND_IS_EA_E!U62</f>
        <v>0</v>
      </c>
      <c r="V62" s="52">
        <f>FC_IND_IS_BF_E!V62+FC_IND_IS_EA_E!V62</f>
        <v>0</v>
      </c>
      <c r="W62" s="52">
        <f>FC_IND_IS_BF_E!W62+FC_IND_IS_EA_E!W62</f>
        <v>0</v>
      </c>
      <c r="X62" s="52">
        <f>FC_IND_IS_BF_E!X62+FC_IND_IS_EA_E!X62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FC_IND_IS_BF_E!C63+FC_IND_IS_EA_E!C63</f>
        <v>0</v>
      </c>
      <c r="D63" s="52">
        <f>FC_IND_IS_BF_E!D63+FC_IND_IS_EA_E!D63</f>
        <v>0</v>
      </c>
      <c r="E63" s="52">
        <f>FC_IND_IS_BF_E!E63+FC_IND_IS_EA_E!E63</f>
        <v>0</v>
      </c>
      <c r="F63" s="52">
        <f>FC_IND_IS_BF_E!F63+FC_IND_IS_EA_E!F63</f>
        <v>0</v>
      </c>
      <c r="G63" s="52">
        <f>FC_IND_IS_BF_E!G63+FC_IND_IS_EA_E!G63</f>
        <v>0</v>
      </c>
      <c r="H63" s="52">
        <f>FC_IND_IS_BF_E!H63+FC_IND_IS_EA_E!H63</f>
        <v>0</v>
      </c>
      <c r="I63" s="52">
        <f>FC_IND_IS_BF_E!I63+FC_IND_IS_EA_E!I63</f>
        <v>0</v>
      </c>
      <c r="J63" s="52">
        <f>FC_IND_IS_BF_E!J63+FC_IND_IS_EA_E!J63</f>
        <v>0</v>
      </c>
      <c r="K63" s="52">
        <f>FC_IND_IS_BF_E!K63+FC_IND_IS_EA_E!K63</f>
        <v>0</v>
      </c>
      <c r="L63" s="52">
        <f>FC_IND_IS_BF_E!L63+FC_IND_IS_EA_E!L63</f>
        <v>0</v>
      </c>
      <c r="M63" s="52">
        <f>FC_IND_IS_BF_E!M63+FC_IND_IS_EA_E!M63</f>
        <v>0</v>
      </c>
      <c r="N63" s="52">
        <f>FC_IND_IS_BF_E!N63+FC_IND_IS_EA_E!N63</f>
        <v>0</v>
      </c>
      <c r="O63" s="52">
        <f>FC_IND_IS_BF_E!O63+FC_IND_IS_EA_E!O63</f>
        <v>0</v>
      </c>
      <c r="P63" s="52">
        <f>FC_IND_IS_BF_E!P63+FC_IND_IS_EA_E!P63</f>
        <v>0</v>
      </c>
      <c r="Q63" s="52">
        <f>FC_IND_IS_BF_E!Q63+FC_IND_IS_EA_E!Q63</f>
        <v>0</v>
      </c>
      <c r="R63" s="52">
        <f>FC_IND_IS_BF_E!R63+FC_IND_IS_EA_E!R63</f>
        <v>0</v>
      </c>
      <c r="S63" s="52">
        <f>FC_IND_IS_BF_E!S63+FC_IND_IS_EA_E!S63</f>
        <v>0</v>
      </c>
      <c r="T63" s="52">
        <f>FC_IND_IS_BF_E!T63+FC_IND_IS_EA_E!T63</f>
        <v>0</v>
      </c>
      <c r="U63" s="52">
        <f>FC_IND_IS_BF_E!U63+FC_IND_IS_EA_E!U63</f>
        <v>0</v>
      </c>
      <c r="V63" s="52">
        <f>FC_IND_IS_BF_E!V63+FC_IND_IS_EA_E!V63</f>
        <v>0</v>
      </c>
      <c r="W63" s="52">
        <f>FC_IND_IS_BF_E!W63+FC_IND_IS_EA_E!W63</f>
        <v>0</v>
      </c>
      <c r="X63" s="52">
        <f>FC_IND_IS_BF_E!X63+FC_IND_IS_EA_E!X63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FC_IND_IS_BF_E!C64+FC_IND_IS_EA_E!C64</f>
        <v>0</v>
      </c>
      <c r="D64" s="52">
        <f>FC_IND_IS_BF_E!D64+FC_IND_IS_EA_E!D64</f>
        <v>0</v>
      </c>
      <c r="E64" s="52">
        <f>FC_IND_IS_BF_E!E64+FC_IND_IS_EA_E!E64</f>
        <v>0</v>
      </c>
      <c r="F64" s="52">
        <f>FC_IND_IS_BF_E!F64+FC_IND_IS_EA_E!F64</f>
        <v>0</v>
      </c>
      <c r="G64" s="52">
        <f>FC_IND_IS_BF_E!G64+FC_IND_IS_EA_E!G64</f>
        <v>0</v>
      </c>
      <c r="H64" s="52">
        <f>FC_IND_IS_BF_E!H64+FC_IND_IS_EA_E!H64</f>
        <v>0</v>
      </c>
      <c r="I64" s="52">
        <f>FC_IND_IS_BF_E!I64+FC_IND_IS_EA_E!I64</f>
        <v>0</v>
      </c>
      <c r="J64" s="52">
        <f>FC_IND_IS_BF_E!J64+FC_IND_IS_EA_E!J64</f>
        <v>0</v>
      </c>
      <c r="K64" s="52">
        <f>FC_IND_IS_BF_E!K64+FC_IND_IS_EA_E!K64</f>
        <v>0</v>
      </c>
      <c r="L64" s="52">
        <f>FC_IND_IS_BF_E!L64+FC_IND_IS_EA_E!L64</f>
        <v>0</v>
      </c>
      <c r="M64" s="52">
        <f>FC_IND_IS_BF_E!M64+FC_IND_IS_EA_E!M64</f>
        <v>0</v>
      </c>
      <c r="N64" s="52">
        <f>FC_IND_IS_BF_E!N64+FC_IND_IS_EA_E!N64</f>
        <v>0</v>
      </c>
      <c r="O64" s="52">
        <f>FC_IND_IS_BF_E!O64+FC_IND_IS_EA_E!O64</f>
        <v>0</v>
      </c>
      <c r="P64" s="52">
        <f>FC_IND_IS_BF_E!P64+FC_IND_IS_EA_E!P64</f>
        <v>0</v>
      </c>
      <c r="Q64" s="52">
        <f>FC_IND_IS_BF_E!Q64+FC_IND_IS_EA_E!Q64</f>
        <v>0</v>
      </c>
      <c r="R64" s="52">
        <f>FC_IND_IS_BF_E!R64+FC_IND_IS_EA_E!R64</f>
        <v>0</v>
      </c>
      <c r="S64" s="52">
        <f>FC_IND_IS_BF_E!S64+FC_IND_IS_EA_E!S64</f>
        <v>0</v>
      </c>
      <c r="T64" s="52">
        <f>FC_IND_IS_BF_E!T64+FC_IND_IS_EA_E!T64</f>
        <v>0</v>
      </c>
      <c r="U64" s="52">
        <f>FC_IND_IS_BF_E!U64+FC_IND_IS_EA_E!U64</f>
        <v>0</v>
      </c>
      <c r="V64" s="52">
        <f>FC_IND_IS_BF_E!V64+FC_IND_IS_EA_E!V64</f>
        <v>0</v>
      </c>
      <c r="W64" s="52">
        <f>FC_IND_IS_BF_E!W64+FC_IND_IS_EA_E!W64</f>
        <v>0</v>
      </c>
      <c r="X64" s="52">
        <f>FC_IND_IS_BF_E!X64+FC_IND_IS_EA_E!X64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FC_IND_IS_BF_E!C65+FC_IND_IS_EA_E!C65</f>
        <v>0</v>
      </c>
      <c r="D65" s="52">
        <f>FC_IND_IS_BF_E!D65+FC_IND_IS_EA_E!D65</f>
        <v>0</v>
      </c>
      <c r="E65" s="52">
        <f>FC_IND_IS_BF_E!E65+FC_IND_IS_EA_E!E65</f>
        <v>0</v>
      </c>
      <c r="F65" s="52">
        <f>FC_IND_IS_BF_E!F65+FC_IND_IS_EA_E!F65</f>
        <v>0</v>
      </c>
      <c r="G65" s="52">
        <f>FC_IND_IS_BF_E!G65+FC_IND_IS_EA_E!G65</f>
        <v>0</v>
      </c>
      <c r="H65" s="52">
        <f>FC_IND_IS_BF_E!H65+FC_IND_IS_EA_E!H65</f>
        <v>0</v>
      </c>
      <c r="I65" s="52">
        <f>FC_IND_IS_BF_E!I65+FC_IND_IS_EA_E!I65</f>
        <v>0</v>
      </c>
      <c r="J65" s="52">
        <f>FC_IND_IS_BF_E!J65+FC_IND_IS_EA_E!J65</f>
        <v>0</v>
      </c>
      <c r="K65" s="52">
        <f>FC_IND_IS_BF_E!K65+FC_IND_IS_EA_E!K65</f>
        <v>0</v>
      </c>
      <c r="L65" s="52">
        <f>FC_IND_IS_BF_E!L65+FC_IND_IS_EA_E!L65</f>
        <v>0</v>
      </c>
      <c r="M65" s="52">
        <f>FC_IND_IS_BF_E!M65+FC_IND_IS_EA_E!M65</f>
        <v>0</v>
      </c>
      <c r="N65" s="52">
        <f>FC_IND_IS_BF_E!N65+FC_IND_IS_EA_E!N65</f>
        <v>0</v>
      </c>
      <c r="O65" s="52">
        <f>FC_IND_IS_BF_E!O65+FC_IND_IS_EA_E!O65</f>
        <v>0</v>
      </c>
      <c r="P65" s="52">
        <f>FC_IND_IS_BF_E!P65+FC_IND_IS_EA_E!P65</f>
        <v>0</v>
      </c>
      <c r="Q65" s="52">
        <f>FC_IND_IS_BF_E!Q65+FC_IND_IS_EA_E!Q65</f>
        <v>0</v>
      </c>
      <c r="R65" s="52">
        <f>FC_IND_IS_BF_E!R65+FC_IND_IS_EA_E!R65</f>
        <v>0</v>
      </c>
      <c r="S65" s="52">
        <f>FC_IND_IS_BF_E!S65+FC_IND_IS_EA_E!S65</f>
        <v>0</v>
      </c>
      <c r="T65" s="52">
        <f>FC_IND_IS_BF_E!T65+FC_IND_IS_EA_E!T65</f>
        <v>0</v>
      </c>
      <c r="U65" s="52">
        <f>FC_IND_IS_BF_E!U65+FC_IND_IS_EA_E!U65</f>
        <v>0</v>
      </c>
      <c r="V65" s="52">
        <f>FC_IND_IS_BF_E!V65+FC_IND_IS_EA_E!V65</f>
        <v>0</v>
      </c>
      <c r="W65" s="52">
        <f>FC_IND_IS_BF_E!W65+FC_IND_IS_EA_E!W65</f>
        <v>0</v>
      </c>
      <c r="X65" s="52">
        <f>FC_IND_IS_BF_E!X65+FC_IND_IS_EA_E!X65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FC_IND_IS_BF_E!C66+FC_IND_IS_EA_E!C66</f>
        <v>0</v>
      </c>
      <c r="D66" s="52">
        <f>FC_IND_IS_BF_E!D66+FC_IND_IS_EA_E!D66</f>
        <v>0</v>
      </c>
      <c r="E66" s="52">
        <f>FC_IND_IS_BF_E!E66+FC_IND_IS_EA_E!E66</f>
        <v>0</v>
      </c>
      <c r="F66" s="52">
        <f>FC_IND_IS_BF_E!F66+FC_IND_IS_EA_E!F66</f>
        <v>0</v>
      </c>
      <c r="G66" s="52">
        <f>FC_IND_IS_BF_E!G66+FC_IND_IS_EA_E!G66</f>
        <v>0</v>
      </c>
      <c r="H66" s="52">
        <f>FC_IND_IS_BF_E!H66+FC_IND_IS_EA_E!H66</f>
        <v>0</v>
      </c>
      <c r="I66" s="52">
        <f>FC_IND_IS_BF_E!I66+FC_IND_IS_EA_E!I66</f>
        <v>0</v>
      </c>
      <c r="J66" s="52">
        <f>FC_IND_IS_BF_E!J66+FC_IND_IS_EA_E!J66</f>
        <v>0</v>
      </c>
      <c r="K66" s="52">
        <f>FC_IND_IS_BF_E!K66+FC_IND_IS_EA_E!K66</f>
        <v>0</v>
      </c>
      <c r="L66" s="52">
        <f>FC_IND_IS_BF_E!L66+FC_IND_IS_EA_E!L66</f>
        <v>0</v>
      </c>
      <c r="M66" s="52">
        <f>FC_IND_IS_BF_E!M66+FC_IND_IS_EA_E!M66</f>
        <v>0</v>
      </c>
      <c r="N66" s="52">
        <f>FC_IND_IS_BF_E!N66+FC_IND_IS_EA_E!N66</f>
        <v>0</v>
      </c>
      <c r="O66" s="52">
        <f>FC_IND_IS_BF_E!O66+FC_IND_IS_EA_E!O66</f>
        <v>0</v>
      </c>
      <c r="P66" s="52">
        <f>FC_IND_IS_BF_E!P66+FC_IND_IS_EA_E!P66</f>
        <v>0</v>
      </c>
      <c r="Q66" s="52">
        <f>FC_IND_IS_BF_E!Q66+FC_IND_IS_EA_E!Q66</f>
        <v>0</v>
      </c>
      <c r="R66" s="52">
        <f>FC_IND_IS_BF_E!R66+FC_IND_IS_EA_E!R66</f>
        <v>0</v>
      </c>
      <c r="S66" s="52">
        <f>FC_IND_IS_BF_E!S66+FC_IND_IS_EA_E!S66</f>
        <v>0</v>
      </c>
      <c r="T66" s="52">
        <f>FC_IND_IS_BF_E!T66+FC_IND_IS_EA_E!T66</f>
        <v>0</v>
      </c>
      <c r="U66" s="52">
        <f>FC_IND_IS_BF_E!U66+FC_IND_IS_EA_E!U66</f>
        <v>0</v>
      </c>
      <c r="V66" s="52">
        <f>FC_IND_IS_BF_E!V66+FC_IND_IS_EA_E!V66</f>
        <v>0</v>
      </c>
      <c r="W66" s="52">
        <f>FC_IND_IS_BF_E!W66+FC_IND_IS_EA_E!W66</f>
        <v>0</v>
      </c>
      <c r="X66" s="52">
        <f>FC_IND_IS_BF_E!X66+FC_IND_IS_EA_E!X66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FC_IND_IS_BF_E!C67+FC_IND_IS_EA_E!C67</f>
        <v>0</v>
      </c>
      <c r="D67" s="52">
        <f>FC_IND_IS_BF_E!D67+FC_IND_IS_EA_E!D67</f>
        <v>0</v>
      </c>
      <c r="E67" s="52">
        <f>FC_IND_IS_BF_E!E67+FC_IND_IS_EA_E!E67</f>
        <v>0</v>
      </c>
      <c r="F67" s="52">
        <f>FC_IND_IS_BF_E!F67+FC_IND_IS_EA_E!F67</f>
        <v>0</v>
      </c>
      <c r="G67" s="52">
        <f>FC_IND_IS_BF_E!G67+FC_IND_IS_EA_E!G67</f>
        <v>0</v>
      </c>
      <c r="H67" s="52">
        <f>FC_IND_IS_BF_E!H67+FC_IND_IS_EA_E!H67</f>
        <v>0</v>
      </c>
      <c r="I67" s="52">
        <f>FC_IND_IS_BF_E!I67+FC_IND_IS_EA_E!I67</f>
        <v>0</v>
      </c>
      <c r="J67" s="52">
        <f>FC_IND_IS_BF_E!J67+FC_IND_IS_EA_E!J67</f>
        <v>0</v>
      </c>
      <c r="K67" s="52">
        <f>FC_IND_IS_BF_E!K67+FC_IND_IS_EA_E!K67</f>
        <v>0</v>
      </c>
      <c r="L67" s="52">
        <f>FC_IND_IS_BF_E!L67+FC_IND_IS_EA_E!L67</f>
        <v>0</v>
      </c>
      <c r="M67" s="52">
        <f>FC_IND_IS_BF_E!M67+FC_IND_IS_EA_E!M67</f>
        <v>0</v>
      </c>
      <c r="N67" s="52">
        <f>FC_IND_IS_BF_E!N67+FC_IND_IS_EA_E!N67</f>
        <v>0</v>
      </c>
      <c r="O67" s="52">
        <f>FC_IND_IS_BF_E!O67+FC_IND_IS_EA_E!O67</f>
        <v>0</v>
      </c>
      <c r="P67" s="52">
        <f>FC_IND_IS_BF_E!P67+FC_IND_IS_EA_E!P67</f>
        <v>0</v>
      </c>
      <c r="Q67" s="52">
        <f>FC_IND_IS_BF_E!Q67+FC_IND_IS_EA_E!Q67</f>
        <v>0</v>
      </c>
      <c r="R67" s="52">
        <f>FC_IND_IS_BF_E!R67+FC_IND_IS_EA_E!R67</f>
        <v>0</v>
      </c>
      <c r="S67" s="52">
        <f>FC_IND_IS_BF_E!S67+FC_IND_IS_EA_E!S67</f>
        <v>0</v>
      </c>
      <c r="T67" s="52">
        <f>FC_IND_IS_BF_E!T67+FC_IND_IS_EA_E!T67</f>
        <v>0</v>
      </c>
      <c r="U67" s="52">
        <f>FC_IND_IS_BF_E!U67+FC_IND_IS_EA_E!U67</f>
        <v>0</v>
      </c>
      <c r="V67" s="52">
        <f>FC_IND_IS_BF_E!V67+FC_IND_IS_EA_E!V67</f>
        <v>0</v>
      </c>
      <c r="W67" s="52">
        <f>FC_IND_IS_BF_E!W67+FC_IND_IS_EA_E!W67</f>
        <v>0</v>
      </c>
      <c r="X67" s="52">
        <f>FC_IND_IS_BF_E!X67+FC_IND_IS_EA_E!X67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FC_IND_IS_BF_E!C68+FC_IND_IS_EA_E!C68</f>
        <v>0</v>
      </c>
      <c r="D68" s="52">
        <f>FC_IND_IS_BF_E!D68+FC_IND_IS_EA_E!D68</f>
        <v>0</v>
      </c>
      <c r="E68" s="52">
        <f>FC_IND_IS_BF_E!E68+FC_IND_IS_EA_E!E68</f>
        <v>0</v>
      </c>
      <c r="F68" s="52">
        <f>FC_IND_IS_BF_E!F68+FC_IND_IS_EA_E!F68</f>
        <v>0</v>
      </c>
      <c r="G68" s="52">
        <f>FC_IND_IS_BF_E!G68+FC_IND_IS_EA_E!G68</f>
        <v>0</v>
      </c>
      <c r="H68" s="52">
        <f>FC_IND_IS_BF_E!H68+FC_IND_IS_EA_E!H68</f>
        <v>0</v>
      </c>
      <c r="I68" s="52">
        <f>FC_IND_IS_BF_E!I68+FC_IND_IS_EA_E!I68</f>
        <v>0</v>
      </c>
      <c r="J68" s="52">
        <f>FC_IND_IS_BF_E!J68+FC_IND_IS_EA_E!J68</f>
        <v>0</v>
      </c>
      <c r="K68" s="52">
        <f>FC_IND_IS_BF_E!K68+FC_IND_IS_EA_E!K68</f>
        <v>0</v>
      </c>
      <c r="L68" s="52">
        <f>FC_IND_IS_BF_E!L68+FC_IND_IS_EA_E!L68</f>
        <v>0</v>
      </c>
      <c r="M68" s="52">
        <f>FC_IND_IS_BF_E!M68+FC_IND_IS_EA_E!M68</f>
        <v>0</v>
      </c>
      <c r="N68" s="52">
        <f>FC_IND_IS_BF_E!N68+FC_IND_IS_EA_E!N68</f>
        <v>0</v>
      </c>
      <c r="O68" s="52">
        <f>FC_IND_IS_BF_E!O68+FC_IND_IS_EA_E!O68</f>
        <v>0</v>
      </c>
      <c r="P68" s="52">
        <f>FC_IND_IS_BF_E!P68+FC_IND_IS_EA_E!P68</f>
        <v>0</v>
      </c>
      <c r="Q68" s="52">
        <f>FC_IND_IS_BF_E!Q68+FC_IND_IS_EA_E!Q68</f>
        <v>0</v>
      </c>
      <c r="R68" s="52">
        <f>FC_IND_IS_BF_E!R68+FC_IND_IS_EA_E!R68</f>
        <v>0</v>
      </c>
      <c r="S68" s="52">
        <f>FC_IND_IS_BF_E!S68+FC_IND_IS_EA_E!S68</f>
        <v>0</v>
      </c>
      <c r="T68" s="52">
        <f>FC_IND_IS_BF_E!T68+FC_IND_IS_EA_E!T68</f>
        <v>0</v>
      </c>
      <c r="U68" s="52">
        <f>FC_IND_IS_BF_E!U68+FC_IND_IS_EA_E!U68</f>
        <v>0</v>
      </c>
      <c r="V68" s="52">
        <f>FC_IND_IS_BF_E!V68+FC_IND_IS_EA_E!V68</f>
        <v>0</v>
      </c>
      <c r="W68" s="52">
        <f>FC_IND_IS_BF_E!W68+FC_IND_IS_EA_E!W68</f>
        <v>0</v>
      </c>
      <c r="X68" s="52">
        <f>FC_IND_IS_BF_E!X68+FC_IND_IS_EA_E!X68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FC_IND_IS_BF_E!C69+FC_IND_IS_EA_E!C69</f>
        <v>0</v>
      </c>
      <c r="D69" s="52">
        <f>FC_IND_IS_BF_E!D69+FC_IND_IS_EA_E!D69</f>
        <v>0</v>
      </c>
      <c r="E69" s="52">
        <f>FC_IND_IS_BF_E!E69+FC_IND_IS_EA_E!E69</f>
        <v>0</v>
      </c>
      <c r="F69" s="52">
        <f>FC_IND_IS_BF_E!F69+FC_IND_IS_EA_E!F69</f>
        <v>0</v>
      </c>
      <c r="G69" s="52">
        <f>FC_IND_IS_BF_E!G69+FC_IND_IS_EA_E!G69</f>
        <v>0</v>
      </c>
      <c r="H69" s="52">
        <f>FC_IND_IS_BF_E!H69+FC_IND_IS_EA_E!H69</f>
        <v>0</v>
      </c>
      <c r="I69" s="52">
        <f>FC_IND_IS_BF_E!I69+FC_IND_IS_EA_E!I69</f>
        <v>0</v>
      </c>
      <c r="J69" s="52">
        <f>FC_IND_IS_BF_E!J69+FC_IND_IS_EA_E!J69</f>
        <v>0</v>
      </c>
      <c r="K69" s="52">
        <f>FC_IND_IS_BF_E!K69+FC_IND_IS_EA_E!K69</f>
        <v>0</v>
      </c>
      <c r="L69" s="52">
        <f>FC_IND_IS_BF_E!L69+FC_IND_IS_EA_E!L69</f>
        <v>0</v>
      </c>
      <c r="M69" s="52">
        <f>FC_IND_IS_BF_E!M69+FC_IND_IS_EA_E!M69</f>
        <v>0</v>
      </c>
      <c r="N69" s="52">
        <f>FC_IND_IS_BF_E!N69+FC_IND_IS_EA_E!N69</f>
        <v>0</v>
      </c>
      <c r="O69" s="52">
        <f>FC_IND_IS_BF_E!O69+FC_IND_IS_EA_E!O69</f>
        <v>0</v>
      </c>
      <c r="P69" s="52">
        <f>FC_IND_IS_BF_E!P69+FC_IND_IS_EA_E!P69</f>
        <v>0</v>
      </c>
      <c r="Q69" s="52">
        <f>FC_IND_IS_BF_E!Q69+FC_IND_IS_EA_E!Q69</f>
        <v>0</v>
      </c>
      <c r="R69" s="52">
        <f>FC_IND_IS_BF_E!R69+FC_IND_IS_EA_E!R69</f>
        <v>0</v>
      </c>
      <c r="S69" s="52">
        <f>FC_IND_IS_BF_E!S69+FC_IND_IS_EA_E!S69</f>
        <v>0</v>
      </c>
      <c r="T69" s="52">
        <f>FC_IND_IS_BF_E!T69+FC_IND_IS_EA_E!T69</f>
        <v>0.28036800000000001</v>
      </c>
      <c r="U69" s="52">
        <f>FC_IND_IS_BF_E!U69+FC_IND_IS_EA_E!U69</f>
        <v>0.29871936000000004</v>
      </c>
      <c r="V69" s="52">
        <f>FC_IND_IS_BF_E!V69+FC_IND_IS_EA_E!V69</f>
        <v>0.29081807999999998</v>
      </c>
      <c r="W69" s="52">
        <f>FC_IND_IS_BF_E!W69+FC_IND_IS_EA_E!W69</f>
        <v>0.32471711999999991</v>
      </c>
      <c r="X69" s="52">
        <f>FC_IND_IS_BF_E!X69+FC_IND_IS_EA_E!X69</f>
        <v>0.42794351999999986</v>
      </c>
    </row>
    <row r="70" spans="1:24" ht="11.25" customHeight="1" x14ac:dyDescent="0.2">
      <c r="A70" s="50" t="s">
        <v>108</v>
      </c>
      <c r="B70" s="51" t="s">
        <v>109</v>
      </c>
      <c r="C70" s="52">
        <f>FC_IND_IS_BF_E!C70+FC_IND_IS_EA_E!C70</f>
        <v>0</v>
      </c>
      <c r="D70" s="52">
        <f>FC_IND_IS_BF_E!D70+FC_IND_IS_EA_E!D70</f>
        <v>0</v>
      </c>
      <c r="E70" s="52">
        <f>FC_IND_IS_BF_E!E70+FC_IND_IS_EA_E!E70</f>
        <v>0</v>
      </c>
      <c r="F70" s="52">
        <f>FC_IND_IS_BF_E!F70+FC_IND_IS_EA_E!F70</f>
        <v>0</v>
      </c>
      <c r="G70" s="52">
        <f>FC_IND_IS_BF_E!G70+FC_IND_IS_EA_E!G70</f>
        <v>0</v>
      </c>
      <c r="H70" s="52">
        <f>FC_IND_IS_BF_E!H70+FC_IND_IS_EA_E!H70</f>
        <v>0</v>
      </c>
      <c r="I70" s="52">
        <f>FC_IND_IS_BF_E!I70+FC_IND_IS_EA_E!I70</f>
        <v>0</v>
      </c>
      <c r="J70" s="52">
        <f>FC_IND_IS_BF_E!J70+FC_IND_IS_EA_E!J70</f>
        <v>0</v>
      </c>
      <c r="K70" s="52">
        <f>FC_IND_IS_BF_E!K70+FC_IND_IS_EA_E!K70</f>
        <v>0</v>
      </c>
      <c r="L70" s="52">
        <f>FC_IND_IS_BF_E!L70+FC_IND_IS_EA_E!L70</f>
        <v>0</v>
      </c>
      <c r="M70" s="52">
        <f>FC_IND_IS_BF_E!M70+FC_IND_IS_EA_E!M70</f>
        <v>0</v>
      </c>
      <c r="N70" s="52">
        <f>FC_IND_IS_BF_E!N70+FC_IND_IS_EA_E!N70</f>
        <v>0</v>
      </c>
      <c r="O70" s="52">
        <f>FC_IND_IS_BF_E!O70+FC_IND_IS_EA_E!O70</f>
        <v>0</v>
      </c>
      <c r="P70" s="52">
        <f>FC_IND_IS_BF_E!P70+FC_IND_IS_EA_E!P70</f>
        <v>0</v>
      </c>
      <c r="Q70" s="52">
        <f>FC_IND_IS_BF_E!Q70+FC_IND_IS_EA_E!Q70</f>
        <v>0</v>
      </c>
      <c r="R70" s="52">
        <f>FC_IND_IS_BF_E!R70+FC_IND_IS_EA_E!R70</f>
        <v>0</v>
      </c>
      <c r="S70" s="52">
        <f>FC_IND_IS_BF_E!S70+FC_IND_IS_EA_E!S70</f>
        <v>0</v>
      </c>
      <c r="T70" s="52">
        <f>FC_IND_IS_BF_E!T70+FC_IND_IS_EA_E!T70</f>
        <v>0</v>
      </c>
      <c r="U70" s="52">
        <f>FC_IND_IS_BF_E!U70+FC_IND_IS_EA_E!U70</f>
        <v>0</v>
      </c>
      <c r="V70" s="52">
        <f>FC_IND_IS_BF_E!V70+FC_IND_IS_EA_E!V70</f>
        <v>0</v>
      </c>
      <c r="W70" s="52">
        <f>FC_IND_IS_BF_E!W70+FC_IND_IS_EA_E!W70</f>
        <v>0</v>
      </c>
      <c r="X70" s="52">
        <f>FC_IND_IS_BF_E!X70+FC_IND_IS_EA_E!X70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FC_IND_IS_BF_E!C71+FC_IND_IS_EA_E!C71</f>
        <v>0</v>
      </c>
      <c r="D71" s="52">
        <f>FC_IND_IS_BF_E!D71+FC_IND_IS_EA_E!D71</f>
        <v>0</v>
      </c>
      <c r="E71" s="52">
        <f>FC_IND_IS_BF_E!E71+FC_IND_IS_EA_E!E71</f>
        <v>0</v>
      </c>
      <c r="F71" s="52">
        <f>FC_IND_IS_BF_E!F71+FC_IND_IS_EA_E!F71</f>
        <v>0</v>
      </c>
      <c r="G71" s="52">
        <f>FC_IND_IS_BF_E!G71+FC_IND_IS_EA_E!G71</f>
        <v>0</v>
      </c>
      <c r="H71" s="52">
        <f>FC_IND_IS_BF_E!H71+FC_IND_IS_EA_E!H71</f>
        <v>0</v>
      </c>
      <c r="I71" s="52">
        <f>FC_IND_IS_BF_E!I71+FC_IND_IS_EA_E!I71</f>
        <v>0</v>
      </c>
      <c r="J71" s="52">
        <f>FC_IND_IS_BF_E!J71+FC_IND_IS_EA_E!J71</f>
        <v>0</v>
      </c>
      <c r="K71" s="52">
        <f>FC_IND_IS_BF_E!K71+FC_IND_IS_EA_E!K71</f>
        <v>0</v>
      </c>
      <c r="L71" s="52">
        <f>FC_IND_IS_BF_E!L71+FC_IND_IS_EA_E!L71</f>
        <v>0</v>
      </c>
      <c r="M71" s="52">
        <f>FC_IND_IS_BF_E!M71+FC_IND_IS_EA_E!M71</f>
        <v>0</v>
      </c>
      <c r="N71" s="52">
        <f>FC_IND_IS_BF_E!N71+FC_IND_IS_EA_E!N71</f>
        <v>0</v>
      </c>
      <c r="O71" s="52">
        <f>FC_IND_IS_BF_E!O71+FC_IND_IS_EA_E!O71</f>
        <v>0</v>
      </c>
      <c r="P71" s="52">
        <f>FC_IND_IS_BF_E!P71+FC_IND_IS_EA_E!P71</f>
        <v>0</v>
      </c>
      <c r="Q71" s="52">
        <f>FC_IND_IS_BF_E!Q71+FC_IND_IS_EA_E!Q71</f>
        <v>0</v>
      </c>
      <c r="R71" s="52">
        <f>FC_IND_IS_BF_E!R71+FC_IND_IS_EA_E!R71</f>
        <v>0</v>
      </c>
      <c r="S71" s="52">
        <f>FC_IND_IS_BF_E!S71+FC_IND_IS_EA_E!S71</f>
        <v>0</v>
      </c>
      <c r="T71" s="52">
        <f>FC_IND_IS_BF_E!T71+FC_IND_IS_EA_E!T71</f>
        <v>0</v>
      </c>
      <c r="U71" s="52">
        <f>FC_IND_IS_BF_E!U71+FC_IND_IS_EA_E!U71</f>
        <v>0</v>
      </c>
      <c r="V71" s="52">
        <f>FC_IND_IS_BF_E!V71+FC_IND_IS_EA_E!V71</f>
        <v>0</v>
      </c>
      <c r="W71" s="52">
        <f>FC_IND_IS_BF_E!W71+FC_IND_IS_EA_E!W71</f>
        <v>0</v>
      </c>
      <c r="X71" s="52">
        <f>FC_IND_IS_BF_E!X71+FC_IND_IS_EA_E!X71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FC_IND_IS_BF_E!C72+FC_IND_IS_EA_E!C72</f>
        <v>0</v>
      </c>
      <c r="D72" s="55">
        <f>FC_IND_IS_BF_E!D72+FC_IND_IS_EA_E!D72</f>
        <v>0</v>
      </c>
      <c r="E72" s="55">
        <f>FC_IND_IS_BF_E!E72+FC_IND_IS_EA_E!E72</f>
        <v>0</v>
      </c>
      <c r="F72" s="55">
        <f>FC_IND_IS_BF_E!F72+FC_IND_IS_EA_E!F72</f>
        <v>0</v>
      </c>
      <c r="G72" s="55">
        <f>FC_IND_IS_BF_E!G72+FC_IND_IS_EA_E!G72</f>
        <v>0</v>
      </c>
      <c r="H72" s="55">
        <f>FC_IND_IS_BF_E!H72+FC_IND_IS_EA_E!H72</f>
        <v>0</v>
      </c>
      <c r="I72" s="55">
        <f>FC_IND_IS_BF_E!I72+FC_IND_IS_EA_E!I72</f>
        <v>0</v>
      </c>
      <c r="J72" s="55">
        <f>FC_IND_IS_BF_E!J72+FC_IND_IS_EA_E!J72</f>
        <v>0</v>
      </c>
      <c r="K72" s="55">
        <f>FC_IND_IS_BF_E!K72+FC_IND_IS_EA_E!K72</f>
        <v>0</v>
      </c>
      <c r="L72" s="55">
        <f>FC_IND_IS_BF_E!L72+FC_IND_IS_EA_E!L72</f>
        <v>0</v>
      </c>
      <c r="M72" s="55">
        <f>FC_IND_IS_BF_E!M72+FC_IND_IS_EA_E!M72</f>
        <v>0</v>
      </c>
      <c r="N72" s="55">
        <f>FC_IND_IS_BF_E!N72+FC_IND_IS_EA_E!N72</f>
        <v>0</v>
      </c>
      <c r="O72" s="55">
        <f>FC_IND_IS_BF_E!O72+FC_IND_IS_EA_E!O72</f>
        <v>0</v>
      </c>
      <c r="P72" s="55">
        <f>FC_IND_IS_BF_E!P72+FC_IND_IS_EA_E!P72</f>
        <v>0</v>
      </c>
      <c r="Q72" s="55">
        <f>FC_IND_IS_BF_E!Q72+FC_IND_IS_EA_E!Q72</f>
        <v>0</v>
      </c>
      <c r="R72" s="55">
        <f>FC_IND_IS_BF_E!R72+FC_IND_IS_EA_E!R72</f>
        <v>0</v>
      </c>
      <c r="S72" s="55">
        <f>FC_IND_IS_BF_E!S72+FC_IND_IS_EA_E!S72</f>
        <v>0</v>
      </c>
      <c r="T72" s="55">
        <f>FC_IND_IS_BF_E!T72+FC_IND_IS_EA_E!T72</f>
        <v>0</v>
      </c>
      <c r="U72" s="55">
        <f>FC_IND_IS_BF_E!U72+FC_IND_IS_EA_E!U72</f>
        <v>0</v>
      </c>
      <c r="V72" s="55">
        <f>FC_IND_IS_BF_E!V72+FC_IND_IS_EA_E!V72</f>
        <v>0</v>
      </c>
      <c r="W72" s="55">
        <f>FC_IND_IS_BF_E!W72+FC_IND_IS_EA_E!W72</f>
        <v>0</v>
      </c>
      <c r="X72" s="55">
        <f>FC_IND_IS_BF_E!X72+FC_IND_IS_EA_E!X72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267</v>
      </c>
      <c r="B1" s="4" t="s">
        <v>266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449.37872880806839</v>
      </c>
      <c r="D2" s="21">
        <f t="shared" ref="D2:X2" si="0">SUM(D3,D17,D22,D25,D26,D51,D52)</f>
        <v>78.288674067917526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207.17053103716074</v>
      </c>
      <c r="D3" s="24">
        <f t="shared" ref="D3:X3" si="2">SUM(D4,D8,D11)</f>
        <v>48.039699835677816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207.17053103716074</v>
      </c>
      <c r="D11" s="19">
        <f t="shared" si="6"/>
        <v>48.039699835677816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207.17053103716074</v>
      </c>
      <c r="D13" s="8">
        <v>48.039699835677816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164.1266052444349</v>
      </c>
      <c r="D17" s="27">
        <f t="shared" si="7"/>
        <v>8.7293557908507911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26.438430275574664</v>
      </c>
      <c r="D19" s="8">
        <v>0.69144020732994038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137.68817496886024</v>
      </c>
      <c r="D20" s="8">
        <v>8.0379155835208511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52.826772101173972</v>
      </c>
      <c r="D26" s="27">
        <f t="shared" si="9"/>
        <v>13.033773080276017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52.826772101173972</v>
      </c>
      <c r="D33" s="19">
        <f t="shared" si="11"/>
        <v>13.033773080276017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18.655660605414234</v>
      </c>
      <c r="D36" s="8">
        <v>4.9576030351260014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4.3042125026661626</v>
      </c>
      <c r="D43" s="8">
        <v>1.1442101901444466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29.866898993093574</v>
      </c>
      <c r="D44" s="8">
        <v>6.9319598550055694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25.254820425298814</v>
      </c>
      <c r="D51" s="27">
        <v>8.4858453611129043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269</v>
      </c>
      <c r="B1" s="4" t="s">
        <v>268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159.02012543193158</v>
      </c>
      <c r="D2" s="21">
        <f t="shared" ref="D2:X2" si="0">SUM(D3,D17,D22,D25,D26,D51,D52)</f>
        <v>155.79661593208249</v>
      </c>
      <c r="E2" s="21">
        <f t="shared" si="0"/>
        <v>155.62419768000001</v>
      </c>
      <c r="F2" s="21">
        <f t="shared" si="0"/>
        <v>170.25707051999998</v>
      </c>
      <c r="G2" s="21">
        <f t="shared" si="0"/>
        <v>140.13691416</v>
      </c>
      <c r="H2" s="21">
        <f t="shared" si="0"/>
        <v>218.30971536000004</v>
      </c>
      <c r="I2" s="21">
        <f t="shared" si="0"/>
        <v>217.29205728000005</v>
      </c>
      <c r="J2" s="21">
        <f t="shared" si="0"/>
        <v>229.14524951999999</v>
      </c>
      <c r="K2" s="21">
        <f t="shared" si="0"/>
        <v>162.74031552000002</v>
      </c>
      <c r="L2" s="21">
        <f t="shared" si="0"/>
        <v>126.72738432000003</v>
      </c>
      <c r="M2" s="21">
        <f t="shared" si="0"/>
        <v>125.63397216</v>
      </c>
      <c r="N2" s="21">
        <f t="shared" si="0"/>
        <v>129.76746336000002</v>
      </c>
      <c r="O2" s="21">
        <f t="shared" si="0"/>
        <v>148.04231795999999</v>
      </c>
      <c r="P2" s="21">
        <f t="shared" si="0"/>
        <v>147.78536363999999</v>
      </c>
      <c r="Q2" s="21">
        <f t="shared" si="0"/>
        <v>177.30089316000002</v>
      </c>
      <c r="R2" s="21">
        <f t="shared" si="0"/>
        <v>141.36144060000001</v>
      </c>
      <c r="S2" s="21">
        <f t="shared" si="0"/>
        <v>148.88973239999996</v>
      </c>
      <c r="T2" s="21">
        <f t="shared" si="0"/>
        <v>144.66196632</v>
      </c>
      <c r="U2" s="21">
        <f t="shared" si="0"/>
        <v>155.63576315999998</v>
      </c>
      <c r="V2" s="21">
        <f t="shared" si="0"/>
        <v>162.20500068000001</v>
      </c>
      <c r="W2" s="21">
        <f t="shared" si="0"/>
        <v>159.44803727999999</v>
      </c>
      <c r="X2" s="21">
        <f t="shared" si="0"/>
        <v>156.14202888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2.8392218653152666E-9</v>
      </c>
      <c r="D3" s="24">
        <f t="shared" ref="D3:X3" si="2">SUM(D4,D8,D11)</f>
        <v>4.3221849663609641E-9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29.902152239999996</v>
      </c>
      <c r="K3" s="24">
        <f t="shared" si="2"/>
        <v>29.452370759999997</v>
      </c>
      <c r="L3" s="24">
        <f t="shared" si="2"/>
        <v>14.78121372</v>
      </c>
      <c r="M3" s="24">
        <f t="shared" si="2"/>
        <v>17.685152999999996</v>
      </c>
      <c r="N3" s="24">
        <f t="shared" si="2"/>
        <v>17.90208144</v>
      </c>
      <c r="O3" s="24">
        <f t="shared" si="2"/>
        <v>23.043957839999994</v>
      </c>
      <c r="P3" s="24">
        <f t="shared" si="2"/>
        <v>23.392883519999994</v>
      </c>
      <c r="Q3" s="24">
        <f t="shared" si="2"/>
        <v>56.79614303999999</v>
      </c>
      <c r="R3" s="24">
        <f t="shared" si="2"/>
        <v>49.117357200000001</v>
      </c>
      <c r="S3" s="24">
        <f t="shared" si="2"/>
        <v>45.760206959999991</v>
      </c>
      <c r="T3" s="24">
        <f t="shared" si="2"/>
        <v>42.087246239999992</v>
      </c>
      <c r="U3" s="24">
        <f t="shared" si="2"/>
        <v>36.461436599999992</v>
      </c>
      <c r="V3" s="24">
        <f t="shared" si="2"/>
        <v>38.867491199999996</v>
      </c>
      <c r="W3" s="24">
        <f t="shared" si="2"/>
        <v>31.803974519999997</v>
      </c>
      <c r="X3" s="24">
        <f t="shared" si="2"/>
        <v>33.934917599999991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29.902152239999996</v>
      </c>
      <c r="K4" s="19">
        <f t="shared" si="4"/>
        <v>29.452370759999997</v>
      </c>
      <c r="L4" s="19">
        <f t="shared" si="4"/>
        <v>14.78121372</v>
      </c>
      <c r="M4" s="19">
        <f t="shared" si="4"/>
        <v>17.685152999999996</v>
      </c>
      <c r="N4" s="19">
        <f t="shared" si="4"/>
        <v>17.90208144</v>
      </c>
      <c r="O4" s="19">
        <f t="shared" si="4"/>
        <v>23.043957839999994</v>
      </c>
      <c r="P4" s="19">
        <f t="shared" si="4"/>
        <v>23.392883519999994</v>
      </c>
      <c r="Q4" s="19">
        <f t="shared" si="4"/>
        <v>29.401765919999999</v>
      </c>
      <c r="R4" s="19">
        <f t="shared" si="4"/>
        <v>30.141375119999999</v>
      </c>
      <c r="S4" s="19">
        <f t="shared" si="4"/>
        <v>16.440557039999998</v>
      </c>
      <c r="T4" s="19">
        <f t="shared" si="4"/>
        <v>8.7821467199999947</v>
      </c>
      <c r="U4" s="19">
        <f t="shared" si="4"/>
        <v>12.660131159999997</v>
      </c>
      <c r="V4" s="19">
        <f t="shared" si="4"/>
        <v>13.301641439999999</v>
      </c>
      <c r="W4" s="19">
        <f t="shared" si="4"/>
        <v>15.306371639999997</v>
      </c>
      <c r="X4" s="19">
        <f t="shared" si="4"/>
        <v>8.6889830399999983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29.902152239999996</v>
      </c>
      <c r="K5" s="8">
        <v>29.452370759999997</v>
      </c>
      <c r="L5" s="8">
        <v>14.78121372</v>
      </c>
      <c r="M5" s="8">
        <v>17.685152999999996</v>
      </c>
      <c r="N5" s="8">
        <v>17.90208144</v>
      </c>
      <c r="O5" s="8">
        <v>23.043957839999994</v>
      </c>
      <c r="P5" s="8">
        <v>23.392883519999994</v>
      </c>
      <c r="Q5" s="8">
        <v>29.401765919999999</v>
      </c>
      <c r="R5" s="8">
        <v>30.141375119999999</v>
      </c>
      <c r="S5" s="8">
        <v>16.440557039999998</v>
      </c>
      <c r="T5" s="8">
        <v>8.779762799999995</v>
      </c>
      <c r="U5" s="8">
        <v>12.652979399999998</v>
      </c>
      <c r="V5" s="8">
        <v>13.301641439999999</v>
      </c>
      <c r="W5" s="8">
        <v>15.306371639999997</v>
      </c>
      <c r="X5" s="8">
        <v>8.6842151999999988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2.3839200000000003E-3</v>
      </c>
      <c r="U7" s="8">
        <v>7.1517600000000001E-3</v>
      </c>
      <c r="V7" s="8">
        <v>0</v>
      </c>
      <c r="W7" s="8">
        <v>0</v>
      </c>
      <c r="X7" s="8">
        <v>4.7678399999999989E-3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2.8392218653152666E-9</v>
      </c>
      <c r="D11" s="19">
        <f t="shared" si="6"/>
        <v>4.3221849663609641E-9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27.394377119999994</v>
      </c>
      <c r="R11" s="19">
        <f t="shared" si="6"/>
        <v>18.975982080000001</v>
      </c>
      <c r="S11" s="19">
        <f t="shared" si="6"/>
        <v>29.319649919999996</v>
      </c>
      <c r="T11" s="19">
        <f t="shared" si="6"/>
        <v>33.305099519999999</v>
      </c>
      <c r="U11" s="19">
        <f t="shared" si="6"/>
        <v>23.801305439999997</v>
      </c>
      <c r="V11" s="19">
        <f t="shared" si="6"/>
        <v>25.565849759999999</v>
      </c>
      <c r="W11" s="19">
        <f t="shared" si="6"/>
        <v>16.497602879999999</v>
      </c>
      <c r="X11" s="19">
        <f t="shared" si="6"/>
        <v>25.245934559999995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2.8392218653152666E-9</v>
      </c>
      <c r="D13" s="8">
        <v>4.3221849663609641E-9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27.394377119999994</v>
      </c>
      <c r="R13" s="8">
        <v>18.975982080000001</v>
      </c>
      <c r="S13" s="8">
        <v>29.319649919999996</v>
      </c>
      <c r="T13" s="8">
        <v>33.305099519999999</v>
      </c>
      <c r="U13" s="8">
        <v>23.801305439999997</v>
      </c>
      <c r="V13" s="8">
        <v>25.565849759999999</v>
      </c>
      <c r="W13" s="8">
        <v>16.497602879999999</v>
      </c>
      <c r="X13" s="8">
        <v>25.245934559999995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76.994410755565127</v>
      </c>
      <c r="D17" s="27">
        <f t="shared" si="7"/>
        <v>29.107436209149203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12.402689724425327</v>
      </c>
      <c r="D19" s="8">
        <v>2.3055597926700604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64.591721031139798</v>
      </c>
      <c r="D20" s="8">
        <v>26.801876416479143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58.002295098826067</v>
      </c>
      <c r="D26" s="27">
        <f t="shared" si="9"/>
        <v>82.160525079723982</v>
      </c>
      <c r="E26" s="27">
        <f t="shared" si="9"/>
        <v>89.936707680000012</v>
      </c>
      <c r="F26" s="27">
        <f t="shared" si="9"/>
        <v>90.078950520000006</v>
      </c>
      <c r="G26" s="27">
        <f t="shared" si="9"/>
        <v>59.403404160000008</v>
      </c>
      <c r="H26" s="27">
        <f t="shared" si="9"/>
        <v>120.96499536000002</v>
      </c>
      <c r="I26" s="27">
        <f t="shared" si="9"/>
        <v>114.64588728000004</v>
      </c>
      <c r="J26" s="27">
        <f t="shared" si="9"/>
        <v>76.703867280000011</v>
      </c>
      <c r="K26" s="27">
        <f t="shared" si="9"/>
        <v>14.989874759999999</v>
      </c>
      <c r="L26" s="27">
        <f t="shared" si="9"/>
        <v>12.1779306</v>
      </c>
      <c r="M26" s="27">
        <f t="shared" si="9"/>
        <v>12.371249159999998</v>
      </c>
      <c r="N26" s="27">
        <f t="shared" si="9"/>
        <v>6.0888319199999987</v>
      </c>
      <c r="O26" s="27">
        <f t="shared" si="9"/>
        <v>9.2752801199999979</v>
      </c>
      <c r="P26" s="27">
        <f t="shared" si="9"/>
        <v>9.2752801199999979</v>
      </c>
      <c r="Q26" s="27">
        <f t="shared" si="9"/>
        <v>9.2752801199999979</v>
      </c>
      <c r="R26" s="27">
        <f t="shared" si="9"/>
        <v>9.2752801199999979</v>
      </c>
      <c r="S26" s="27">
        <f t="shared" si="9"/>
        <v>9.2752801199999979</v>
      </c>
      <c r="T26" s="27">
        <f t="shared" si="9"/>
        <v>6.4241895599999994</v>
      </c>
      <c r="U26" s="27">
        <f t="shared" si="9"/>
        <v>6.1783124400000009</v>
      </c>
      <c r="V26" s="27">
        <f t="shared" si="9"/>
        <v>5.8456637999999987</v>
      </c>
      <c r="W26" s="27">
        <f t="shared" si="9"/>
        <v>5.9548823999999998</v>
      </c>
      <c r="X26" s="27">
        <f t="shared" si="9"/>
        <v>5.8700728799999986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58.002295098826067</v>
      </c>
      <c r="D33" s="19">
        <f t="shared" si="11"/>
        <v>82.160525079723982</v>
      </c>
      <c r="E33" s="19">
        <f t="shared" si="11"/>
        <v>89.936707680000012</v>
      </c>
      <c r="F33" s="19">
        <f t="shared" si="11"/>
        <v>90.078950520000006</v>
      </c>
      <c r="G33" s="19">
        <f t="shared" si="11"/>
        <v>59.403404160000008</v>
      </c>
      <c r="H33" s="19">
        <f t="shared" si="11"/>
        <v>120.96499536000002</v>
      </c>
      <c r="I33" s="19">
        <f t="shared" si="11"/>
        <v>114.64588728000004</v>
      </c>
      <c r="J33" s="19">
        <f t="shared" si="11"/>
        <v>76.703867280000011</v>
      </c>
      <c r="K33" s="19">
        <f t="shared" si="11"/>
        <v>14.989874759999999</v>
      </c>
      <c r="L33" s="19">
        <f t="shared" si="11"/>
        <v>12.1779306</v>
      </c>
      <c r="M33" s="19">
        <f t="shared" si="11"/>
        <v>12.371249159999998</v>
      </c>
      <c r="N33" s="19">
        <f t="shared" si="11"/>
        <v>6.0888319199999987</v>
      </c>
      <c r="O33" s="19">
        <f t="shared" si="11"/>
        <v>9.2752801199999979</v>
      </c>
      <c r="P33" s="19">
        <f t="shared" si="11"/>
        <v>9.2752801199999979</v>
      </c>
      <c r="Q33" s="19">
        <f t="shared" si="11"/>
        <v>9.2752801199999979</v>
      </c>
      <c r="R33" s="19">
        <f t="shared" si="11"/>
        <v>9.2752801199999979</v>
      </c>
      <c r="S33" s="19">
        <f t="shared" si="11"/>
        <v>9.2752801199999979</v>
      </c>
      <c r="T33" s="19">
        <f t="shared" si="11"/>
        <v>6.4241895599999994</v>
      </c>
      <c r="U33" s="19">
        <f t="shared" si="11"/>
        <v>6.1783124400000009</v>
      </c>
      <c r="V33" s="19">
        <f t="shared" si="11"/>
        <v>5.8456637999999987</v>
      </c>
      <c r="W33" s="19">
        <f t="shared" si="11"/>
        <v>5.9548823999999998</v>
      </c>
      <c r="X33" s="19">
        <f t="shared" si="11"/>
        <v>5.8700728799999986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23.129058434585779</v>
      </c>
      <c r="D36" s="8">
        <v>36.827116004874</v>
      </c>
      <c r="E36" s="8">
        <v>20.892359520000003</v>
      </c>
      <c r="F36" s="8">
        <v>17.907704280000001</v>
      </c>
      <c r="G36" s="8">
        <v>0</v>
      </c>
      <c r="H36" s="8">
        <v>17.911566000000001</v>
      </c>
      <c r="I36" s="8">
        <v>17.911566000000001</v>
      </c>
      <c r="J36" s="8">
        <v>14.513025240000001</v>
      </c>
      <c r="K36" s="8">
        <v>8.707724279999999</v>
      </c>
      <c r="L36" s="8">
        <v>5.8053009600000003</v>
      </c>
      <c r="M36" s="8">
        <v>2.9026504799999988</v>
      </c>
      <c r="N36" s="8">
        <v>2.9026504799999988</v>
      </c>
      <c r="O36" s="8">
        <v>2.9026504799999988</v>
      </c>
      <c r="P36" s="8">
        <v>2.9026504799999988</v>
      </c>
      <c r="Q36" s="8">
        <v>2.9026504799999988</v>
      </c>
      <c r="R36" s="8">
        <v>2.9026504799999988</v>
      </c>
      <c r="S36" s="8">
        <v>2.9026504799999988</v>
      </c>
      <c r="T36" s="8">
        <v>1.3293403200000002</v>
      </c>
      <c r="U36" s="8">
        <v>0.94634856000000023</v>
      </c>
      <c r="V36" s="8">
        <v>0.8591191199999999</v>
      </c>
      <c r="W36" s="8">
        <v>0.59220612000000006</v>
      </c>
      <c r="X36" s="8">
        <v>0.47885328000000005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5.3279575773338372</v>
      </c>
      <c r="D43" s="8">
        <v>8.4879598898555511</v>
      </c>
      <c r="E43" s="8">
        <v>9.6321700799999981</v>
      </c>
      <c r="F43" s="8">
        <v>9.6321700799999981</v>
      </c>
      <c r="G43" s="8">
        <v>9.6321700799999981</v>
      </c>
      <c r="H43" s="8">
        <v>12.842893439999999</v>
      </c>
      <c r="I43" s="8">
        <v>12.745259279999999</v>
      </c>
      <c r="J43" s="8">
        <v>9.5588110799999999</v>
      </c>
      <c r="K43" s="8">
        <v>3.1861814399999999</v>
      </c>
      <c r="L43" s="8">
        <v>6.3726296399999995</v>
      </c>
      <c r="M43" s="8">
        <v>6.3726296399999995</v>
      </c>
      <c r="N43" s="8">
        <v>3.1861814399999999</v>
      </c>
      <c r="O43" s="8">
        <v>6.3726296399999995</v>
      </c>
      <c r="P43" s="8">
        <v>6.3726296399999995</v>
      </c>
      <c r="Q43" s="8">
        <v>6.3726296399999995</v>
      </c>
      <c r="R43" s="8">
        <v>6.3726296399999995</v>
      </c>
      <c r="S43" s="8">
        <v>6.3726296399999995</v>
      </c>
      <c r="T43" s="8">
        <v>5.0948492399999994</v>
      </c>
      <c r="U43" s="8">
        <v>5.2319638800000003</v>
      </c>
      <c r="V43" s="8">
        <v>4.9865446799999988</v>
      </c>
      <c r="W43" s="8">
        <v>5.3626762799999996</v>
      </c>
      <c r="X43" s="8">
        <v>5.3912195999999986</v>
      </c>
    </row>
    <row r="44" spans="1:24" ht="11.25" customHeight="1" x14ac:dyDescent="0.2">
      <c r="A44" s="28" t="s">
        <v>74</v>
      </c>
      <c r="B44" s="7" t="s">
        <v>75</v>
      </c>
      <c r="C44" s="8">
        <v>29.545279086906447</v>
      </c>
      <c r="D44" s="8">
        <v>36.845449184994422</v>
      </c>
      <c r="E44" s="8">
        <v>59.412178080000018</v>
      </c>
      <c r="F44" s="8">
        <v>62.539076160000008</v>
      </c>
      <c r="G44" s="8">
        <v>49.771234080000013</v>
      </c>
      <c r="H44" s="8">
        <v>90.210535920000012</v>
      </c>
      <c r="I44" s="8">
        <v>83.989062000000033</v>
      </c>
      <c r="J44" s="8">
        <v>52.632030960000009</v>
      </c>
      <c r="K44" s="8">
        <v>3.0959690400000008</v>
      </c>
      <c r="L44" s="8">
        <v>0</v>
      </c>
      <c r="M44" s="8">
        <v>3.0959690400000008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24.023419574701173</v>
      </c>
      <c r="D51" s="27">
        <v>44.528654638887119</v>
      </c>
      <c r="E51" s="27">
        <v>65.687490000000011</v>
      </c>
      <c r="F51" s="27">
        <v>80.178119999999979</v>
      </c>
      <c r="G51" s="27">
        <v>80.733509999999995</v>
      </c>
      <c r="H51" s="27">
        <v>97.344720000000009</v>
      </c>
      <c r="I51" s="27">
        <v>102.64617</v>
      </c>
      <c r="J51" s="27">
        <v>122.53922999999999</v>
      </c>
      <c r="K51" s="27">
        <v>118.29807000000001</v>
      </c>
      <c r="L51" s="27">
        <v>99.76824000000002</v>
      </c>
      <c r="M51" s="27">
        <v>95.577570000000009</v>
      </c>
      <c r="N51" s="27">
        <v>105.77655000000001</v>
      </c>
      <c r="O51" s="27">
        <v>115.72308000000001</v>
      </c>
      <c r="P51" s="27">
        <v>115.1172</v>
      </c>
      <c r="Q51" s="27">
        <v>111.22947000000002</v>
      </c>
      <c r="R51" s="27">
        <v>82.968803280000003</v>
      </c>
      <c r="S51" s="27">
        <v>93.854245319999976</v>
      </c>
      <c r="T51" s="27">
        <v>96.150530520000004</v>
      </c>
      <c r="U51" s="27">
        <v>112.99601412</v>
      </c>
      <c r="V51" s="27">
        <v>117.49184568000001</v>
      </c>
      <c r="W51" s="27">
        <v>121.68918036000001</v>
      </c>
      <c r="X51" s="27">
        <v>116.33703840000001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0.28036800000000001</v>
      </c>
      <c r="U61" s="49">
        <f t="shared" si="13"/>
        <v>0.29871936000000004</v>
      </c>
      <c r="V61" s="49">
        <f t="shared" si="13"/>
        <v>0.29081807999999998</v>
      </c>
      <c r="W61" s="49">
        <f t="shared" si="13"/>
        <v>0.32471711999999991</v>
      </c>
      <c r="X61" s="49">
        <f t="shared" si="13"/>
        <v>0.42794351999999986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0.28036800000000001</v>
      </c>
      <c r="U69" s="52">
        <v>0.29871936000000004</v>
      </c>
      <c r="V69" s="52">
        <v>0.29081807999999998</v>
      </c>
      <c r="W69" s="52">
        <v>0.32471711999999991</v>
      </c>
      <c r="X69" s="52">
        <v>0.42794351999999986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145</v>
      </c>
      <c r="B1" s="4" t="s">
        <v>185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74.812479120000006</v>
      </c>
      <c r="D2" s="21">
        <f t="shared" ref="D2:X2" si="0">SUM(D3,D17,D22,D25,D26,D51,D52)</f>
        <v>56.59575624</v>
      </c>
      <c r="E2" s="21">
        <f t="shared" si="0"/>
        <v>18.711153360000001</v>
      </c>
      <c r="F2" s="21">
        <f t="shared" si="0"/>
        <v>18.812133360000004</v>
      </c>
      <c r="G2" s="21">
        <f t="shared" si="0"/>
        <v>26.649287280000003</v>
      </c>
      <c r="H2" s="21">
        <f t="shared" si="0"/>
        <v>17.923950000000001</v>
      </c>
      <c r="I2" s="21">
        <f t="shared" si="0"/>
        <v>19.489139999999999</v>
      </c>
      <c r="J2" s="21">
        <f t="shared" si="0"/>
        <v>36.628405200000003</v>
      </c>
      <c r="K2" s="21">
        <f t="shared" si="0"/>
        <v>42.132104280000007</v>
      </c>
      <c r="L2" s="21">
        <f t="shared" si="0"/>
        <v>26.623260000000005</v>
      </c>
      <c r="M2" s="21">
        <f t="shared" si="0"/>
        <v>17.948670480000001</v>
      </c>
      <c r="N2" s="21">
        <f t="shared" si="0"/>
        <v>23.577780960000002</v>
      </c>
      <c r="O2" s="21">
        <f t="shared" si="0"/>
        <v>22.063080960000004</v>
      </c>
      <c r="P2" s="21">
        <f t="shared" si="0"/>
        <v>30.773130479999999</v>
      </c>
      <c r="Q2" s="21">
        <f t="shared" si="0"/>
        <v>36.149790960000011</v>
      </c>
      <c r="R2" s="21">
        <f t="shared" si="0"/>
        <v>42.99946632000001</v>
      </c>
      <c r="S2" s="21">
        <f t="shared" si="0"/>
        <v>43.830733680000009</v>
      </c>
      <c r="T2" s="21">
        <f t="shared" si="0"/>
        <v>46.559295360000021</v>
      </c>
      <c r="U2" s="21">
        <f t="shared" si="0"/>
        <v>45.22843799999999</v>
      </c>
      <c r="V2" s="21">
        <f t="shared" si="0"/>
        <v>43.221295080000019</v>
      </c>
      <c r="W2" s="21">
        <f t="shared" si="0"/>
        <v>45.6491556</v>
      </c>
      <c r="X2" s="21">
        <f t="shared" si="0"/>
        <v>53.348498639999995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2.71850616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2.71850616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FC_IND_NFM_AM_E!C5+FC_IND_NFM_PA_E!C5+FC_IND_NFM_SA_E!C5+FC_IND_NFM_OM_E!C5</f>
        <v>0</v>
      </c>
      <c r="D5" s="8">
        <f>FC_IND_NFM_AM_E!D5+FC_IND_NFM_PA_E!D5+FC_IND_NFM_SA_E!D5+FC_IND_NFM_OM_E!D5</f>
        <v>0</v>
      </c>
      <c r="E5" s="8">
        <f>FC_IND_NFM_AM_E!E5+FC_IND_NFM_PA_E!E5+FC_IND_NFM_SA_E!E5+FC_IND_NFM_OM_E!E5</f>
        <v>0</v>
      </c>
      <c r="F5" s="8">
        <f>FC_IND_NFM_AM_E!F5+FC_IND_NFM_PA_E!F5+FC_IND_NFM_SA_E!F5+FC_IND_NFM_OM_E!F5</f>
        <v>0</v>
      </c>
      <c r="G5" s="8">
        <f>FC_IND_NFM_AM_E!G5+FC_IND_NFM_PA_E!G5+FC_IND_NFM_SA_E!G5+FC_IND_NFM_OM_E!G5</f>
        <v>0</v>
      </c>
      <c r="H5" s="8">
        <f>FC_IND_NFM_AM_E!H5+FC_IND_NFM_PA_E!H5+FC_IND_NFM_SA_E!H5+FC_IND_NFM_OM_E!H5</f>
        <v>0</v>
      </c>
      <c r="I5" s="8">
        <f>FC_IND_NFM_AM_E!I5+FC_IND_NFM_PA_E!I5+FC_IND_NFM_SA_E!I5+FC_IND_NFM_OM_E!I5</f>
        <v>0</v>
      </c>
      <c r="J5" s="8">
        <f>FC_IND_NFM_AM_E!J5+FC_IND_NFM_PA_E!J5+FC_IND_NFM_SA_E!J5+FC_IND_NFM_OM_E!J5</f>
        <v>2.71850616</v>
      </c>
      <c r="K5" s="8">
        <f>FC_IND_NFM_AM_E!K5+FC_IND_NFM_PA_E!K5+FC_IND_NFM_SA_E!K5+FC_IND_NFM_OM_E!K5</f>
        <v>0</v>
      </c>
      <c r="L5" s="8">
        <f>FC_IND_NFM_AM_E!L5+FC_IND_NFM_PA_E!L5+FC_IND_NFM_SA_E!L5+FC_IND_NFM_OM_E!L5</f>
        <v>0</v>
      </c>
      <c r="M5" s="8">
        <f>FC_IND_NFM_AM_E!M5+FC_IND_NFM_PA_E!M5+FC_IND_NFM_SA_E!M5+FC_IND_NFM_OM_E!M5</f>
        <v>0</v>
      </c>
      <c r="N5" s="8">
        <f>FC_IND_NFM_AM_E!N5+FC_IND_NFM_PA_E!N5+FC_IND_NFM_SA_E!N5+FC_IND_NFM_OM_E!N5</f>
        <v>0</v>
      </c>
      <c r="O5" s="8">
        <f>FC_IND_NFM_AM_E!O5+FC_IND_NFM_PA_E!O5+FC_IND_NFM_SA_E!O5+FC_IND_NFM_OM_E!O5</f>
        <v>0</v>
      </c>
      <c r="P5" s="8">
        <f>FC_IND_NFM_AM_E!P5+FC_IND_NFM_PA_E!P5+FC_IND_NFM_SA_E!P5+FC_IND_NFM_OM_E!P5</f>
        <v>0</v>
      </c>
      <c r="Q5" s="8">
        <f>FC_IND_NFM_AM_E!Q5+FC_IND_NFM_PA_E!Q5+FC_IND_NFM_SA_E!Q5+FC_IND_NFM_OM_E!Q5</f>
        <v>0</v>
      </c>
      <c r="R5" s="8">
        <f>FC_IND_NFM_AM_E!R5+FC_IND_NFM_PA_E!R5+FC_IND_NFM_SA_E!R5+FC_IND_NFM_OM_E!R5</f>
        <v>0</v>
      </c>
      <c r="S5" s="8">
        <f>FC_IND_NFM_AM_E!S5+FC_IND_NFM_PA_E!S5+FC_IND_NFM_SA_E!S5+FC_IND_NFM_OM_E!S5</f>
        <v>0</v>
      </c>
      <c r="T5" s="8">
        <f>FC_IND_NFM_AM_E!T5+FC_IND_NFM_PA_E!T5+FC_IND_NFM_SA_E!T5+FC_IND_NFM_OM_E!T5</f>
        <v>0</v>
      </c>
      <c r="U5" s="8">
        <f>FC_IND_NFM_AM_E!U5+FC_IND_NFM_PA_E!U5+FC_IND_NFM_SA_E!U5+FC_IND_NFM_OM_E!U5</f>
        <v>0</v>
      </c>
      <c r="V5" s="8">
        <f>FC_IND_NFM_AM_E!V5+FC_IND_NFM_PA_E!V5+FC_IND_NFM_SA_E!V5+FC_IND_NFM_OM_E!V5</f>
        <v>0</v>
      </c>
      <c r="W5" s="8">
        <f>FC_IND_NFM_AM_E!W5+FC_IND_NFM_PA_E!W5+FC_IND_NFM_SA_E!W5+FC_IND_NFM_OM_E!W5</f>
        <v>0</v>
      </c>
      <c r="X5" s="8">
        <f>FC_IND_NFM_AM_E!X5+FC_IND_NFM_PA_E!X5+FC_IND_NFM_SA_E!X5+FC_IND_NFM_OM_E!X5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FC_IND_NFM_AM_E!C6+FC_IND_NFM_PA_E!C6+FC_IND_NFM_SA_E!C6+FC_IND_NFM_OM_E!C6</f>
        <v>0</v>
      </c>
      <c r="D6" s="8">
        <f>FC_IND_NFM_AM_E!D6+FC_IND_NFM_PA_E!D6+FC_IND_NFM_SA_E!D6+FC_IND_NFM_OM_E!D6</f>
        <v>0</v>
      </c>
      <c r="E6" s="8">
        <f>FC_IND_NFM_AM_E!E6+FC_IND_NFM_PA_E!E6+FC_IND_NFM_SA_E!E6+FC_IND_NFM_OM_E!E6</f>
        <v>0</v>
      </c>
      <c r="F6" s="8">
        <f>FC_IND_NFM_AM_E!F6+FC_IND_NFM_PA_E!F6+FC_IND_NFM_SA_E!F6+FC_IND_NFM_OM_E!F6</f>
        <v>0</v>
      </c>
      <c r="G6" s="8">
        <f>FC_IND_NFM_AM_E!G6+FC_IND_NFM_PA_E!G6+FC_IND_NFM_SA_E!G6+FC_IND_NFM_OM_E!G6</f>
        <v>0</v>
      </c>
      <c r="H6" s="8">
        <f>FC_IND_NFM_AM_E!H6+FC_IND_NFM_PA_E!H6+FC_IND_NFM_SA_E!H6+FC_IND_NFM_OM_E!H6</f>
        <v>0</v>
      </c>
      <c r="I6" s="8">
        <f>FC_IND_NFM_AM_E!I6+FC_IND_NFM_PA_E!I6+FC_IND_NFM_SA_E!I6+FC_IND_NFM_OM_E!I6</f>
        <v>0</v>
      </c>
      <c r="J6" s="8">
        <f>FC_IND_NFM_AM_E!J6+FC_IND_NFM_PA_E!J6+FC_IND_NFM_SA_E!J6+FC_IND_NFM_OM_E!J6</f>
        <v>0</v>
      </c>
      <c r="K6" s="8">
        <f>FC_IND_NFM_AM_E!K6+FC_IND_NFM_PA_E!K6+FC_IND_NFM_SA_E!K6+FC_IND_NFM_OM_E!K6</f>
        <v>0</v>
      </c>
      <c r="L6" s="8">
        <f>FC_IND_NFM_AM_E!L6+FC_IND_NFM_PA_E!L6+FC_IND_NFM_SA_E!L6+FC_IND_NFM_OM_E!L6</f>
        <v>0</v>
      </c>
      <c r="M6" s="8">
        <f>FC_IND_NFM_AM_E!M6+FC_IND_NFM_PA_E!M6+FC_IND_NFM_SA_E!M6+FC_IND_NFM_OM_E!M6</f>
        <v>0</v>
      </c>
      <c r="N6" s="8">
        <f>FC_IND_NFM_AM_E!N6+FC_IND_NFM_PA_E!N6+FC_IND_NFM_SA_E!N6+FC_IND_NFM_OM_E!N6</f>
        <v>0</v>
      </c>
      <c r="O6" s="8">
        <f>FC_IND_NFM_AM_E!O6+FC_IND_NFM_PA_E!O6+FC_IND_NFM_SA_E!O6+FC_IND_NFM_OM_E!O6</f>
        <v>0</v>
      </c>
      <c r="P6" s="8">
        <f>FC_IND_NFM_AM_E!P6+FC_IND_NFM_PA_E!P6+FC_IND_NFM_SA_E!P6+FC_IND_NFM_OM_E!P6</f>
        <v>0</v>
      </c>
      <c r="Q6" s="8">
        <f>FC_IND_NFM_AM_E!Q6+FC_IND_NFM_PA_E!Q6+FC_IND_NFM_SA_E!Q6+FC_IND_NFM_OM_E!Q6</f>
        <v>0</v>
      </c>
      <c r="R6" s="8">
        <f>FC_IND_NFM_AM_E!R6+FC_IND_NFM_PA_E!R6+FC_IND_NFM_SA_E!R6+FC_IND_NFM_OM_E!R6</f>
        <v>0</v>
      </c>
      <c r="S6" s="8">
        <f>FC_IND_NFM_AM_E!S6+FC_IND_NFM_PA_E!S6+FC_IND_NFM_SA_E!S6+FC_IND_NFM_OM_E!S6</f>
        <v>0</v>
      </c>
      <c r="T6" s="8">
        <f>FC_IND_NFM_AM_E!T6+FC_IND_NFM_PA_E!T6+FC_IND_NFM_SA_E!T6+FC_IND_NFM_OM_E!T6</f>
        <v>0</v>
      </c>
      <c r="U6" s="8">
        <f>FC_IND_NFM_AM_E!U6+FC_IND_NFM_PA_E!U6+FC_IND_NFM_SA_E!U6+FC_IND_NFM_OM_E!U6</f>
        <v>0</v>
      </c>
      <c r="V6" s="8">
        <f>FC_IND_NFM_AM_E!V6+FC_IND_NFM_PA_E!V6+FC_IND_NFM_SA_E!V6+FC_IND_NFM_OM_E!V6</f>
        <v>0</v>
      </c>
      <c r="W6" s="8">
        <f>FC_IND_NFM_AM_E!W6+FC_IND_NFM_PA_E!W6+FC_IND_NFM_SA_E!W6+FC_IND_NFM_OM_E!W6</f>
        <v>0</v>
      </c>
      <c r="X6" s="8">
        <f>FC_IND_NFM_AM_E!X6+FC_IND_NFM_PA_E!X6+FC_IND_NFM_SA_E!X6+FC_IND_NFM_OM_E!X6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FC_IND_NFM_AM_E!C7+FC_IND_NFM_PA_E!C7+FC_IND_NFM_SA_E!C7+FC_IND_NFM_OM_E!C7</f>
        <v>0</v>
      </c>
      <c r="D7" s="8">
        <f>FC_IND_NFM_AM_E!D7+FC_IND_NFM_PA_E!D7+FC_IND_NFM_SA_E!D7+FC_IND_NFM_OM_E!D7</f>
        <v>0</v>
      </c>
      <c r="E7" s="8">
        <f>FC_IND_NFM_AM_E!E7+FC_IND_NFM_PA_E!E7+FC_IND_NFM_SA_E!E7+FC_IND_NFM_OM_E!E7</f>
        <v>0</v>
      </c>
      <c r="F7" s="8">
        <f>FC_IND_NFM_AM_E!F7+FC_IND_NFM_PA_E!F7+FC_IND_NFM_SA_E!F7+FC_IND_NFM_OM_E!F7</f>
        <v>0</v>
      </c>
      <c r="G7" s="8">
        <f>FC_IND_NFM_AM_E!G7+FC_IND_NFM_PA_E!G7+FC_IND_NFM_SA_E!G7+FC_IND_NFM_OM_E!G7</f>
        <v>0</v>
      </c>
      <c r="H7" s="8">
        <f>FC_IND_NFM_AM_E!H7+FC_IND_NFM_PA_E!H7+FC_IND_NFM_SA_E!H7+FC_IND_NFM_OM_E!H7</f>
        <v>0</v>
      </c>
      <c r="I7" s="8">
        <f>FC_IND_NFM_AM_E!I7+FC_IND_NFM_PA_E!I7+FC_IND_NFM_SA_E!I7+FC_IND_NFM_OM_E!I7</f>
        <v>0</v>
      </c>
      <c r="J7" s="8">
        <f>FC_IND_NFM_AM_E!J7+FC_IND_NFM_PA_E!J7+FC_IND_NFM_SA_E!J7+FC_IND_NFM_OM_E!J7</f>
        <v>0</v>
      </c>
      <c r="K7" s="8">
        <f>FC_IND_NFM_AM_E!K7+FC_IND_NFM_PA_E!K7+FC_IND_NFM_SA_E!K7+FC_IND_NFM_OM_E!K7</f>
        <v>0</v>
      </c>
      <c r="L7" s="8">
        <f>FC_IND_NFM_AM_E!L7+FC_IND_NFM_PA_E!L7+FC_IND_NFM_SA_E!L7+FC_IND_NFM_OM_E!L7</f>
        <v>0</v>
      </c>
      <c r="M7" s="8">
        <f>FC_IND_NFM_AM_E!M7+FC_IND_NFM_PA_E!M7+FC_IND_NFM_SA_E!M7+FC_IND_NFM_OM_E!M7</f>
        <v>0</v>
      </c>
      <c r="N7" s="8">
        <f>FC_IND_NFM_AM_E!N7+FC_IND_NFM_PA_E!N7+FC_IND_NFM_SA_E!N7+FC_IND_NFM_OM_E!N7</f>
        <v>0</v>
      </c>
      <c r="O7" s="8">
        <f>FC_IND_NFM_AM_E!O7+FC_IND_NFM_PA_E!O7+FC_IND_NFM_SA_E!O7+FC_IND_NFM_OM_E!O7</f>
        <v>0</v>
      </c>
      <c r="P7" s="8">
        <f>FC_IND_NFM_AM_E!P7+FC_IND_NFM_PA_E!P7+FC_IND_NFM_SA_E!P7+FC_IND_NFM_OM_E!P7</f>
        <v>0</v>
      </c>
      <c r="Q7" s="8">
        <f>FC_IND_NFM_AM_E!Q7+FC_IND_NFM_PA_E!Q7+FC_IND_NFM_SA_E!Q7+FC_IND_NFM_OM_E!Q7</f>
        <v>0</v>
      </c>
      <c r="R7" s="8">
        <f>FC_IND_NFM_AM_E!R7+FC_IND_NFM_PA_E!R7+FC_IND_NFM_SA_E!R7+FC_IND_NFM_OM_E!R7</f>
        <v>0</v>
      </c>
      <c r="S7" s="8">
        <f>FC_IND_NFM_AM_E!S7+FC_IND_NFM_PA_E!S7+FC_IND_NFM_SA_E!S7+FC_IND_NFM_OM_E!S7</f>
        <v>0</v>
      </c>
      <c r="T7" s="8">
        <f>FC_IND_NFM_AM_E!T7+FC_IND_NFM_PA_E!T7+FC_IND_NFM_SA_E!T7+FC_IND_NFM_OM_E!T7</f>
        <v>0</v>
      </c>
      <c r="U7" s="8">
        <f>FC_IND_NFM_AM_E!U7+FC_IND_NFM_PA_E!U7+FC_IND_NFM_SA_E!U7+FC_IND_NFM_OM_E!U7</f>
        <v>0</v>
      </c>
      <c r="V7" s="8">
        <f>FC_IND_NFM_AM_E!V7+FC_IND_NFM_PA_E!V7+FC_IND_NFM_SA_E!V7+FC_IND_NFM_OM_E!V7</f>
        <v>0</v>
      </c>
      <c r="W7" s="8">
        <f>FC_IND_NFM_AM_E!W7+FC_IND_NFM_PA_E!W7+FC_IND_NFM_SA_E!W7+FC_IND_NFM_OM_E!W7</f>
        <v>0</v>
      </c>
      <c r="X7" s="8">
        <f>FC_IND_NFM_AM_E!X7+FC_IND_NFM_PA_E!X7+FC_IND_NFM_SA_E!X7+FC_IND_NFM_OM_E!X7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FC_IND_NFM_AM_E!C9+FC_IND_NFM_PA_E!C9+FC_IND_NFM_SA_E!C9+FC_IND_NFM_OM_E!C9</f>
        <v>0</v>
      </c>
      <c r="D9" s="8">
        <f>FC_IND_NFM_AM_E!D9+FC_IND_NFM_PA_E!D9+FC_IND_NFM_SA_E!D9+FC_IND_NFM_OM_E!D9</f>
        <v>0</v>
      </c>
      <c r="E9" s="8">
        <f>FC_IND_NFM_AM_E!E9+FC_IND_NFM_PA_E!E9+FC_IND_NFM_SA_E!E9+FC_IND_NFM_OM_E!E9</f>
        <v>0</v>
      </c>
      <c r="F9" s="8">
        <f>FC_IND_NFM_AM_E!F9+FC_IND_NFM_PA_E!F9+FC_IND_NFM_SA_E!F9+FC_IND_NFM_OM_E!F9</f>
        <v>0</v>
      </c>
      <c r="G9" s="8">
        <f>FC_IND_NFM_AM_E!G9+FC_IND_NFM_PA_E!G9+FC_IND_NFM_SA_E!G9+FC_IND_NFM_OM_E!G9</f>
        <v>0</v>
      </c>
      <c r="H9" s="8">
        <f>FC_IND_NFM_AM_E!H9+FC_IND_NFM_PA_E!H9+FC_IND_NFM_SA_E!H9+FC_IND_NFM_OM_E!H9</f>
        <v>0</v>
      </c>
      <c r="I9" s="8">
        <f>FC_IND_NFM_AM_E!I9+FC_IND_NFM_PA_E!I9+FC_IND_NFM_SA_E!I9+FC_IND_NFM_OM_E!I9</f>
        <v>0</v>
      </c>
      <c r="J9" s="8">
        <f>FC_IND_NFM_AM_E!J9+FC_IND_NFM_PA_E!J9+FC_IND_NFM_SA_E!J9+FC_IND_NFM_OM_E!J9</f>
        <v>0</v>
      </c>
      <c r="K9" s="8">
        <f>FC_IND_NFM_AM_E!K9+FC_IND_NFM_PA_E!K9+FC_IND_NFM_SA_E!K9+FC_IND_NFM_OM_E!K9</f>
        <v>0</v>
      </c>
      <c r="L9" s="8">
        <f>FC_IND_NFM_AM_E!L9+FC_IND_NFM_PA_E!L9+FC_IND_NFM_SA_E!L9+FC_IND_NFM_OM_E!L9</f>
        <v>0</v>
      </c>
      <c r="M9" s="8">
        <f>FC_IND_NFM_AM_E!M9+FC_IND_NFM_PA_E!M9+FC_IND_NFM_SA_E!M9+FC_IND_NFM_OM_E!M9</f>
        <v>0</v>
      </c>
      <c r="N9" s="8">
        <f>FC_IND_NFM_AM_E!N9+FC_IND_NFM_PA_E!N9+FC_IND_NFM_SA_E!N9+FC_IND_NFM_OM_E!N9</f>
        <v>0</v>
      </c>
      <c r="O9" s="8">
        <f>FC_IND_NFM_AM_E!O9+FC_IND_NFM_PA_E!O9+FC_IND_NFM_SA_E!O9+FC_IND_NFM_OM_E!O9</f>
        <v>0</v>
      </c>
      <c r="P9" s="8">
        <f>FC_IND_NFM_AM_E!P9+FC_IND_NFM_PA_E!P9+FC_IND_NFM_SA_E!P9+FC_IND_NFM_OM_E!P9</f>
        <v>0</v>
      </c>
      <c r="Q9" s="8">
        <f>FC_IND_NFM_AM_E!Q9+FC_IND_NFM_PA_E!Q9+FC_IND_NFM_SA_E!Q9+FC_IND_NFM_OM_E!Q9</f>
        <v>0</v>
      </c>
      <c r="R9" s="8">
        <f>FC_IND_NFM_AM_E!R9+FC_IND_NFM_PA_E!R9+FC_IND_NFM_SA_E!R9+FC_IND_NFM_OM_E!R9</f>
        <v>0</v>
      </c>
      <c r="S9" s="8">
        <f>FC_IND_NFM_AM_E!S9+FC_IND_NFM_PA_E!S9+FC_IND_NFM_SA_E!S9+FC_IND_NFM_OM_E!S9</f>
        <v>0</v>
      </c>
      <c r="T9" s="8">
        <f>FC_IND_NFM_AM_E!T9+FC_IND_NFM_PA_E!T9+FC_IND_NFM_SA_E!T9+FC_IND_NFM_OM_E!T9</f>
        <v>0</v>
      </c>
      <c r="U9" s="8">
        <f>FC_IND_NFM_AM_E!U9+FC_IND_NFM_PA_E!U9+FC_IND_NFM_SA_E!U9+FC_IND_NFM_OM_E!U9</f>
        <v>0</v>
      </c>
      <c r="V9" s="8">
        <f>FC_IND_NFM_AM_E!V9+FC_IND_NFM_PA_E!V9+FC_IND_NFM_SA_E!V9+FC_IND_NFM_OM_E!V9</f>
        <v>0</v>
      </c>
      <c r="W9" s="8">
        <f>FC_IND_NFM_AM_E!W9+FC_IND_NFM_PA_E!W9+FC_IND_NFM_SA_E!W9+FC_IND_NFM_OM_E!W9</f>
        <v>0</v>
      </c>
      <c r="X9" s="8">
        <f>FC_IND_NFM_AM_E!X9+FC_IND_NFM_PA_E!X9+FC_IND_NFM_SA_E!X9+FC_IND_NFM_OM_E!X9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FC_IND_NFM_AM_E!C10+FC_IND_NFM_PA_E!C10+FC_IND_NFM_SA_E!C10+FC_IND_NFM_OM_E!C10</f>
        <v>0</v>
      </c>
      <c r="D10" s="8">
        <f>FC_IND_NFM_AM_E!D10+FC_IND_NFM_PA_E!D10+FC_IND_NFM_SA_E!D10+FC_IND_NFM_OM_E!D10</f>
        <v>0</v>
      </c>
      <c r="E10" s="8">
        <f>FC_IND_NFM_AM_E!E10+FC_IND_NFM_PA_E!E10+FC_IND_NFM_SA_E!E10+FC_IND_NFM_OM_E!E10</f>
        <v>0</v>
      </c>
      <c r="F10" s="8">
        <f>FC_IND_NFM_AM_E!F10+FC_IND_NFM_PA_E!F10+FC_IND_NFM_SA_E!F10+FC_IND_NFM_OM_E!F10</f>
        <v>0</v>
      </c>
      <c r="G10" s="8">
        <f>FC_IND_NFM_AM_E!G10+FC_IND_NFM_PA_E!G10+FC_IND_NFM_SA_E!G10+FC_IND_NFM_OM_E!G10</f>
        <v>0</v>
      </c>
      <c r="H10" s="8">
        <f>FC_IND_NFM_AM_E!H10+FC_IND_NFM_PA_E!H10+FC_IND_NFM_SA_E!H10+FC_IND_NFM_OM_E!H10</f>
        <v>0</v>
      </c>
      <c r="I10" s="8">
        <f>FC_IND_NFM_AM_E!I10+FC_IND_NFM_PA_E!I10+FC_IND_NFM_SA_E!I10+FC_IND_NFM_OM_E!I10</f>
        <v>0</v>
      </c>
      <c r="J10" s="8">
        <f>FC_IND_NFM_AM_E!J10+FC_IND_NFM_PA_E!J10+FC_IND_NFM_SA_E!J10+FC_IND_NFM_OM_E!J10</f>
        <v>0</v>
      </c>
      <c r="K10" s="8">
        <f>FC_IND_NFM_AM_E!K10+FC_IND_NFM_PA_E!K10+FC_IND_NFM_SA_E!K10+FC_IND_NFM_OM_E!K10</f>
        <v>0</v>
      </c>
      <c r="L10" s="8">
        <f>FC_IND_NFM_AM_E!L10+FC_IND_NFM_PA_E!L10+FC_IND_NFM_SA_E!L10+FC_IND_NFM_OM_E!L10</f>
        <v>0</v>
      </c>
      <c r="M10" s="8">
        <f>FC_IND_NFM_AM_E!M10+FC_IND_NFM_PA_E!M10+FC_IND_NFM_SA_E!M10+FC_IND_NFM_OM_E!M10</f>
        <v>0</v>
      </c>
      <c r="N10" s="8">
        <f>FC_IND_NFM_AM_E!N10+FC_IND_NFM_PA_E!N10+FC_IND_NFM_SA_E!N10+FC_IND_NFM_OM_E!N10</f>
        <v>0</v>
      </c>
      <c r="O10" s="8">
        <f>FC_IND_NFM_AM_E!O10+FC_IND_NFM_PA_E!O10+FC_IND_NFM_SA_E!O10+FC_IND_NFM_OM_E!O10</f>
        <v>0</v>
      </c>
      <c r="P10" s="8">
        <f>FC_IND_NFM_AM_E!P10+FC_IND_NFM_PA_E!P10+FC_IND_NFM_SA_E!P10+FC_IND_NFM_OM_E!P10</f>
        <v>0</v>
      </c>
      <c r="Q10" s="8">
        <f>FC_IND_NFM_AM_E!Q10+FC_IND_NFM_PA_E!Q10+FC_IND_NFM_SA_E!Q10+FC_IND_NFM_OM_E!Q10</f>
        <v>0</v>
      </c>
      <c r="R10" s="8">
        <f>FC_IND_NFM_AM_E!R10+FC_IND_NFM_PA_E!R10+FC_IND_NFM_SA_E!R10+FC_IND_NFM_OM_E!R10</f>
        <v>0</v>
      </c>
      <c r="S10" s="8">
        <f>FC_IND_NFM_AM_E!S10+FC_IND_NFM_PA_E!S10+FC_IND_NFM_SA_E!S10+FC_IND_NFM_OM_E!S10</f>
        <v>0</v>
      </c>
      <c r="T10" s="8">
        <f>FC_IND_NFM_AM_E!T10+FC_IND_NFM_PA_E!T10+FC_IND_NFM_SA_E!T10+FC_IND_NFM_OM_E!T10</f>
        <v>0</v>
      </c>
      <c r="U10" s="8">
        <f>FC_IND_NFM_AM_E!U10+FC_IND_NFM_PA_E!U10+FC_IND_NFM_SA_E!U10+FC_IND_NFM_OM_E!U10</f>
        <v>0</v>
      </c>
      <c r="V10" s="8">
        <f>FC_IND_NFM_AM_E!V10+FC_IND_NFM_PA_E!V10+FC_IND_NFM_SA_E!V10+FC_IND_NFM_OM_E!V10</f>
        <v>0</v>
      </c>
      <c r="W10" s="8">
        <f>FC_IND_NFM_AM_E!W10+FC_IND_NFM_PA_E!W10+FC_IND_NFM_SA_E!W10+FC_IND_NFM_OM_E!W10</f>
        <v>0</v>
      </c>
      <c r="X10" s="8">
        <f>FC_IND_NFM_AM_E!X10+FC_IND_NFM_PA_E!X10+FC_IND_NFM_SA_E!X10+FC_IND_NFM_OM_E!X10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FC_IND_NFM_AM_E!C12+FC_IND_NFM_PA_E!C12+FC_IND_NFM_SA_E!C12+FC_IND_NFM_OM_E!C12</f>
        <v>0</v>
      </c>
      <c r="D12" s="8">
        <f>FC_IND_NFM_AM_E!D12+FC_IND_NFM_PA_E!D12+FC_IND_NFM_SA_E!D12+FC_IND_NFM_OM_E!D12</f>
        <v>0</v>
      </c>
      <c r="E12" s="8">
        <f>FC_IND_NFM_AM_E!E12+FC_IND_NFM_PA_E!E12+FC_IND_NFM_SA_E!E12+FC_IND_NFM_OM_E!E12</f>
        <v>0</v>
      </c>
      <c r="F12" s="8">
        <f>FC_IND_NFM_AM_E!F12+FC_IND_NFM_PA_E!F12+FC_IND_NFM_SA_E!F12+FC_IND_NFM_OM_E!F12</f>
        <v>0</v>
      </c>
      <c r="G12" s="8">
        <f>FC_IND_NFM_AM_E!G12+FC_IND_NFM_PA_E!G12+FC_IND_NFM_SA_E!G12+FC_IND_NFM_OM_E!G12</f>
        <v>0</v>
      </c>
      <c r="H12" s="8">
        <f>FC_IND_NFM_AM_E!H12+FC_IND_NFM_PA_E!H12+FC_IND_NFM_SA_E!H12+FC_IND_NFM_OM_E!H12</f>
        <v>0</v>
      </c>
      <c r="I12" s="8">
        <f>FC_IND_NFM_AM_E!I12+FC_IND_NFM_PA_E!I12+FC_IND_NFM_SA_E!I12+FC_IND_NFM_OM_E!I12</f>
        <v>0</v>
      </c>
      <c r="J12" s="8">
        <f>FC_IND_NFM_AM_E!J12+FC_IND_NFM_PA_E!J12+FC_IND_NFM_SA_E!J12+FC_IND_NFM_OM_E!J12</f>
        <v>0</v>
      </c>
      <c r="K12" s="8">
        <f>FC_IND_NFM_AM_E!K12+FC_IND_NFM_PA_E!K12+FC_IND_NFM_SA_E!K12+FC_IND_NFM_OM_E!K12</f>
        <v>0</v>
      </c>
      <c r="L12" s="8">
        <f>FC_IND_NFM_AM_E!L12+FC_IND_NFM_PA_E!L12+FC_IND_NFM_SA_E!L12+FC_IND_NFM_OM_E!L12</f>
        <v>0</v>
      </c>
      <c r="M12" s="8">
        <f>FC_IND_NFM_AM_E!M12+FC_IND_NFM_PA_E!M12+FC_IND_NFM_SA_E!M12+FC_IND_NFM_OM_E!M12</f>
        <v>0</v>
      </c>
      <c r="N12" s="8">
        <f>FC_IND_NFM_AM_E!N12+FC_IND_NFM_PA_E!N12+FC_IND_NFM_SA_E!N12+FC_IND_NFM_OM_E!N12</f>
        <v>0</v>
      </c>
      <c r="O12" s="8">
        <f>FC_IND_NFM_AM_E!O12+FC_IND_NFM_PA_E!O12+FC_IND_NFM_SA_E!O12+FC_IND_NFM_OM_E!O12</f>
        <v>0</v>
      </c>
      <c r="P12" s="8">
        <f>FC_IND_NFM_AM_E!P12+FC_IND_NFM_PA_E!P12+FC_IND_NFM_SA_E!P12+FC_IND_NFM_OM_E!P12</f>
        <v>0</v>
      </c>
      <c r="Q12" s="8">
        <f>FC_IND_NFM_AM_E!Q12+FC_IND_NFM_PA_E!Q12+FC_IND_NFM_SA_E!Q12+FC_IND_NFM_OM_E!Q12</f>
        <v>0</v>
      </c>
      <c r="R12" s="8">
        <f>FC_IND_NFM_AM_E!R12+FC_IND_NFM_PA_E!R12+FC_IND_NFM_SA_E!R12+FC_IND_NFM_OM_E!R12</f>
        <v>0</v>
      </c>
      <c r="S12" s="8">
        <f>FC_IND_NFM_AM_E!S12+FC_IND_NFM_PA_E!S12+FC_IND_NFM_SA_E!S12+FC_IND_NFM_OM_E!S12</f>
        <v>0</v>
      </c>
      <c r="T12" s="8">
        <f>FC_IND_NFM_AM_E!T12+FC_IND_NFM_PA_E!T12+FC_IND_NFM_SA_E!T12+FC_IND_NFM_OM_E!T12</f>
        <v>0</v>
      </c>
      <c r="U12" s="8">
        <f>FC_IND_NFM_AM_E!U12+FC_IND_NFM_PA_E!U12+FC_IND_NFM_SA_E!U12+FC_IND_NFM_OM_E!U12</f>
        <v>0</v>
      </c>
      <c r="V12" s="8">
        <f>FC_IND_NFM_AM_E!V12+FC_IND_NFM_PA_E!V12+FC_IND_NFM_SA_E!V12+FC_IND_NFM_OM_E!V12</f>
        <v>0</v>
      </c>
      <c r="W12" s="8">
        <f>FC_IND_NFM_AM_E!W12+FC_IND_NFM_PA_E!W12+FC_IND_NFM_SA_E!W12+FC_IND_NFM_OM_E!W12</f>
        <v>0</v>
      </c>
      <c r="X12" s="8">
        <f>FC_IND_NFM_AM_E!X12+FC_IND_NFM_PA_E!X12+FC_IND_NFM_SA_E!X12+FC_IND_NFM_OM_E!X12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FC_IND_NFM_AM_E!C13+FC_IND_NFM_PA_E!C13+FC_IND_NFM_SA_E!C13+FC_IND_NFM_OM_E!C13</f>
        <v>0</v>
      </c>
      <c r="D13" s="8">
        <f>FC_IND_NFM_AM_E!D13+FC_IND_NFM_PA_E!D13+FC_IND_NFM_SA_E!D13+FC_IND_NFM_OM_E!D13</f>
        <v>0</v>
      </c>
      <c r="E13" s="8">
        <f>FC_IND_NFM_AM_E!E13+FC_IND_NFM_PA_E!E13+FC_IND_NFM_SA_E!E13+FC_IND_NFM_OM_E!E13</f>
        <v>0</v>
      </c>
      <c r="F13" s="8">
        <f>FC_IND_NFM_AM_E!F13+FC_IND_NFM_PA_E!F13+FC_IND_NFM_SA_E!F13+FC_IND_NFM_OM_E!F13</f>
        <v>0</v>
      </c>
      <c r="G13" s="8">
        <f>FC_IND_NFM_AM_E!G13+FC_IND_NFM_PA_E!G13+FC_IND_NFM_SA_E!G13+FC_IND_NFM_OM_E!G13</f>
        <v>0</v>
      </c>
      <c r="H13" s="8">
        <f>FC_IND_NFM_AM_E!H13+FC_IND_NFM_PA_E!H13+FC_IND_NFM_SA_E!H13+FC_IND_NFM_OM_E!H13</f>
        <v>0</v>
      </c>
      <c r="I13" s="8">
        <f>FC_IND_NFM_AM_E!I13+FC_IND_NFM_PA_E!I13+FC_IND_NFM_SA_E!I13+FC_IND_NFM_OM_E!I13</f>
        <v>0</v>
      </c>
      <c r="J13" s="8">
        <f>FC_IND_NFM_AM_E!J13+FC_IND_NFM_PA_E!J13+FC_IND_NFM_SA_E!J13+FC_IND_NFM_OM_E!J13</f>
        <v>0</v>
      </c>
      <c r="K13" s="8">
        <f>FC_IND_NFM_AM_E!K13+FC_IND_NFM_PA_E!K13+FC_IND_NFM_SA_E!K13+FC_IND_NFM_OM_E!K13</f>
        <v>0</v>
      </c>
      <c r="L13" s="8">
        <f>FC_IND_NFM_AM_E!L13+FC_IND_NFM_PA_E!L13+FC_IND_NFM_SA_E!L13+FC_IND_NFM_OM_E!L13</f>
        <v>0</v>
      </c>
      <c r="M13" s="8">
        <f>FC_IND_NFM_AM_E!M13+FC_IND_NFM_PA_E!M13+FC_IND_NFM_SA_E!M13+FC_IND_NFM_OM_E!M13</f>
        <v>0</v>
      </c>
      <c r="N13" s="8">
        <f>FC_IND_NFM_AM_E!N13+FC_IND_NFM_PA_E!N13+FC_IND_NFM_SA_E!N13+FC_IND_NFM_OM_E!N13</f>
        <v>0</v>
      </c>
      <c r="O13" s="8">
        <f>FC_IND_NFM_AM_E!O13+FC_IND_NFM_PA_E!O13+FC_IND_NFM_SA_E!O13+FC_IND_NFM_OM_E!O13</f>
        <v>0</v>
      </c>
      <c r="P13" s="8">
        <f>FC_IND_NFM_AM_E!P13+FC_IND_NFM_PA_E!P13+FC_IND_NFM_SA_E!P13+FC_IND_NFM_OM_E!P13</f>
        <v>0</v>
      </c>
      <c r="Q13" s="8">
        <f>FC_IND_NFM_AM_E!Q13+FC_IND_NFM_PA_E!Q13+FC_IND_NFM_SA_E!Q13+FC_IND_NFM_OM_E!Q13</f>
        <v>0</v>
      </c>
      <c r="R13" s="8">
        <f>FC_IND_NFM_AM_E!R13+FC_IND_NFM_PA_E!R13+FC_IND_NFM_SA_E!R13+FC_IND_NFM_OM_E!R13</f>
        <v>0</v>
      </c>
      <c r="S13" s="8">
        <f>FC_IND_NFM_AM_E!S13+FC_IND_NFM_PA_E!S13+FC_IND_NFM_SA_E!S13+FC_IND_NFM_OM_E!S13</f>
        <v>0</v>
      </c>
      <c r="T13" s="8">
        <f>FC_IND_NFM_AM_E!T13+FC_IND_NFM_PA_E!T13+FC_IND_NFM_SA_E!T13+FC_IND_NFM_OM_E!T13</f>
        <v>0</v>
      </c>
      <c r="U13" s="8">
        <f>FC_IND_NFM_AM_E!U13+FC_IND_NFM_PA_E!U13+FC_IND_NFM_SA_E!U13+FC_IND_NFM_OM_E!U13</f>
        <v>0</v>
      </c>
      <c r="V13" s="8">
        <f>FC_IND_NFM_AM_E!V13+FC_IND_NFM_PA_E!V13+FC_IND_NFM_SA_E!V13+FC_IND_NFM_OM_E!V13</f>
        <v>0</v>
      </c>
      <c r="W13" s="8">
        <f>FC_IND_NFM_AM_E!W13+FC_IND_NFM_PA_E!W13+FC_IND_NFM_SA_E!W13+FC_IND_NFM_OM_E!W13</f>
        <v>0</v>
      </c>
      <c r="X13" s="8">
        <f>FC_IND_NFM_AM_E!X13+FC_IND_NFM_PA_E!X13+FC_IND_NFM_SA_E!X13+FC_IND_NFM_OM_E!X13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FC_IND_NFM_AM_E!C14+FC_IND_NFM_PA_E!C14+FC_IND_NFM_SA_E!C14+FC_IND_NFM_OM_E!C14</f>
        <v>0</v>
      </c>
      <c r="D14" s="8">
        <f>FC_IND_NFM_AM_E!D14+FC_IND_NFM_PA_E!D14+FC_IND_NFM_SA_E!D14+FC_IND_NFM_OM_E!D14</f>
        <v>0</v>
      </c>
      <c r="E14" s="8">
        <f>FC_IND_NFM_AM_E!E14+FC_IND_NFM_PA_E!E14+FC_IND_NFM_SA_E!E14+FC_IND_NFM_OM_E!E14</f>
        <v>0</v>
      </c>
      <c r="F14" s="8">
        <f>FC_IND_NFM_AM_E!F14+FC_IND_NFM_PA_E!F14+FC_IND_NFM_SA_E!F14+FC_IND_NFM_OM_E!F14</f>
        <v>0</v>
      </c>
      <c r="G14" s="8">
        <f>FC_IND_NFM_AM_E!G14+FC_IND_NFM_PA_E!G14+FC_IND_NFM_SA_E!G14+FC_IND_NFM_OM_E!G14</f>
        <v>0</v>
      </c>
      <c r="H14" s="8">
        <f>FC_IND_NFM_AM_E!H14+FC_IND_NFM_PA_E!H14+FC_IND_NFM_SA_E!H14+FC_IND_NFM_OM_E!H14</f>
        <v>0</v>
      </c>
      <c r="I14" s="8">
        <f>FC_IND_NFM_AM_E!I14+FC_IND_NFM_PA_E!I14+FC_IND_NFM_SA_E!I14+FC_IND_NFM_OM_E!I14</f>
        <v>0</v>
      </c>
      <c r="J14" s="8">
        <f>FC_IND_NFM_AM_E!J14+FC_IND_NFM_PA_E!J14+FC_IND_NFM_SA_E!J14+FC_IND_NFM_OM_E!J14</f>
        <v>0</v>
      </c>
      <c r="K14" s="8">
        <f>FC_IND_NFM_AM_E!K14+FC_IND_NFM_PA_E!K14+FC_IND_NFM_SA_E!K14+FC_IND_NFM_OM_E!K14</f>
        <v>0</v>
      </c>
      <c r="L14" s="8">
        <f>FC_IND_NFM_AM_E!L14+FC_IND_NFM_PA_E!L14+FC_IND_NFM_SA_E!L14+FC_IND_NFM_OM_E!L14</f>
        <v>0</v>
      </c>
      <c r="M14" s="8">
        <f>FC_IND_NFM_AM_E!M14+FC_IND_NFM_PA_E!M14+FC_IND_NFM_SA_E!M14+FC_IND_NFM_OM_E!M14</f>
        <v>0</v>
      </c>
      <c r="N14" s="8">
        <f>FC_IND_NFM_AM_E!N14+FC_IND_NFM_PA_E!N14+FC_IND_NFM_SA_E!N14+FC_IND_NFM_OM_E!N14</f>
        <v>0</v>
      </c>
      <c r="O14" s="8">
        <f>FC_IND_NFM_AM_E!O14+FC_IND_NFM_PA_E!O14+FC_IND_NFM_SA_E!O14+FC_IND_NFM_OM_E!O14</f>
        <v>0</v>
      </c>
      <c r="P14" s="8">
        <f>FC_IND_NFM_AM_E!P14+FC_IND_NFM_PA_E!P14+FC_IND_NFM_SA_E!P14+FC_IND_NFM_OM_E!P14</f>
        <v>0</v>
      </c>
      <c r="Q14" s="8">
        <f>FC_IND_NFM_AM_E!Q14+FC_IND_NFM_PA_E!Q14+FC_IND_NFM_SA_E!Q14+FC_IND_NFM_OM_E!Q14</f>
        <v>0</v>
      </c>
      <c r="R14" s="8">
        <f>FC_IND_NFM_AM_E!R14+FC_IND_NFM_PA_E!R14+FC_IND_NFM_SA_E!R14+FC_IND_NFM_OM_E!R14</f>
        <v>0</v>
      </c>
      <c r="S14" s="8">
        <f>FC_IND_NFM_AM_E!S14+FC_IND_NFM_PA_E!S14+FC_IND_NFM_SA_E!S14+FC_IND_NFM_OM_E!S14</f>
        <v>0</v>
      </c>
      <c r="T14" s="8">
        <f>FC_IND_NFM_AM_E!T14+FC_IND_NFM_PA_E!T14+FC_IND_NFM_SA_E!T14+FC_IND_NFM_OM_E!T14</f>
        <v>0</v>
      </c>
      <c r="U14" s="8">
        <f>FC_IND_NFM_AM_E!U14+FC_IND_NFM_PA_E!U14+FC_IND_NFM_SA_E!U14+FC_IND_NFM_OM_E!U14</f>
        <v>0</v>
      </c>
      <c r="V14" s="8">
        <f>FC_IND_NFM_AM_E!V14+FC_IND_NFM_PA_E!V14+FC_IND_NFM_SA_E!V14+FC_IND_NFM_OM_E!V14</f>
        <v>0</v>
      </c>
      <c r="W14" s="8">
        <f>FC_IND_NFM_AM_E!W14+FC_IND_NFM_PA_E!W14+FC_IND_NFM_SA_E!W14+FC_IND_NFM_OM_E!W14</f>
        <v>0</v>
      </c>
      <c r="X14" s="8">
        <f>FC_IND_NFM_AM_E!X14+FC_IND_NFM_PA_E!X14+FC_IND_NFM_SA_E!X14+FC_IND_NFM_OM_E!X14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FC_IND_NFM_AM_E!C15+FC_IND_NFM_PA_E!C15+FC_IND_NFM_SA_E!C15+FC_IND_NFM_OM_E!C15</f>
        <v>0</v>
      </c>
      <c r="D15" s="8">
        <f>FC_IND_NFM_AM_E!D15+FC_IND_NFM_PA_E!D15+FC_IND_NFM_SA_E!D15+FC_IND_NFM_OM_E!D15</f>
        <v>0</v>
      </c>
      <c r="E15" s="8">
        <f>FC_IND_NFM_AM_E!E15+FC_IND_NFM_PA_E!E15+FC_IND_NFM_SA_E!E15+FC_IND_NFM_OM_E!E15</f>
        <v>0</v>
      </c>
      <c r="F15" s="8">
        <f>FC_IND_NFM_AM_E!F15+FC_IND_NFM_PA_E!F15+FC_IND_NFM_SA_E!F15+FC_IND_NFM_OM_E!F15</f>
        <v>0</v>
      </c>
      <c r="G15" s="8">
        <f>FC_IND_NFM_AM_E!G15+FC_IND_NFM_PA_E!G15+FC_IND_NFM_SA_E!G15+FC_IND_NFM_OM_E!G15</f>
        <v>0</v>
      </c>
      <c r="H15" s="8">
        <f>FC_IND_NFM_AM_E!H15+FC_IND_NFM_PA_E!H15+FC_IND_NFM_SA_E!H15+FC_IND_NFM_OM_E!H15</f>
        <v>0</v>
      </c>
      <c r="I15" s="8">
        <f>FC_IND_NFM_AM_E!I15+FC_IND_NFM_PA_E!I15+FC_IND_NFM_SA_E!I15+FC_IND_NFM_OM_E!I15</f>
        <v>0</v>
      </c>
      <c r="J15" s="8">
        <f>FC_IND_NFM_AM_E!J15+FC_IND_NFM_PA_E!J15+FC_IND_NFM_SA_E!J15+FC_IND_NFM_OM_E!J15</f>
        <v>0</v>
      </c>
      <c r="K15" s="8">
        <f>FC_IND_NFM_AM_E!K15+FC_IND_NFM_PA_E!K15+FC_IND_NFM_SA_E!K15+FC_IND_NFM_OM_E!K15</f>
        <v>0</v>
      </c>
      <c r="L15" s="8">
        <f>FC_IND_NFM_AM_E!L15+FC_IND_NFM_PA_E!L15+FC_IND_NFM_SA_E!L15+FC_IND_NFM_OM_E!L15</f>
        <v>0</v>
      </c>
      <c r="M15" s="8">
        <f>FC_IND_NFM_AM_E!M15+FC_IND_NFM_PA_E!M15+FC_IND_NFM_SA_E!M15+FC_IND_NFM_OM_E!M15</f>
        <v>0</v>
      </c>
      <c r="N15" s="8">
        <f>FC_IND_NFM_AM_E!N15+FC_IND_NFM_PA_E!N15+FC_IND_NFM_SA_E!N15+FC_IND_NFM_OM_E!N15</f>
        <v>0</v>
      </c>
      <c r="O15" s="8">
        <f>FC_IND_NFM_AM_E!O15+FC_IND_NFM_PA_E!O15+FC_IND_NFM_SA_E!O15+FC_IND_NFM_OM_E!O15</f>
        <v>0</v>
      </c>
      <c r="P15" s="8">
        <f>FC_IND_NFM_AM_E!P15+FC_IND_NFM_PA_E!P15+FC_IND_NFM_SA_E!P15+FC_IND_NFM_OM_E!P15</f>
        <v>0</v>
      </c>
      <c r="Q15" s="8">
        <f>FC_IND_NFM_AM_E!Q15+FC_IND_NFM_PA_E!Q15+FC_IND_NFM_SA_E!Q15+FC_IND_NFM_OM_E!Q15</f>
        <v>0</v>
      </c>
      <c r="R15" s="8">
        <f>FC_IND_NFM_AM_E!R15+FC_IND_NFM_PA_E!R15+FC_IND_NFM_SA_E!R15+FC_IND_NFM_OM_E!R15</f>
        <v>0</v>
      </c>
      <c r="S15" s="8">
        <f>FC_IND_NFM_AM_E!S15+FC_IND_NFM_PA_E!S15+FC_IND_NFM_SA_E!S15+FC_IND_NFM_OM_E!S15</f>
        <v>0</v>
      </c>
      <c r="T15" s="8">
        <f>FC_IND_NFM_AM_E!T15+FC_IND_NFM_PA_E!T15+FC_IND_NFM_SA_E!T15+FC_IND_NFM_OM_E!T15</f>
        <v>0</v>
      </c>
      <c r="U15" s="8">
        <f>FC_IND_NFM_AM_E!U15+FC_IND_NFM_PA_E!U15+FC_IND_NFM_SA_E!U15+FC_IND_NFM_OM_E!U15</f>
        <v>0</v>
      </c>
      <c r="V15" s="8">
        <f>FC_IND_NFM_AM_E!V15+FC_IND_NFM_PA_E!V15+FC_IND_NFM_SA_E!V15+FC_IND_NFM_OM_E!V15</f>
        <v>0</v>
      </c>
      <c r="W15" s="8">
        <f>FC_IND_NFM_AM_E!W15+FC_IND_NFM_PA_E!W15+FC_IND_NFM_SA_E!W15+FC_IND_NFM_OM_E!W15</f>
        <v>0</v>
      </c>
      <c r="X15" s="8">
        <f>FC_IND_NFM_AM_E!X15+FC_IND_NFM_PA_E!X15+FC_IND_NFM_SA_E!X15+FC_IND_NFM_OM_E!X15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FC_IND_NFM_AM_E!C16+FC_IND_NFM_PA_E!C16+FC_IND_NFM_SA_E!C16+FC_IND_NFM_OM_E!C16</f>
        <v>0</v>
      </c>
      <c r="D16" s="8">
        <f>FC_IND_NFM_AM_E!D16+FC_IND_NFM_PA_E!D16+FC_IND_NFM_SA_E!D16+FC_IND_NFM_OM_E!D16</f>
        <v>0</v>
      </c>
      <c r="E16" s="8">
        <f>FC_IND_NFM_AM_E!E16+FC_IND_NFM_PA_E!E16+FC_IND_NFM_SA_E!E16+FC_IND_NFM_OM_E!E16</f>
        <v>0</v>
      </c>
      <c r="F16" s="8">
        <f>FC_IND_NFM_AM_E!F16+FC_IND_NFM_PA_E!F16+FC_IND_NFM_SA_E!F16+FC_IND_NFM_OM_E!F16</f>
        <v>0</v>
      </c>
      <c r="G16" s="8">
        <f>FC_IND_NFM_AM_E!G16+FC_IND_NFM_PA_E!G16+FC_IND_NFM_SA_E!G16+FC_IND_NFM_OM_E!G16</f>
        <v>0</v>
      </c>
      <c r="H16" s="8">
        <f>FC_IND_NFM_AM_E!H16+FC_IND_NFM_PA_E!H16+FC_IND_NFM_SA_E!H16+FC_IND_NFM_OM_E!H16</f>
        <v>0</v>
      </c>
      <c r="I16" s="8">
        <f>FC_IND_NFM_AM_E!I16+FC_IND_NFM_PA_E!I16+FC_IND_NFM_SA_E!I16+FC_IND_NFM_OM_E!I16</f>
        <v>0</v>
      </c>
      <c r="J16" s="8">
        <f>FC_IND_NFM_AM_E!J16+FC_IND_NFM_PA_E!J16+FC_IND_NFM_SA_E!J16+FC_IND_NFM_OM_E!J16</f>
        <v>0</v>
      </c>
      <c r="K16" s="8">
        <f>FC_IND_NFM_AM_E!K16+FC_IND_NFM_PA_E!K16+FC_IND_NFM_SA_E!K16+FC_IND_NFM_OM_E!K16</f>
        <v>0</v>
      </c>
      <c r="L16" s="8">
        <f>FC_IND_NFM_AM_E!L16+FC_IND_NFM_PA_E!L16+FC_IND_NFM_SA_E!L16+FC_IND_NFM_OM_E!L16</f>
        <v>0</v>
      </c>
      <c r="M16" s="8">
        <f>FC_IND_NFM_AM_E!M16+FC_IND_NFM_PA_E!M16+FC_IND_NFM_SA_E!M16+FC_IND_NFM_OM_E!M16</f>
        <v>0</v>
      </c>
      <c r="N16" s="8">
        <f>FC_IND_NFM_AM_E!N16+FC_IND_NFM_PA_E!N16+FC_IND_NFM_SA_E!N16+FC_IND_NFM_OM_E!N16</f>
        <v>0</v>
      </c>
      <c r="O16" s="8">
        <f>FC_IND_NFM_AM_E!O16+FC_IND_NFM_PA_E!O16+FC_IND_NFM_SA_E!O16+FC_IND_NFM_OM_E!O16</f>
        <v>0</v>
      </c>
      <c r="P16" s="8">
        <f>FC_IND_NFM_AM_E!P16+FC_IND_NFM_PA_E!P16+FC_IND_NFM_SA_E!P16+FC_IND_NFM_OM_E!P16</f>
        <v>0</v>
      </c>
      <c r="Q16" s="8">
        <f>FC_IND_NFM_AM_E!Q16+FC_IND_NFM_PA_E!Q16+FC_IND_NFM_SA_E!Q16+FC_IND_NFM_OM_E!Q16</f>
        <v>0</v>
      </c>
      <c r="R16" s="8">
        <f>FC_IND_NFM_AM_E!R16+FC_IND_NFM_PA_E!R16+FC_IND_NFM_SA_E!R16+FC_IND_NFM_OM_E!R16</f>
        <v>0</v>
      </c>
      <c r="S16" s="8">
        <f>FC_IND_NFM_AM_E!S16+FC_IND_NFM_PA_E!S16+FC_IND_NFM_SA_E!S16+FC_IND_NFM_OM_E!S16</f>
        <v>0</v>
      </c>
      <c r="T16" s="8">
        <f>FC_IND_NFM_AM_E!T16+FC_IND_NFM_PA_E!T16+FC_IND_NFM_SA_E!T16+FC_IND_NFM_OM_E!T16</f>
        <v>0</v>
      </c>
      <c r="U16" s="8">
        <f>FC_IND_NFM_AM_E!U16+FC_IND_NFM_PA_E!U16+FC_IND_NFM_SA_E!U16+FC_IND_NFM_OM_E!U16</f>
        <v>0</v>
      </c>
      <c r="V16" s="8">
        <f>FC_IND_NFM_AM_E!V16+FC_IND_NFM_PA_E!V16+FC_IND_NFM_SA_E!V16+FC_IND_NFM_OM_E!V16</f>
        <v>0</v>
      </c>
      <c r="W16" s="8">
        <f>FC_IND_NFM_AM_E!W16+FC_IND_NFM_PA_E!W16+FC_IND_NFM_SA_E!W16+FC_IND_NFM_OM_E!W16</f>
        <v>0</v>
      </c>
      <c r="X16" s="8">
        <f>FC_IND_NFM_AM_E!X16+FC_IND_NFM_PA_E!X16+FC_IND_NFM_SA_E!X16+FC_IND_NFM_OM_E!X16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FC_IND_NFM_AM_E!C18+FC_IND_NFM_PA_E!C18+FC_IND_NFM_SA_E!C18+FC_IND_NFM_OM_E!C18</f>
        <v>0</v>
      </c>
      <c r="D18" s="8">
        <f>FC_IND_NFM_AM_E!D18+FC_IND_NFM_PA_E!D18+FC_IND_NFM_SA_E!D18+FC_IND_NFM_OM_E!D18</f>
        <v>0</v>
      </c>
      <c r="E18" s="8">
        <f>FC_IND_NFM_AM_E!E18+FC_IND_NFM_PA_E!E18+FC_IND_NFM_SA_E!E18+FC_IND_NFM_OM_E!E18</f>
        <v>0</v>
      </c>
      <c r="F18" s="8">
        <f>FC_IND_NFM_AM_E!F18+FC_IND_NFM_PA_E!F18+FC_IND_NFM_SA_E!F18+FC_IND_NFM_OM_E!F18</f>
        <v>0</v>
      </c>
      <c r="G18" s="8">
        <f>FC_IND_NFM_AM_E!G18+FC_IND_NFM_PA_E!G18+FC_IND_NFM_SA_E!G18+FC_IND_NFM_OM_E!G18</f>
        <v>0</v>
      </c>
      <c r="H18" s="8">
        <f>FC_IND_NFM_AM_E!H18+FC_IND_NFM_PA_E!H18+FC_IND_NFM_SA_E!H18+FC_IND_NFM_OM_E!H18</f>
        <v>0</v>
      </c>
      <c r="I18" s="8">
        <f>FC_IND_NFM_AM_E!I18+FC_IND_NFM_PA_E!I18+FC_IND_NFM_SA_E!I18+FC_IND_NFM_OM_E!I18</f>
        <v>0</v>
      </c>
      <c r="J18" s="8">
        <f>FC_IND_NFM_AM_E!J18+FC_IND_NFM_PA_E!J18+FC_IND_NFM_SA_E!J18+FC_IND_NFM_OM_E!J18</f>
        <v>0</v>
      </c>
      <c r="K18" s="8">
        <f>FC_IND_NFM_AM_E!K18+FC_IND_NFM_PA_E!K18+FC_IND_NFM_SA_E!K18+FC_IND_NFM_OM_E!K18</f>
        <v>0</v>
      </c>
      <c r="L18" s="8">
        <f>FC_IND_NFM_AM_E!L18+FC_IND_NFM_PA_E!L18+FC_IND_NFM_SA_E!L18+FC_IND_NFM_OM_E!L18</f>
        <v>0</v>
      </c>
      <c r="M18" s="8">
        <f>FC_IND_NFM_AM_E!M18+FC_IND_NFM_PA_E!M18+FC_IND_NFM_SA_E!M18+FC_IND_NFM_OM_E!M18</f>
        <v>0</v>
      </c>
      <c r="N18" s="8">
        <f>FC_IND_NFM_AM_E!N18+FC_IND_NFM_PA_E!N18+FC_IND_NFM_SA_E!N18+FC_IND_NFM_OM_E!N18</f>
        <v>0</v>
      </c>
      <c r="O18" s="8">
        <f>FC_IND_NFM_AM_E!O18+FC_IND_NFM_PA_E!O18+FC_IND_NFM_SA_E!O18+FC_IND_NFM_OM_E!O18</f>
        <v>0</v>
      </c>
      <c r="P18" s="8">
        <f>FC_IND_NFM_AM_E!P18+FC_IND_NFM_PA_E!P18+FC_IND_NFM_SA_E!P18+FC_IND_NFM_OM_E!P18</f>
        <v>0</v>
      </c>
      <c r="Q18" s="8">
        <f>FC_IND_NFM_AM_E!Q18+FC_IND_NFM_PA_E!Q18+FC_IND_NFM_SA_E!Q18+FC_IND_NFM_OM_E!Q18</f>
        <v>0</v>
      </c>
      <c r="R18" s="8">
        <f>FC_IND_NFM_AM_E!R18+FC_IND_NFM_PA_E!R18+FC_IND_NFM_SA_E!R18+FC_IND_NFM_OM_E!R18</f>
        <v>0</v>
      </c>
      <c r="S18" s="8">
        <f>FC_IND_NFM_AM_E!S18+FC_IND_NFM_PA_E!S18+FC_IND_NFM_SA_E!S18+FC_IND_NFM_OM_E!S18</f>
        <v>0</v>
      </c>
      <c r="T18" s="8">
        <f>FC_IND_NFM_AM_E!T18+FC_IND_NFM_PA_E!T18+FC_IND_NFM_SA_E!T18+FC_IND_NFM_OM_E!T18</f>
        <v>0</v>
      </c>
      <c r="U18" s="8">
        <f>FC_IND_NFM_AM_E!U18+FC_IND_NFM_PA_E!U18+FC_IND_NFM_SA_E!U18+FC_IND_NFM_OM_E!U18</f>
        <v>0</v>
      </c>
      <c r="V18" s="8">
        <f>FC_IND_NFM_AM_E!V18+FC_IND_NFM_PA_E!V18+FC_IND_NFM_SA_E!V18+FC_IND_NFM_OM_E!V18</f>
        <v>0</v>
      </c>
      <c r="W18" s="8">
        <f>FC_IND_NFM_AM_E!W18+FC_IND_NFM_PA_E!W18+FC_IND_NFM_SA_E!W18+FC_IND_NFM_OM_E!W18</f>
        <v>0</v>
      </c>
      <c r="X18" s="8">
        <f>FC_IND_NFM_AM_E!X18+FC_IND_NFM_PA_E!X18+FC_IND_NFM_SA_E!X18+FC_IND_NFM_OM_E!X18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FC_IND_NFM_AM_E!C19+FC_IND_NFM_PA_E!C19+FC_IND_NFM_SA_E!C19+FC_IND_NFM_OM_E!C19</f>
        <v>0</v>
      </c>
      <c r="D19" s="8">
        <f>FC_IND_NFM_AM_E!D19+FC_IND_NFM_PA_E!D19+FC_IND_NFM_SA_E!D19+FC_IND_NFM_OM_E!D19</f>
        <v>0</v>
      </c>
      <c r="E19" s="8">
        <f>FC_IND_NFM_AM_E!E19+FC_IND_NFM_PA_E!E19+FC_IND_NFM_SA_E!E19+FC_IND_NFM_OM_E!E19</f>
        <v>0</v>
      </c>
      <c r="F19" s="8">
        <f>FC_IND_NFM_AM_E!F19+FC_IND_NFM_PA_E!F19+FC_IND_NFM_SA_E!F19+FC_IND_NFM_OM_E!F19</f>
        <v>0</v>
      </c>
      <c r="G19" s="8">
        <f>FC_IND_NFM_AM_E!G19+FC_IND_NFM_PA_E!G19+FC_IND_NFM_SA_E!G19+FC_IND_NFM_OM_E!G19</f>
        <v>0</v>
      </c>
      <c r="H19" s="8">
        <f>FC_IND_NFM_AM_E!H19+FC_IND_NFM_PA_E!H19+FC_IND_NFM_SA_E!H19+FC_IND_NFM_OM_E!H19</f>
        <v>0</v>
      </c>
      <c r="I19" s="8">
        <f>FC_IND_NFM_AM_E!I19+FC_IND_NFM_PA_E!I19+FC_IND_NFM_SA_E!I19+FC_IND_NFM_OM_E!I19</f>
        <v>0</v>
      </c>
      <c r="J19" s="8">
        <f>FC_IND_NFM_AM_E!J19+FC_IND_NFM_PA_E!J19+FC_IND_NFM_SA_E!J19+FC_IND_NFM_OM_E!J19</f>
        <v>0</v>
      </c>
      <c r="K19" s="8">
        <f>FC_IND_NFM_AM_E!K19+FC_IND_NFM_PA_E!K19+FC_IND_NFM_SA_E!K19+FC_IND_NFM_OM_E!K19</f>
        <v>0</v>
      </c>
      <c r="L19" s="8">
        <f>FC_IND_NFM_AM_E!L19+FC_IND_NFM_PA_E!L19+FC_IND_NFM_SA_E!L19+FC_IND_NFM_OM_E!L19</f>
        <v>0</v>
      </c>
      <c r="M19" s="8">
        <f>FC_IND_NFM_AM_E!M19+FC_IND_NFM_PA_E!M19+FC_IND_NFM_SA_E!M19+FC_IND_NFM_OM_E!M19</f>
        <v>0</v>
      </c>
      <c r="N19" s="8">
        <f>FC_IND_NFM_AM_E!N19+FC_IND_NFM_PA_E!N19+FC_IND_NFM_SA_E!N19+FC_IND_NFM_OM_E!N19</f>
        <v>0</v>
      </c>
      <c r="O19" s="8">
        <f>FC_IND_NFM_AM_E!O19+FC_IND_NFM_PA_E!O19+FC_IND_NFM_SA_E!O19+FC_IND_NFM_OM_E!O19</f>
        <v>0</v>
      </c>
      <c r="P19" s="8">
        <f>FC_IND_NFM_AM_E!P19+FC_IND_NFM_PA_E!P19+FC_IND_NFM_SA_E!P19+FC_IND_NFM_OM_E!P19</f>
        <v>0</v>
      </c>
      <c r="Q19" s="8">
        <f>FC_IND_NFM_AM_E!Q19+FC_IND_NFM_PA_E!Q19+FC_IND_NFM_SA_E!Q19+FC_IND_NFM_OM_E!Q19</f>
        <v>0</v>
      </c>
      <c r="R19" s="8">
        <f>FC_IND_NFM_AM_E!R19+FC_IND_NFM_PA_E!R19+FC_IND_NFM_SA_E!R19+FC_IND_NFM_OM_E!R19</f>
        <v>0</v>
      </c>
      <c r="S19" s="8">
        <f>FC_IND_NFM_AM_E!S19+FC_IND_NFM_PA_E!S19+FC_IND_NFM_SA_E!S19+FC_IND_NFM_OM_E!S19</f>
        <v>0</v>
      </c>
      <c r="T19" s="8">
        <f>FC_IND_NFM_AM_E!T19+FC_IND_NFM_PA_E!T19+FC_IND_NFM_SA_E!T19+FC_IND_NFM_OM_E!T19</f>
        <v>0</v>
      </c>
      <c r="U19" s="8">
        <f>FC_IND_NFM_AM_E!U19+FC_IND_NFM_PA_E!U19+FC_IND_NFM_SA_E!U19+FC_IND_NFM_OM_E!U19</f>
        <v>0</v>
      </c>
      <c r="V19" s="8">
        <f>FC_IND_NFM_AM_E!V19+FC_IND_NFM_PA_E!V19+FC_IND_NFM_SA_E!V19+FC_IND_NFM_OM_E!V19</f>
        <v>0</v>
      </c>
      <c r="W19" s="8">
        <f>FC_IND_NFM_AM_E!W19+FC_IND_NFM_PA_E!W19+FC_IND_NFM_SA_E!W19+FC_IND_NFM_OM_E!W19</f>
        <v>0</v>
      </c>
      <c r="X19" s="8">
        <f>FC_IND_NFM_AM_E!X19+FC_IND_NFM_PA_E!X19+FC_IND_NFM_SA_E!X19+FC_IND_NFM_OM_E!X19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FC_IND_NFM_AM_E!C20+FC_IND_NFM_PA_E!C20+FC_IND_NFM_SA_E!C20+FC_IND_NFM_OM_E!C20</f>
        <v>0</v>
      </c>
      <c r="D20" s="8">
        <f>FC_IND_NFM_AM_E!D20+FC_IND_NFM_PA_E!D20+FC_IND_NFM_SA_E!D20+FC_IND_NFM_OM_E!D20</f>
        <v>0</v>
      </c>
      <c r="E20" s="8">
        <f>FC_IND_NFM_AM_E!E20+FC_IND_NFM_PA_E!E20+FC_IND_NFM_SA_E!E20+FC_IND_NFM_OM_E!E20</f>
        <v>0</v>
      </c>
      <c r="F20" s="8">
        <f>FC_IND_NFM_AM_E!F20+FC_IND_NFM_PA_E!F20+FC_IND_NFM_SA_E!F20+FC_IND_NFM_OM_E!F20</f>
        <v>0</v>
      </c>
      <c r="G20" s="8">
        <f>FC_IND_NFM_AM_E!G20+FC_IND_NFM_PA_E!G20+FC_IND_NFM_SA_E!G20+FC_IND_NFM_OM_E!G20</f>
        <v>0</v>
      </c>
      <c r="H20" s="8">
        <f>FC_IND_NFM_AM_E!H20+FC_IND_NFM_PA_E!H20+FC_IND_NFM_SA_E!H20+FC_IND_NFM_OM_E!H20</f>
        <v>0</v>
      </c>
      <c r="I20" s="8">
        <f>FC_IND_NFM_AM_E!I20+FC_IND_NFM_PA_E!I20+FC_IND_NFM_SA_E!I20+FC_IND_NFM_OM_E!I20</f>
        <v>0</v>
      </c>
      <c r="J20" s="8">
        <f>FC_IND_NFM_AM_E!J20+FC_IND_NFM_PA_E!J20+FC_IND_NFM_SA_E!J20+FC_IND_NFM_OM_E!J20</f>
        <v>0</v>
      </c>
      <c r="K20" s="8">
        <f>FC_IND_NFM_AM_E!K20+FC_IND_NFM_PA_E!K20+FC_IND_NFM_SA_E!K20+FC_IND_NFM_OM_E!K20</f>
        <v>0</v>
      </c>
      <c r="L20" s="8">
        <f>FC_IND_NFM_AM_E!L20+FC_IND_NFM_PA_E!L20+FC_IND_NFM_SA_E!L20+FC_IND_NFM_OM_E!L20</f>
        <v>0</v>
      </c>
      <c r="M20" s="8">
        <f>FC_IND_NFM_AM_E!M20+FC_IND_NFM_PA_E!M20+FC_IND_NFM_SA_E!M20+FC_IND_NFM_OM_E!M20</f>
        <v>0</v>
      </c>
      <c r="N20" s="8">
        <f>FC_IND_NFM_AM_E!N20+FC_IND_NFM_PA_E!N20+FC_IND_NFM_SA_E!N20+FC_IND_NFM_OM_E!N20</f>
        <v>0</v>
      </c>
      <c r="O20" s="8">
        <f>FC_IND_NFM_AM_E!O20+FC_IND_NFM_PA_E!O20+FC_IND_NFM_SA_E!O20+FC_IND_NFM_OM_E!O20</f>
        <v>0</v>
      </c>
      <c r="P20" s="8">
        <f>FC_IND_NFM_AM_E!P20+FC_IND_NFM_PA_E!P20+FC_IND_NFM_SA_E!P20+FC_IND_NFM_OM_E!P20</f>
        <v>0</v>
      </c>
      <c r="Q20" s="8">
        <f>FC_IND_NFM_AM_E!Q20+FC_IND_NFM_PA_E!Q20+FC_IND_NFM_SA_E!Q20+FC_IND_NFM_OM_E!Q20</f>
        <v>0</v>
      </c>
      <c r="R20" s="8">
        <f>FC_IND_NFM_AM_E!R20+FC_IND_NFM_PA_E!R20+FC_IND_NFM_SA_E!R20+FC_IND_NFM_OM_E!R20</f>
        <v>0</v>
      </c>
      <c r="S20" s="8">
        <f>FC_IND_NFM_AM_E!S20+FC_IND_NFM_PA_E!S20+FC_IND_NFM_SA_E!S20+FC_IND_NFM_OM_E!S20</f>
        <v>0</v>
      </c>
      <c r="T20" s="8">
        <f>FC_IND_NFM_AM_E!T20+FC_IND_NFM_PA_E!T20+FC_IND_NFM_SA_E!T20+FC_IND_NFM_OM_E!T20</f>
        <v>0</v>
      </c>
      <c r="U20" s="8">
        <f>FC_IND_NFM_AM_E!U20+FC_IND_NFM_PA_E!U20+FC_IND_NFM_SA_E!U20+FC_IND_NFM_OM_E!U20</f>
        <v>0</v>
      </c>
      <c r="V20" s="8">
        <f>FC_IND_NFM_AM_E!V20+FC_IND_NFM_PA_E!V20+FC_IND_NFM_SA_E!V20+FC_IND_NFM_OM_E!V20</f>
        <v>0</v>
      </c>
      <c r="W20" s="8">
        <f>FC_IND_NFM_AM_E!W20+FC_IND_NFM_PA_E!W20+FC_IND_NFM_SA_E!W20+FC_IND_NFM_OM_E!W20</f>
        <v>0</v>
      </c>
      <c r="X20" s="8">
        <f>FC_IND_NFM_AM_E!X20+FC_IND_NFM_PA_E!X20+FC_IND_NFM_SA_E!X20+FC_IND_NFM_OM_E!X20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FC_IND_NFM_AM_E!C21+FC_IND_NFM_PA_E!C21+FC_IND_NFM_SA_E!C21+FC_IND_NFM_OM_E!C21</f>
        <v>0</v>
      </c>
      <c r="D21" s="8">
        <f>FC_IND_NFM_AM_E!D21+FC_IND_NFM_PA_E!D21+FC_IND_NFM_SA_E!D21+FC_IND_NFM_OM_E!D21</f>
        <v>0</v>
      </c>
      <c r="E21" s="8">
        <f>FC_IND_NFM_AM_E!E21+FC_IND_NFM_PA_E!E21+FC_IND_NFM_SA_E!E21+FC_IND_NFM_OM_E!E21</f>
        <v>0</v>
      </c>
      <c r="F21" s="8">
        <f>FC_IND_NFM_AM_E!F21+FC_IND_NFM_PA_E!F21+FC_IND_NFM_SA_E!F21+FC_IND_NFM_OM_E!F21</f>
        <v>0</v>
      </c>
      <c r="G21" s="8">
        <f>FC_IND_NFM_AM_E!G21+FC_IND_NFM_PA_E!G21+FC_IND_NFM_SA_E!G21+FC_IND_NFM_OM_E!G21</f>
        <v>0</v>
      </c>
      <c r="H21" s="8">
        <f>FC_IND_NFM_AM_E!H21+FC_IND_NFM_PA_E!H21+FC_IND_NFM_SA_E!H21+FC_IND_NFM_OM_E!H21</f>
        <v>0</v>
      </c>
      <c r="I21" s="8">
        <f>FC_IND_NFM_AM_E!I21+FC_IND_NFM_PA_E!I21+FC_IND_NFM_SA_E!I21+FC_IND_NFM_OM_E!I21</f>
        <v>0</v>
      </c>
      <c r="J21" s="8">
        <f>FC_IND_NFM_AM_E!J21+FC_IND_NFM_PA_E!J21+FC_IND_NFM_SA_E!J21+FC_IND_NFM_OM_E!J21</f>
        <v>0</v>
      </c>
      <c r="K21" s="8">
        <f>FC_IND_NFM_AM_E!K21+FC_IND_NFM_PA_E!K21+FC_IND_NFM_SA_E!K21+FC_IND_NFM_OM_E!K21</f>
        <v>0</v>
      </c>
      <c r="L21" s="8">
        <f>FC_IND_NFM_AM_E!L21+FC_IND_NFM_PA_E!L21+FC_IND_NFM_SA_E!L21+FC_IND_NFM_OM_E!L21</f>
        <v>0</v>
      </c>
      <c r="M21" s="8">
        <f>FC_IND_NFM_AM_E!M21+FC_IND_NFM_PA_E!M21+FC_IND_NFM_SA_E!M21+FC_IND_NFM_OM_E!M21</f>
        <v>0</v>
      </c>
      <c r="N21" s="8">
        <f>FC_IND_NFM_AM_E!N21+FC_IND_NFM_PA_E!N21+FC_IND_NFM_SA_E!N21+FC_IND_NFM_OM_E!N21</f>
        <v>0</v>
      </c>
      <c r="O21" s="8">
        <f>FC_IND_NFM_AM_E!O21+FC_IND_NFM_PA_E!O21+FC_IND_NFM_SA_E!O21+FC_IND_NFM_OM_E!O21</f>
        <v>0</v>
      </c>
      <c r="P21" s="8">
        <f>FC_IND_NFM_AM_E!P21+FC_IND_NFM_PA_E!P21+FC_IND_NFM_SA_E!P21+FC_IND_NFM_OM_E!P21</f>
        <v>0</v>
      </c>
      <c r="Q21" s="8">
        <f>FC_IND_NFM_AM_E!Q21+FC_IND_NFM_PA_E!Q21+FC_IND_NFM_SA_E!Q21+FC_IND_NFM_OM_E!Q21</f>
        <v>0</v>
      </c>
      <c r="R21" s="8">
        <f>FC_IND_NFM_AM_E!R21+FC_IND_NFM_PA_E!R21+FC_IND_NFM_SA_E!R21+FC_IND_NFM_OM_E!R21</f>
        <v>0</v>
      </c>
      <c r="S21" s="8">
        <f>FC_IND_NFM_AM_E!S21+FC_IND_NFM_PA_E!S21+FC_IND_NFM_SA_E!S21+FC_IND_NFM_OM_E!S21</f>
        <v>0</v>
      </c>
      <c r="T21" s="8">
        <f>FC_IND_NFM_AM_E!T21+FC_IND_NFM_PA_E!T21+FC_IND_NFM_SA_E!T21+FC_IND_NFM_OM_E!T21</f>
        <v>0</v>
      </c>
      <c r="U21" s="8">
        <f>FC_IND_NFM_AM_E!U21+FC_IND_NFM_PA_E!U21+FC_IND_NFM_SA_E!U21+FC_IND_NFM_OM_E!U21</f>
        <v>0</v>
      </c>
      <c r="V21" s="8">
        <f>FC_IND_NFM_AM_E!V21+FC_IND_NFM_PA_E!V21+FC_IND_NFM_SA_E!V21+FC_IND_NFM_OM_E!V21</f>
        <v>0</v>
      </c>
      <c r="W21" s="8">
        <f>FC_IND_NFM_AM_E!W21+FC_IND_NFM_PA_E!W21+FC_IND_NFM_SA_E!W21+FC_IND_NFM_OM_E!W21</f>
        <v>0</v>
      </c>
      <c r="X21" s="8">
        <f>FC_IND_NFM_AM_E!X21+FC_IND_NFM_PA_E!X21+FC_IND_NFM_SA_E!X21+FC_IND_NFM_OM_E!X21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FC_IND_NFM_AM_E!C23+FC_IND_NFM_PA_E!C23+FC_IND_NFM_SA_E!C23+FC_IND_NFM_OM_E!C23</f>
        <v>0</v>
      </c>
      <c r="D23" s="8">
        <f>FC_IND_NFM_AM_E!D23+FC_IND_NFM_PA_E!D23+FC_IND_NFM_SA_E!D23+FC_IND_NFM_OM_E!D23</f>
        <v>0</v>
      </c>
      <c r="E23" s="8">
        <f>FC_IND_NFM_AM_E!E23+FC_IND_NFM_PA_E!E23+FC_IND_NFM_SA_E!E23+FC_IND_NFM_OM_E!E23</f>
        <v>0</v>
      </c>
      <c r="F23" s="8">
        <f>FC_IND_NFM_AM_E!F23+FC_IND_NFM_PA_E!F23+FC_IND_NFM_SA_E!F23+FC_IND_NFM_OM_E!F23</f>
        <v>0</v>
      </c>
      <c r="G23" s="8">
        <f>FC_IND_NFM_AM_E!G23+FC_IND_NFM_PA_E!G23+FC_IND_NFM_SA_E!G23+FC_IND_NFM_OM_E!G23</f>
        <v>0</v>
      </c>
      <c r="H23" s="8">
        <f>FC_IND_NFM_AM_E!H23+FC_IND_NFM_PA_E!H23+FC_IND_NFM_SA_E!H23+FC_IND_NFM_OM_E!H23</f>
        <v>0</v>
      </c>
      <c r="I23" s="8">
        <f>FC_IND_NFM_AM_E!I23+FC_IND_NFM_PA_E!I23+FC_IND_NFM_SA_E!I23+FC_IND_NFM_OM_E!I23</f>
        <v>0</v>
      </c>
      <c r="J23" s="8">
        <f>FC_IND_NFM_AM_E!J23+FC_IND_NFM_PA_E!J23+FC_IND_NFM_SA_E!J23+FC_IND_NFM_OM_E!J23</f>
        <v>0</v>
      </c>
      <c r="K23" s="8">
        <f>FC_IND_NFM_AM_E!K23+FC_IND_NFM_PA_E!K23+FC_IND_NFM_SA_E!K23+FC_IND_NFM_OM_E!K23</f>
        <v>0</v>
      </c>
      <c r="L23" s="8">
        <f>FC_IND_NFM_AM_E!L23+FC_IND_NFM_PA_E!L23+FC_IND_NFM_SA_E!L23+FC_IND_NFM_OM_E!L23</f>
        <v>0</v>
      </c>
      <c r="M23" s="8">
        <f>FC_IND_NFM_AM_E!M23+FC_IND_NFM_PA_E!M23+FC_IND_NFM_SA_E!M23+FC_IND_NFM_OM_E!M23</f>
        <v>0</v>
      </c>
      <c r="N23" s="8">
        <f>FC_IND_NFM_AM_E!N23+FC_IND_NFM_PA_E!N23+FC_IND_NFM_SA_E!N23+FC_IND_NFM_OM_E!N23</f>
        <v>0</v>
      </c>
      <c r="O23" s="8">
        <f>FC_IND_NFM_AM_E!O23+FC_IND_NFM_PA_E!O23+FC_IND_NFM_SA_E!O23+FC_IND_NFM_OM_E!O23</f>
        <v>0</v>
      </c>
      <c r="P23" s="8">
        <f>FC_IND_NFM_AM_E!P23+FC_IND_NFM_PA_E!P23+FC_IND_NFM_SA_E!P23+FC_IND_NFM_OM_E!P23</f>
        <v>0</v>
      </c>
      <c r="Q23" s="8">
        <f>FC_IND_NFM_AM_E!Q23+FC_IND_NFM_PA_E!Q23+FC_IND_NFM_SA_E!Q23+FC_IND_NFM_OM_E!Q23</f>
        <v>0</v>
      </c>
      <c r="R23" s="8">
        <f>FC_IND_NFM_AM_E!R23+FC_IND_NFM_PA_E!R23+FC_IND_NFM_SA_E!R23+FC_IND_NFM_OM_E!R23</f>
        <v>0</v>
      </c>
      <c r="S23" s="8">
        <f>FC_IND_NFM_AM_E!S23+FC_IND_NFM_PA_E!S23+FC_IND_NFM_SA_E!S23+FC_IND_NFM_OM_E!S23</f>
        <v>0</v>
      </c>
      <c r="T23" s="8">
        <f>FC_IND_NFM_AM_E!T23+FC_IND_NFM_PA_E!T23+FC_IND_NFM_SA_E!T23+FC_IND_NFM_OM_E!T23</f>
        <v>0</v>
      </c>
      <c r="U23" s="8">
        <f>FC_IND_NFM_AM_E!U23+FC_IND_NFM_PA_E!U23+FC_IND_NFM_SA_E!U23+FC_IND_NFM_OM_E!U23</f>
        <v>0</v>
      </c>
      <c r="V23" s="8">
        <f>FC_IND_NFM_AM_E!V23+FC_IND_NFM_PA_E!V23+FC_IND_NFM_SA_E!V23+FC_IND_NFM_OM_E!V23</f>
        <v>0</v>
      </c>
      <c r="W23" s="8">
        <f>FC_IND_NFM_AM_E!W23+FC_IND_NFM_PA_E!W23+FC_IND_NFM_SA_E!W23+FC_IND_NFM_OM_E!W23</f>
        <v>0</v>
      </c>
      <c r="X23" s="8">
        <f>FC_IND_NFM_AM_E!X23+FC_IND_NFM_PA_E!X23+FC_IND_NFM_SA_E!X23+FC_IND_NFM_OM_E!X23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FC_IND_NFM_AM_E!C24+FC_IND_NFM_PA_E!C24+FC_IND_NFM_SA_E!C24+FC_IND_NFM_OM_E!C24</f>
        <v>0</v>
      </c>
      <c r="D24" s="8">
        <f>FC_IND_NFM_AM_E!D24+FC_IND_NFM_PA_E!D24+FC_IND_NFM_SA_E!D24+FC_IND_NFM_OM_E!D24</f>
        <v>0</v>
      </c>
      <c r="E24" s="8">
        <f>FC_IND_NFM_AM_E!E24+FC_IND_NFM_PA_E!E24+FC_IND_NFM_SA_E!E24+FC_IND_NFM_OM_E!E24</f>
        <v>0</v>
      </c>
      <c r="F24" s="8">
        <f>FC_IND_NFM_AM_E!F24+FC_IND_NFM_PA_E!F24+FC_IND_NFM_SA_E!F24+FC_IND_NFM_OM_E!F24</f>
        <v>0</v>
      </c>
      <c r="G24" s="8">
        <f>FC_IND_NFM_AM_E!G24+FC_IND_NFM_PA_E!G24+FC_IND_NFM_SA_E!G24+FC_IND_NFM_OM_E!G24</f>
        <v>0</v>
      </c>
      <c r="H24" s="8">
        <f>FC_IND_NFM_AM_E!H24+FC_IND_NFM_PA_E!H24+FC_IND_NFM_SA_E!H24+FC_IND_NFM_OM_E!H24</f>
        <v>0</v>
      </c>
      <c r="I24" s="8">
        <f>FC_IND_NFM_AM_E!I24+FC_IND_NFM_PA_E!I24+FC_IND_NFM_SA_E!I24+FC_IND_NFM_OM_E!I24</f>
        <v>0</v>
      </c>
      <c r="J24" s="8">
        <f>FC_IND_NFM_AM_E!J24+FC_IND_NFM_PA_E!J24+FC_IND_NFM_SA_E!J24+FC_IND_NFM_OM_E!J24</f>
        <v>0</v>
      </c>
      <c r="K24" s="8">
        <f>FC_IND_NFM_AM_E!K24+FC_IND_NFM_PA_E!K24+FC_IND_NFM_SA_E!K24+FC_IND_NFM_OM_E!K24</f>
        <v>0</v>
      </c>
      <c r="L24" s="8">
        <f>FC_IND_NFM_AM_E!L24+FC_IND_NFM_PA_E!L24+FC_IND_NFM_SA_E!L24+FC_IND_NFM_OM_E!L24</f>
        <v>0</v>
      </c>
      <c r="M24" s="8">
        <f>FC_IND_NFM_AM_E!M24+FC_IND_NFM_PA_E!M24+FC_IND_NFM_SA_E!M24+FC_IND_NFM_OM_E!M24</f>
        <v>0</v>
      </c>
      <c r="N24" s="8">
        <f>FC_IND_NFM_AM_E!N24+FC_IND_NFM_PA_E!N24+FC_IND_NFM_SA_E!N24+FC_IND_NFM_OM_E!N24</f>
        <v>0</v>
      </c>
      <c r="O24" s="8">
        <f>FC_IND_NFM_AM_E!O24+FC_IND_NFM_PA_E!O24+FC_IND_NFM_SA_E!O24+FC_IND_NFM_OM_E!O24</f>
        <v>0</v>
      </c>
      <c r="P24" s="8">
        <f>FC_IND_NFM_AM_E!P24+FC_IND_NFM_PA_E!P24+FC_IND_NFM_SA_E!P24+FC_IND_NFM_OM_E!P24</f>
        <v>0</v>
      </c>
      <c r="Q24" s="8">
        <f>FC_IND_NFM_AM_E!Q24+FC_IND_NFM_PA_E!Q24+FC_IND_NFM_SA_E!Q24+FC_IND_NFM_OM_E!Q24</f>
        <v>0</v>
      </c>
      <c r="R24" s="8">
        <f>FC_IND_NFM_AM_E!R24+FC_IND_NFM_PA_E!R24+FC_IND_NFM_SA_E!R24+FC_IND_NFM_OM_E!R24</f>
        <v>0</v>
      </c>
      <c r="S24" s="8">
        <f>FC_IND_NFM_AM_E!S24+FC_IND_NFM_PA_E!S24+FC_IND_NFM_SA_E!S24+FC_IND_NFM_OM_E!S24</f>
        <v>0</v>
      </c>
      <c r="T24" s="8">
        <f>FC_IND_NFM_AM_E!T24+FC_IND_NFM_PA_E!T24+FC_IND_NFM_SA_E!T24+FC_IND_NFM_OM_E!T24</f>
        <v>0</v>
      </c>
      <c r="U24" s="8">
        <f>FC_IND_NFM_AM_E!U24+FC_IND_NFM_PA_E!U24+FC_IND_NFM_SA_E!U24+FC_IND_NFM_OM_E!U24</f>
        <v>0</v>
      </c>
      <c r="V24" s="8">
        <f>FC_IND_NFM_AM_E!V24+FC_IND_NFM_PA_E!V24+FC_IND_NFM_SA_E!V24+FC_IND_NFM_OM_E!V24</f>
        <v>0</v>
      </c>
      <c r="W24" s="8">
        <f>FC_IND_NFM_AM_E!W24+FC_IND_NFM_PA_E!W24+FC_IND_NFM_SA_E!W24+FC_IND_NFM_OM_E!W24</f>
        <v>0</v>
      </c>
      <c r="X24" s="8">
        <f>FC_IND_NFM_AM_E!X24+FC_IND_NFM_PA_E!X24+FC_IND_NFM_SA_E!X24+FC_IND_NFM_OM_E!X24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FC_IND_NFM_AM_E!C25+FC_IND_NFM_PA_E!C25+FC_IND_NFM_SA_E!C25+FC_IND_NFM_OM_E!C25</f>
        <v>0</v>
      </c>
      <c r="D25" s="27">
        <f>FC_IND_NFM_AM_E!D25+FC_IND_NFM_PA_E!D25+FC_IND_NFM_SA_E!D25+FC_IND_NFM_OM_E!D25</f>
        <v>0</v>
      </c>
      <c r="E25" s="27">
        <f>FC_IND_NFM_AM_E!E25+FC_IND_NFM_PA_E!E25+FC_IND_NFM_SA_E!E25+FC_IND_NFM_OM_E!E25</f>
        <v>0</v>
      </c>
      <c r="F25" s="27">
        <f>FC_IND_NFM_AM_E!F25+FC_IND_NFM_PA_E!F25+FC_IND_NFM_SA_E!F25+FC_IND_NFM_OM_E!F25</f>
        <v>0</v>
      </c>
      <c r="G25" s="27">
        <f>FC_IND_NFM_AM_E!G25+FC_IND_NFM_PA_E!G25+FC_IND_NFM_SA_E!G25+FC_IND_NFM_OM_E!G25</f>
        <v>0</v>
      </c>
      <c r="H25" s="27">
        <f>FC_IND_NFM_AM_E!H25+FC_IND_NFM_PA_E!H25+FC_IND_NFM_SA_E!H25+FC_IND_NFM_OM_E!H25</f>
        <v>0</v>
      </c>
      <c r="I25" s="27">
        <f>FC_IND_NFM_AM_E!I25+FC_IND_NFM_PA_E!I25+FC_IND_NFM_SA_E!I25+FC_IND_NFM_OM_E!I25</f>
        <v>0</v>
      </c>
      <c r="J25" s="27">
        <f>FC_IND_NFM_AM_E!J25+FC_IND_NFM_PA_E!J25+FC_IND_NFM_SA_E!J25+FC_IND_NFM_OM_E!J25</f>
        <v>0</v>
      </c>
      <c r="K25" s="27">
        <f>FC_IND_NFM_AM_E!K25+FC_IND_NFM_PA_E!K25+FC_IND_NFM_SA_E!K25+FC_IND_NFM_OM_E!K25</f>
        <v>0</v>
      </c>
      <c r="L25" s="27">
        <f>FC_IND_NFM_AM_E!L25+FC_IND_NFM_PA_E!L25+FC_IND_NFM_SA_E!L25+FC_IND_NFM_OM_E!L25</f>
        <v>0</v>
      </c>
      <c r="M25" s="27">
        <f>FC_IND_NFM_AM_E!M25+FC_IND_NFM_PA_E!M25+FC_IND_NFM_SA_E!M25+FC_IND_NFM_OM_E!M25</f>
        <v>0</v>
      </c>
      <c r="N25" s="27">
        <f>FC_IND_NFM_AM_E!N25+FC_IND_NFM_PA_E!N25+FC_IND_NFM_SA_E!N25+FC_IND_NFM_OM_E!N25</f>
        <v>0</v>
      </c>
      <c r="O25" s="27">
        <f>FC_IND_NFM_AM_E!O25+FC_IND_NFM_PA_E!O25+FC_IND_NFM_SA_E!O25+FC_IND_NFM_OM_E!O25</f>
        <v>0</v>
      </c>
      <c r="P25" s="27">
        <f>FC_IND_NFM_AM_E!P25+FC_IND_NFM_PA_E!P25+FC_IND_NFM_SA_E!P25+FC_IND_NFM_OM_E!P25</f>
        <v>0</v>
      </c>
      <c r="Q25" s="27">
        <f>FC_IND_NFM_AM_E!Q25+FC_IND_NFM_PA_E!Q25+FC_IND_NFM_SA_E!Q25+FC_IND_NFM_OM_E!Q25</f>
        <v>0</v>
      </c>
      <c r="R25" s="27">
        <f>FC_IND_NFM_AM_E!R25+FC_IND_NFM_PA_E!R25+FC_IND_NFM_SA_E!R25+FC_IND_NFM_OM_E!R25</f>
        <v>0</v>
      </c>
      <c r="S25" s="27">
        <f>FC_IND_NFM_AM_E!S25+FC_IND_NFM_PA_E!S25+FC_IND_NFM_SA_E!S25+FC_IND_NFM_OM_E!S25</f>
        <v>0</v>
      </c>
      <c r="T25" s="27">
        <f>FC_IND_NFM_AM_E!T25+FC_IND_NFM_PA_E!T25+FC_IND_NFM_SA_E!T25+FC_IND_NFM_OM_E!T25</f>
        <v>0</v>
      </c>
      <c r="U25" s="27">
        <f>FC_IND_NFM_AM_E!U25+FC_IND_NFM_PA_E!U25+FC_IND_NFM_SA_E!U25+FC_IND_NFM_OM_E!U25</f>
        <v>0</v>
      </c>
      <c r="V25" s="27">
        <f>FC_IND_NFM_AM_E!V25+FC_IND_NFM_PA_E!V25+FC_IND_NFM_SA_E!V25+FC_IND_NFM_OM_E!V25</f>
        <v>0</v>
      </c>
      <c r="W25" s="27">
        <f>FC_IND_NFM_AM_E!W25+FC_IND_NFM_PA_E!W25+FC_IND_NFM_SA_E!W25+FC_IND_NFM_OM_E!W25</f>
        <v>0</v>
      </c>
      <c r="X25" s="27">
        <f>FC_IND_NFM_AM_E!X25+FC_IND_NFM_PA_E!X25+FC_IND_NFM_SA_E!X25+FC_IND_NFM_OM_E!X25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52.697859120000004</v>
      </c>
      <c r="D26" s="27">
        <f t="shared" ref="D26:W26" si="20">SUM(D27,D33)</f>
        <v>43.316886240000002</v>
      </c>
      <c r="E26" s="27">
        <f t="shared" si="20"/>
        <v>3.2107233600000002</v>
      </c>
      <c r="F26" s="27">
        <f t="shared" si="20"/>
        <v>3.2107233600000007</v>
      </c>
      <c r="G26" s="27">
        <f t="shared" si="20"/>
        <v>9.4321972800000005</v>
      </c>
      <c r="H26" s="27">
        <f t="shared" si="20"/>
        <v>0</v>
      </c>
      <c r="I26" s="27">
        <f t="shared" si="20"/>
        <v>0</v>
      </c>
      <c r="J26" s="27">
        <f t="shared" si="20"/>
        <v>11.99723904</v>
      </c>
      <c r="K26" s="27">
        <f t="shared" si="20"/>
        <v>8.7077242800000008</v>
      </c>
      <c r="L26" s="27">
        <f t="shared" si="20"/>
        <v>8.9012700000000002</v>
      </c>
      <c r="M26" s="27">
        <f t="shared" si="20"/>
        <v>2.9026504799999988</v>
      </c>
      <c r="N26" s="27">
        <f t="shared" si="20"/>
        <v>5.8053009599999994</v>
      </c>
      <c r="O26" s="27">
        <f t="shared" si="20"/>
        <v>5.8053009600000003</v>
      </c>
      <c r="P26" s="27">
        <f t="shared" si="20"/>
        <v>2.9026504799999993</v>
      </c>
      <c r="Q26" s="27">
        <f t="shared" si="20"/>
        <v>5.8053009600000012</v>
      </c>
      <c r="R26" s="27">
        <f t="shared" si="20"/>
        <v>5.8053009600000003</v>
      </c>
      <c r="S26" s="27">
        <f t="shared" si="20"/>
        <v>5.8053009600000003</v>
      </c>
      <c r="T26" s="27">
        <f t="shared" si="20"/>
        <v>5.9229237599999998</v>
      </c>
      <c r="U26" s="27">
        <f t="shared" si="20"/>
        <v>5.7476815199999995</v>
      </c>
      <c r="V26" s="27">
        <f t="shared" si="20"/>
        <v>5.5458590400000007</v>
      </c>
      <c r="W26" s="27">
        <f t="shared" si="20"/>
        <v>2.6260207200000001</v>
      </c>
      <c r="X26" s="27">
        <f t="shared" ref="X26" si="21">SUM(X27,X33)</f>
        <v>3.015623520000001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FC_IND_NFM_AM_E!C28+FC_IND_NFM_PA_E!C28+FC_IND_NFM_SA_E!C28+FC_IND_NFM_OM_E!C28</f>
        <v>0</v>
      </c>
      <c r="D28" s="8">
        <f>FC_IND_NFM_AM_E!D28+FC_IND_NFM_PA_E!D28+FC_IND_NFM_SA_E!D28+FC_IND_NFM_OM_E!D28</f>
        <v>0</v>
      </c>
      <c r="E28" s="8">
        <f>FC_IND_NFM_AM_E!E28+FC_IND_NFM_PA_E!E28+FC_IND_NFM_SA_E!E28+FC_IND_NFM_OM_E!E28</f>
        <v>0</v>
      </c>
      <c r="F28" s="8">
        <f>FC_IND_NFM_AM_E!F28+FC_IND_NFM_PA_E!F28+FC_IND_NFM_SA_E!F28+FC_IND_NFM_OM_E!F28</f>
        <v>0</v>
      </c>
      <c r="G28" s="8">
        <f>FC_IND_NFM_AM_E!G28+FC_IND_NFM_PA_E!G28+FC_IND_NFM_SA_E!G28+FC_IND_NFM_OM_E!G28</f>
        <v>0</v>
      </c>
      <c r="H28" s="8">
        <f>FC_IND_NFM_AM_E!H28+FC_IND_NFM_PA_E!H28+FC_IND_NFM_SA_E!H28+FC_IND_NFM_OM_E!H28</f>
        <v>0</v>
      </c>
      <c r="I28" s="8">
        <f>FC_IND_NFM_AM_E!I28+FC_IND_NFM_PA_E!I28+FC_IND_NFM_SA_E!I28+FC_IND_NFM_OM_E!I28</f>
        <v>0</v>
      </c>
      <c r="J28" s="8">
        <f>FC_IND_NFM_AM_E!J28+FC_IND_NFM_PA_E!J28+FC_IND_NFM_SA_E!J28+FC_IND_NFM_OM_E!J28</f>
        <v>0</v>
      </c>
      <c r="K28" s="8">
        <f>FC_IND_NFM_AM_E!K28+FC_IND_NFM_PA_E!K28+FC_IND_NFM_SA_E!K28+FC_IND_NFM_OM_E!K28</f>
        <v>0</v>
      </c>
      <c r="L28" s="8">
        <f>FC_IND_NFM_AM_E!L28+FC_IND_NFM_PA_E!L28+FC_IND_NFM_SA_E!L28+FC_IND_NFM_OM_E!L28</f>
        <v>0</v>
      </c>
      <c r="M28" s="8">
        <f>FC_IND_NFM_AM_E!M28+FC_IND_NFM_PA_E!M28+FC_IND_NFM_SA_E!M28+FC_IND_NFM_OM_E!M28</f>
        <v>0</v>
      </c>
      <c r="N28" s="8">
        <f>FC_IND_NFM_AM_E!N28+FC_IND_NFM_PA_E!N28+FC_IND_NFM_SA_E!N28+FC_IND_NFM_OM_E!N28</f>
        <v>0</v>
      </c>
      <c r="O28" s="8">
        <f>FC_IND_NFM_AM_E!O28+FC_IND_NFM_PA_E!O28+FC_IND_NFM_SA_E!O28+FC_IND_NFM_OM_E!O28</f>
        <v>0</v>
      </c>
      <c r="P28" s="8">
        <f>FC_IND_NFM_AM_E!P28+FC_IND_NFM_PA_E!P28+FC_IND_NFM_SA_E!P28+FC_IND_NFM_OM_E!P28</f>
        <v>0</v>
      </c>
      <c r="Q28" s="8">
        <f>FC_IND_NFM_AM_E!Q28+FC_IND_NFM_PA_E!Q28+FC_IND_NFM_SA_E!Q28+FC_IND_NFM_OM_E!Q28</f>
        <v>0</v>
      </c>
      <c r="R28" s="8">
        <f>FC_IND_NFM_AM_E!R28+FC_IND_NFM_PA_E!R28+FC_IND_NFM_SA_E!R28+FC_IND_NFM_OM_E!R28</f>
        <v>0</v>
      </c>
      <c r="S28" s="8">
        <f>FC_IND_NFM_AM_E!S28+FC_IND_NFM_PA_E!S28+FC_IND_NFM_SA_E!S28+FC_IND_NFM_OM_E!S28</f>
        <v>0</v>
      </c>
      <c r="T28" s="8">
        <f>FC_IND_NFM_AM_E!T28+FC_IND_NFM_PA_E!T28+FC_IND_NFM_SA_E!T28+FC_IND_NFM_OM_E!T28</f>
        <v>0</v>
      </c>
      <c r="U28" s="8">
        <f>FC_IND_NFM_AM_E!U28+FC_IND_NFM_PA_E!U28+FC_IND_NFM_SA_E!U28+FC_IND_NFM_OM_E!U28</f>
        <v>0</v>
      </c>
      <c r="V28" s="8">
        <f>FC_IND_NFM_AM_E!V28+FC_IND_NFM_PA_E!V28+FC_IND_NFM_SA_E!V28+FC_IND_NFM_OM_E!V28</f>
        <v>0</v>
      </c>
      <c r="W28" s="8">
        <f>FC_IND_NFM_AM_E!W28+FC_IND_NFM_PA_E!W28+FC_IND_NFM_SA_E!W28+FC_IND_NFM_OM_E!W28</f>
        <v>0</v>
      </c>
      <c r="X28" s="8">
        <f>FC_IND_NFM_AM_E!X28+FC_IND_NFM_PA_E!X28+FC_IND_NFM_SA_E!X28+FC_IND_NFM_OM_E!X28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FC_IND_NFM_AM_E!C29+FC_IND_NFM_PA_E!C29+FC_IND_NFM_SA_E!C29+FC_IND_NFM_OM_E!C29</f>
        <v>0</v>
      </c>
      <c r="D29" s="8">
        <f>FC_IND_NFM_AM_E!D29+FC_IND_NFM_PA_E!D29+FC_IND_NFM_SA_E!D29+FC_IND_NFM_OM_E!D29</f>
        <v>0</v>
      </c>
      <c r="E29" s="8">
        <f>FC_IND_NFM_AM_E!E29+FC_IND_NFM_PA_E!E29+FC_IND_NFM_SA_E!E29+FC_IND_NFM_OM_E!E29</f>
        <v>0</v>
      </c>
      <c r="F29" s="8">
        <f>FC_IND_NFM_AM_E!F29+FC_IND_NFM_PA_E!F29+FC_IND_NFM_SA_E!F29+FC_IND_NFM_OM_E!F29</f>
        <v>0</v>
      </c>
      <c r="G29" s="8">
        <f>FC_IND_NFM_AM_E!G29+FC_IND_NFM_PA_E!G29+FC_IND_NFM_SA_E!G29+FC_IND_NFM_OM_E!G29</f>
        <v>0</v>
      </c>
      <c r="H29" s="8">
        <f>FC_IND_NFM_AM_E!H29+FC_IND_NFM_PA_E!H29+FC_IND_NFM_SA_E!H29+FC_IND_NFM_OM_E!H29</f>
        <v>0</v>
      </c>
      <c r="I29" s="8">
        <f>FC_IND_NFM_AM_E!I29+FC_IND_NFM_PA_E!I29+FC_IND_NFM_SA_E!I29+FC_IND_NFM_OM_E!I29</f>
        <v>0</v>
      </c>
      <c r="J29" s="8">
        <f>FC_IND_NFM_AM_E!J29+FC_IND_NFM_PA_E!J29+FC_IND_NFM_SA_E!J29+FC_IND_NFM_OM_E!J29</f>
        <v>0</v>
      </c>
      <c r="K29" s="8">
        <f>FC_IND_NFM_AM_E!K29+FC_IND_NFM_PA_E!K29+FC_IND_NFM_SA_E!K29+FC_IND_NFM_OM_E!K29</f>
        <v>0</v>
      </c>
      <c r="L29" s="8">
        <f>FC_IND_NFM_AM_E!L29+FC_IND_NFM_PA_E!L29+FC_IND_NFM_SA_E!L29+FC_IND_NFM_OM_E!L29</f>
        <v>0</v>
      </c>
      <c r="M29" s="8">
        <f>FC_IND_NFM_AM_E!M29+FC_IND_NFM_PA_E!M29+FC_IND_NFM_SA_E!M29+FC_IND_NFM_OM_E!M29</f>
        <v>0</v>
      </c>
      <c r="N29" s="8">
        <f>FC_IND_NFM_AM_E!N29+FC_IND_NFM_PA_E!N29+FC_IND_NFM_SA_E!N29+FC_IND_NFM_OM_E!N29</f>
        <v>0</v>
      </c>
      <c r="O29" s="8">
        <f>FC_IND_NFM_AM_E!O29+FC_IND_NFM_PA_E!O29+FC_IND_NFM_SA_E!O29+FC_IND_NFM_OM_E!O29</f>
        <v>0</v>
      </c>
      <c r="P29" s="8">
        <f>FC_IND_NFM_AM_E!P29+FC_IND_NFM_PA_E!P29+FC_IND_NFM_SA_E!P29+FC_IND_NFM_OM_E!P29</f>
        <v>0</v>
      </c>
      <c r="Q29" s="8">
        <f>FC_IND_NFM_AM_E!Q29+FC_IND_NFM_PA_E!Q29+FC_IND_NFM_SA_E!Q29+FC_IND_NFM_OM_E!Q29</f>
        <v>0</v>
      </c>
      <c r="R29" s="8">
        <f>FC_IND_NFM_AM_E!R29+FC_IND_NFM_PA_E!R29+FC_IND_NFM_SA_E!R29+FC_IND_NFM_OM_E!R29</f>
        <v>0</v>
      </c>
      <c r="S29" s="8">
        <f>FC_IND_NFM_AM_E!S29+FC_IND_NFM_PA_E!S29+FC_IND_NFM_SA_E!S29+FC_IND_NFM_OM_E!S29</f>
        <v>0</v>
      </c>
      <c r="T29" s="8">
        <f>FC_IND_NFM_AM_E!T29+FC_IND_NFM_PA_E!T29+FC_IND_NFM_SA_E!T29+FC_IND_NFM_OM_E!T29</f>
        <v>0</v>
      </c>
      <c r="U29" s="8">
        <f>FC_IND_NFM_AM_E!U29+FC_IND_NFM_PA_E!U29+FC_IND_NFM_SA_E!U29+FC_IND_NFM_OM_E!U29</f>
        <v>0</v>
      </c>
      <c r="V29" s="8">
        <f>FC_IND_NFM_AM_E!V29+FC_IND_NFM_PA_E!V29+FC_IND_NFM_SA_E!V29+FC_IND_NFM_OM_E!V29</f>
        <v>0</v>
      </c>
      <c r="W29" s="8">
        <f>FC_IND_NFM_AM_E!W29+FC_IND_NFM_PA_E!W29+FC_IND_NFM_SA_E!W29+FC_IND_NFM_OM_E!W29</f>
        <v>0</v>
      </c>
      <c r="X29" s="8">
        <f>FC_IND_NFM_AM_E!X29+FC_IND_NFM_PA_E!X29+FC_IND_NFM_SA_E!X29+FC_IND_NFM_OM_E!X29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FC_IND_NFM_AM_E!C30+FC_IND_NFM_PA_E!C30+FC_IND_NFM_SA_E!C30+FC_IND_NFM_OM_E!C30</f>
        <v>0</v>
      </c>
      <c r="D30" s="8">
        <f>FC_IND_NFM_AM_E!D30+FC_IND_NFM_PA_E!D30+FC_IND_NFM_SA_E!D30+FC_IND_NFM_OM_E!D30</f>
        <v>0</v>
      </c>
      <c r="E30" s="8">
        <f>FC_IND_NFM_AM_E!E30+FC_IND_NFM_PA_E!E30+FC_IND_NFM_SA_E!E30+FC_IND_NFM_OM_E!E30</f>
        <v>0</v>
      </c>
      <c r="F30" s="8">
        <f>FC_IND_NFM_AM_E!F30+FC_IND_NFM_PA_E!F30+FC_IND_NFM_SA_E!F30+FC_IND_NFM_OM_E!F30</f>
        <v>0</v>
      </c>
      <c r="G30" s="8">
        <f>FC_IND_NFM_AM_E!G30+FC_IND_NFM_PA_E!G30+FC_IND_NFM_SA_E!G30+FC_IND_NFM_OM_E!G30</f>
        <v>0</v>
      </c>
      <c r="H30" s="8">
        <f>FC_IND_NFM_AM_E!H30+FC_IND_NFM_PA_E!H30+FC_IND_NFM_SA_E!H30+FC_IND_NFM_OM_E!H30</f>
        <v>0</v>
      </c>
      <c r="I30" s="8">
        <f>FC_IND_NFM_AM_E!I30+FC_IND_NFM_PA_E!I30+FC_IND_NFM_SA_E!I30+FC_IND_NFM_OM_E!I30</f>
        <v>0</v>
      </c>
      <c r="J30" s="8">
        <f>FC_IND_NFM_AM_E!J30+FC_IND_NFM_PA_E!J30+FC_IND_NFM_SA_E!J30+FC_IND_NFM_OM_E!J30</f>
        <v>0</v>
      </c>
      <c r="K30" s="8">
        <f>FC_IND_NFM_AM_E!K30+FC_IND_NFM_PA_E!K30+FC_IND_NFM_SA_E!K30+FC_IND_NFM_OM_E!K30</f>
        <v>0</v>
      </c>
      <c r="L30" s="8">
        <f>FC_IND_NFM_AM_E!L30+FC_IND_NFM_PA_E!L30+FC_IND_NFM_SA_E!L30+FC_IND_NFM_OM_E!L30</f>
        <v>0</v>
      </c>
      <c r="M30" s="8">
        <f>FC_IND_NFM_AM_E!M30+FC_IND_NFM_PA_E!M30+FC_IND_NFM_SA_E!M30+FC_IND_NFM_OM_E!M30</f>
        <v>0</v>
      </c>
      <c r="N30" s="8">
        <f>FC_IND_NFM_AM_E!N30+FC_IND_NFM_PA_E!N30+FC_IND_NFM_SA_E!N30+FC_IND_NFM_OM_E!N30</f>
        <v>0</v>
      </c>
      <c r="O30" s="8">
        <f>FC_IND_NFM_AM_E!O30+FC_IND_NFM_PA_E!O30+FC_IND_NFM_SA_E!O30+FC_IND_NFM_OM_E!O30</f>
        <v>0</v>
      </c>
      <c r="P30" s="8">
        <f>FC_IND_NFM_AM_E!P30+FC_IND_NFM_PA_E!P30+FC_IND_NFM_SA_E!P30+FC_IND_NFM_OM_E!P30</f>
        <v>0</v>
      </c>
      <c r="Q30" s="8">
        <f>FC_IND_NFM_AM_E!Q30+FC_IND_NFM_PA_E!Q30+FC_IND_NFM_SA_E!Q30+FC_IND_NFM_OM_E!Q30</f>
        <v>0</v>
      </c>
      <c r="R30" s="8">
        <f>FC_IND_NFM_AM_E!R30+FC_IND_NFM_PA_E!R30+FC_IND_NFM_SA_E!R30+FC_IND_NFM_OM_E!R30</f>
        <v>0</v>
      </c>
      <c r="S30" s="8">
        <f>FC_IND_NFM_AM_E!S30+FC_IND_NFM_PA_E!S30+FC_IND_NFM_SA_E!S30+FC_IND_NFM_OM_E!S30</f>
        <v>0</v>
      </c>
      <c r="T30" s="8">
        <f>FC_IND_NFM_AM_E!T30+FC_IND_NFM_PA_E!T30+FC_IND_NFM_SA_E!T30+FC_IND_NFM_OM_E!T30</f>
        <v>0</v>
      </c>
      <c r="U30" s="8">
        <f>FC_IND_NFM_AM_E!U30+FC_IND_NFM_PA_E!U30+FC_IND_NFM_SA_E!U30+FC_IND_NFM_OM_E!U30</f>
        <v>0</v>
      </c>
      <c r="V30" s="8">
        <f>FC_IND_NFM_AM_E!V30+FC_IND_NFM_PA_E!V30+FC_IND_NFM_SA_E!V30+FC_IND_NFM_OM_E!V30</f>
        <v>0</v>
      </c>
      <c r="W30" s="8">
        <f>FC_IND_NFM_AM_E!W30+FC_IND_NFM_PA_E!W30+FC_IND_NFM_SA_E!W30+FC_IND_NFM_OM_E!W30</f>
        <v>0</v>
      </c>
      <c r="X30" s="8">
        <f>FC_IND_NFM_AM_E!X30+FC_IND_NFM_PA_E!X30+FC_IND_NFM_SA_E!X30+FC_IND_NFM_OM_E!X30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FC_IND_NFM_AM_E!C31+FC_IND_NFM_PA_E!C31+FC_IND_NFM_SA_E!C31+FC_IND_NFM_OM_E!C31</f>
        <v>0</v>
      </c>
      <c r="D31" s="8">
        <f>FC_IND_NFM_AM_E!D31+FC_IND_NFM_PA_E!D31+FC_IND_NFM_SA_E!D31+FC_IND_NFM_OM_E!D31</f>
        <v>0</v>
      </c>
      <c r="E31" s="8">
        <f>FC_IND_NFM_AM_E!E31+FC_IND_NFM_PA_E!E31+FC_IND_NFM_SA_E!E31+FC_IND_NFM_OM_E!E31</f>
        <v>0</v>
      </c>
      <c r="F31" s="8">
        <f>FC_IND_NFM_AM_E!F31+FC_IND_NFM_PA_E!F31+FC_IND_NFM_SA_E!F31+FC_IND_NFM_OM_E!F31</f>
        <v>0</v>
      </c>
      <c r="G31" s="8">
        <f>FC_IND_NFM_AM_E!G31+FC_IND_NFM_PA_E!G31+FC_IND_NFM_SA_E!G31+FC_IND_NFM_OM_E!G31</f>
        <v>0</v>
      </c>
      <c r="H31" s="8">
        <f>FC_IND_NFM_AM_E!H31+FC_IND_NFM_PA_E!H31+FC_IND_NFM_SA_E!H31+FC_IND_NFM_OM_E!H31</f>
        <v>0</v>
      </c>
      <c r="I31" s="8">
        <f>FC_IND_NFM_AM_E!I31+FC_IND_NFM_PA_E!I31+FC_IND_NFM_SA_E!I31+FC_IND_NFM_OM_E!I31</f>
        <v>0</v>
      </c>
      <c r="J31" s="8">
        <f>FC_IND_NFM_AM_E!J31+FC_IND_NFM_PA_E!J31+FC_IND_NFM_SA_E!J31+FC_IND_NFM_OM_E!J31</f>
        <v>0</v>
      </c>
      <c r="K31" s="8">
        <f>FC_IND_NFM_AM_E!K31+FC_IND_NFM_PA_E!K31+FC_IND_NFM_SA_E!K31+FC_IND_NFM_OM_E!K31</f>
        <v>0</v>
      </c>
      <c r="L31" s="8">
        <f>FC_IND_NFM_AM_E!L31+FC_IND_NFM_PA_E!L31+FC_IND_NFM_SA_E!L31+FC_IND_NFM_OM_E!L31</f>
        <v>0</v>
      </c>
      <c r="M31" s="8">
        <f>FC_IND_NFM_AM_E!M31+FC_IND_NFM_PA_E!M31+FC_IND_NFM_SA_E!M31+FC_IND_NFM_OM_E!M31</f>
        <v>0</v>
      </c>
      <c r="N31" s="8">
        <f>FC_IND_NFM_AM_E!N31+FC_IND_NFM_PA_E!N31+FC_IND_NFM_SA_E!N31+FC_IND_NFM_OM_E!N31</f>
        <v>0</v>
      </c>
      <c r="O31" s="8">
        <f>FC_IND_NFM_AM_E!O31+FC_IND_NFM_PA_E!O31+FC_IND_NFM_SA_E!O31+FC_IND_NFM_OM_E!O31</f>
        <v>0</v>
      </c>
      <c r="P31" s="8">
        <f>FC_IND_NFM_AM_E!P31+FC_IND_NFM_PA_E!P31+FC_IND_NFM_SA_E!P31+FC_IND_NFM_OM_E!P31</f>
        <v>0</v>
      </c>
      <c r="Q31" s="8">
        <f>FC_IND_NFM_AM_E!Q31+FC_IND_NFM_PA_E!Q31+FC_IND_NFM_SA_E!Q31+FC_IND_NFM_OM_E!Q31</f>
        <v>0</v>
      </c>
      <c r="R31" s="8">
        <f>FC_IND_NFM_AM_E!R31+FC_IND_NFM_PA_E!R31+FC_IND_NFM_SA_E!R31+FC_IND_NFM_OM_E!R31</f>
        <v>0</v>
      </c>
      <c r="S31" s="8">
        <f>FC_IND_NFM_AM_E!S31+FC_IND_NFM_PA_E!S31+FC_IND_NFM_SA_E!S31+FC_IND_NFM_OM_E!S31</f>
        <v>0</v>
      </c>
      <c r="T31" s="8">
        <f>FC_IND_NFM_AM_E!T31+FC_IND_NFM_PA_E!T31+FC_IND_NFM_SA_E!T31+FC_IND_NFM_OM_E!T31</f>
        <v>0</v>
      </c>
      <c r="U31" s="8">
        <f>FC_IND_NFM_AM_E!U31+FC_IND_NFM_PA_E!U31+FC_IND_NFM_SA_E!U31+FC_IND_NFM_OM_E!U31</f>
        <v>0</v>
      </c>
      <c r="V31" s="8">
        <f>FC_IND_NFM_AM_E!V31+FC_IND_NFM_PA_E!V31+FC_IND_NFM_SA_E!V31+FC_IND_NFM_OM_E!V31</f>
        <v>0</v>
      </c>
      <c r="W31" s="8">
        <f>FC_IND_NFM_AM_E!W31+FC_IND_NFM_PA_E!W31+FC_IND_NFM_SA_E!W31+FC_IND_NFM_OM_E!W31</f>
        <v>0</v>
      </c>
      <c r="X31" s="8">
        <f>FC_IND_NFM_AM_E!X31+FC_IND_NFM_PA_E!X31+FC_IND_NFM_SA_E!X31+FC_IND_NFM_OM_E!X31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FC_IND_NFM_AM_E!C32+FC_IND_NFM_PA_E!C32+FC_IND_NFM_SA_E!C32+FC_IND_NFM_OM_E!C32</f>
        <v>0</v>
      </c>
      <c r="D32" s="8">
        <f>FC_IND_NFM_AM_E!D32+FC_IND_NFM_PA_E!D32+FC_IND_NFM_SA_E!D32+FC_IND_NFM_OM_E!D32</f>
        <v>0</v>
      </c>
      <c r="E32" s="8">
        <f>FC_IND_NFM_AM_E!E32+FC_IND_NFM_PA_E!E32+FC_IND_NFM_SA_E!E32+FC_IND_NFM_OM_E!E32</f>
        <v>0</v>
      </c>
      <c r="F32" s="8">
        <f>FC_IND_NFM_AM_E!F32+FC_IND_NFM_PA_E!F32+FC_IND_NFM_SA_E!F32+FC_IND_NFM_OM_E!F32</f>
        <v>0</v>
      </c>
      <c r="G32" s="8">
        <f>FC_IND_NFM_AM_E!G32+FC_IND_NFM_PA_E!G32+FC_IND_NFM_SA_E!G32+FC_IND_NFM_OM_E!G32</f>
        <v>0</v>
      </c>
      <c r="H32" s="8">
        <f>FC_IND_NFM_AM_E!H32+FC_IND_NFM_PA_E!H32+FC_IND_NFM_SA_E!H32+FC_IND_NFM_OM_E!H32</f>
        <v>0</v>
      </c>
      <c r="I32" s="8">
        <f>FC_IND_NFM_AM_E!I32+FC_IND_NFM_PA_E!I32+FC_IND_NFM_SA_E!I32+FC_IND_NFM_OM_E!I32</f>
        <v>0</v>
      </c>
      <c r="J32" s="8">
        <f>FC_IND_NFM_AM_E!J32+FC_IND_NFM_PA_E!J32+FC_IND_NFM_SA_E!J32+FC_IND_NFM_OM_E!J32</f>
        <v>0</v>
      </c>
      <c r="K32" s="8">
        <f>FC_IND_NFM_AM_E!K32+FC_IND_NFM_PA_E!K32+FC_IND_NFM_SA_E!K32+FC_IND_NFM_OM_E!K32</f>
        <v>0</v>
      </c>
      <c r="L32" s="8">
        <f>FC_IND_NFM_AM_E!L32+FC_IND_NFM_PA_E!L32+FC_IND_NFM_SA_E!L32+FC_IND_NFM_OM_E!L32</f>
        <v>0</v>
      </c>
      <c r="M32" s="8">
        <f>FC_IND_NFM_AM_E!M32+FC_IND_NFM_PA_E!M32+FC_IND_NFM_SA_E!M32+FC_IND_NFM_OM_E!M32</f>
        <v>0</v>
      </c>
      <c r="N32" s="8">
        <f>FC_IND_NFM_AM_E!N32+FC_IND_NFM_PA_E!N32+FC_IND_NFM_SA_E!N32+FC_IND_NFM_OM_E!N32</f>
        <v>0</v>
      </c>
      <c r="O32" s="8">
        <f>FC_IND_NFM_AM_E!O32+FC_IND_NFM_PA_E!O32+FC_IND_NFM_SA_E!O32+FC_IND_NFM_OM_E!O32</f>
        <v>0</v>
      </c>
      <c r="P32" s="8">
        <f>FC_IND_NFM_AM_E!P32+FC_IND_NFM_PA_E!P32+FC_IND_NFM_SA_E!P32+FC_IND_NFM_OM_E!P32</f>
        <v>0</v>
      </c>
      <c r="Q32" s="8">
        <f>FC_IND_NFM_AM_E!Q32+FC_IND_NFM_PA_E!Q32+FC_IND_NFM_SA_E!Q32+FC_IND_NFM_OM_E!Q32</f>
        <v>0</v>
      </c>
      <c r="R32" s="8">
        <f>FC_IND_NFM_AM_E!R32+FC_IND_NFM_PA_E!R32+FC_IND_NFM_SA_E!R32+FC_IND_NFM_OM_E!R32</f>
        <v>0</v>
      </c>
      <c r="S32" s="8">
        <f>FC_IND_NFM_AM_E!S32+FC_IND_NFM_PA_E!S32+FC_IND_NFM_SA_E!S32+FC_IND_NFM_OM_E!S32</f>
        <v>0</v>
      </c>
      <c r="T32" s="8">
        <f>FC_IND_NFM_AM_E!T32+FC_IND_NFM_PA_E!T32+FC_IND_NFM_SA_E!T32+FC_IND_NFM_OM_E!T32</f>
        <v>0</v>
      </c>
      <c r="U32" s="8">
        <f>FC_IND_NFM_AM_E!U32+FC_IND_NFM_PA_E!U32+FC_IND_NFM_SA_E!U32+FC_IND_NFM_OM_E!U32</f>
        <v>0</v>
      </c>
      <c r="V32" s="8">
        <f>FC_IND_NFM_AM_E!V32+FC_IND_NFM_PA_E!V32+FC_IND_NFM_SA_E!V32+FC_IND_NFM_OM_E!V32</f>
        <v>0</v>
      </c>
      <c r="W32" s="8">
        <f>FC_IND_NFM_AM_E!W32+FC_IND_NFM_PA_E!W32+FC_IND_NFM_SA_E!W32+FC_IND_NFM_OM_E!W32</f>
        <v>0</v>
      </c>
      <c r="X32" s="8">
        <f>FC_IND_NFM_AM_E!X32+FC_IND_NFM_PA_E!X32+FC_IND_NFM_SA_E!X32+FC_IND_NFM_OM_E!X32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52.697859120000004</v>
      </c>
      <c r="D33" s="19">
        <f t="shared" ref="D33:W33" si="26">SUM(D34:D50)</f>
        <v>43.316886240000002</v>
      </c>
      <c r="E33" s="19">
        <f t="shared" si="26"/>
        <v>3.2107233600000002</v>
      </c>
      <c r="F33" s="19">
        <f t="shared" si="26"/>
        <v>3.2107233600000007</v>
      </c>
      <c r="G33" s="19">
        <f t="shared" si="26"/>
        <v>9.4321972800000005</v>
      </c>
      <c r="H33" s="19">
        <f t="shared" si="26"/>
        <v>0</v>
      </c>
      <c r="I33" s="19">
        <f t="shared" si="26"/>
        <v>0</v>
      </c>
      <c r="J33" s="19">
        <f t="shared" si="26"/>
        <v>11.99723904</v>
      </c>
      <c r="K33" s="19">
        <f t="shared" si="26"/>
        <v>8.7077242800000008</v>
      </c>
      <c r="L33" s="19">
        <f t="shared" si="26"/>
        <v>8.9012700000000002</v>
      </c>
      <c r="M33" s="19">
        <f t="shared" si="26"/>
        <v>2.9026504799999988</v>
      </c>
      <c r="N33" s="19">
        <f t="shared" si="26"/>
        <v>5.8053009599999994</v>
      </c>
      <c r="O33" s="19">
        <f t="shared" si="26"/>
        <v>5.8053009600000003</v>
      </c>
      <c r="P33" s="19">
        <f t="shared" si="26"/>
        <v>2.9026504799999993</v>
      </c>
      <c r="Q33" s="19">
        <f t="shared" si="26"/>
        <v>5.8053009600000012</v>
      </c>
      <c r="R33" s="19">
        <f t="shared" si="26"/>
        <v>5.8053009600000003</v>
      </c>
      <c r="S33" s="19">
        <f t="shared" si="26"/>
        <v>5.8053009600000003</v>
      </c>
      <c r="T33" s="19">
        <f t="shared" si="26"/>
        <v>5.9229237599999998</v>
      </c>
      <c r="U33" s="19">
        <f t="shared" si="26"/>
        <v>5.7476815199999995</v>
      </c>
      <c r="V33" s="19">
        <f t="shared" si="26"/>
        <v>5.5458590400000007</v>
      </c>
      <c r="W33" s="19">
        <f t="shared" si="26"/>
        <v>2.6260207200000001</v>
      </c>
      <c r="X33" s="19">
        <f t="shared" ref="X33" si="27">SUM(X34:X50)</f>
        <v>3.015623520000001</v>
      </c>
    </row>
    <row r="34" spans="1:24" ht="11.25" customHeight="1" x14ac:dyDescent="0.2">
      <c r="A34" s="28" t="s">
        <v>54</v>
      </c>
      <c r="B34" s="7" t="s">
        <v>55</v>
      </c>
      <c r="C34" s="8">
        <f>FC_IND_NFM_AM_E!C34+FC_IND_NFM_PA_E!C34+FC_IND_NFM_SA_E!C34+FC_IND_NFM_OM_E!C34</f>
        <v>0</v>
      </c>
      <c r="D34" s="8">
        <f>FC_IND_NFM_AM_E!D34+FC_IND_NFM_PA_E!D34+FC_IND_NFM_SA_E!D34+FC_IND_NFM_OM_E!D34</f>
        <v>0</v>
      </c>
      <c r="E34" s="8">
        <f>FC_IND_NFM_AM_E!E34+FC_IND_NFM_PA_E!E34+FC_IND_NFM_SA_E!E34+FC_IND_NFM_OM_E!E34</f>
        <v>0</v>
      </c>
      <c r="F34" s="8">
        <f>FC_IND_NFM_AM_E!F34+FC_IND_NFM_PA_E!F34+FC_IND_NFM_SA_E!F34+FC_IND_NFM_OM_E!F34</f>
        <v>0</v>
      </c>
      <c r="G34" s="8">
        <f>FC_IND_NFM_AM_E!G34+FC_IND_NFM_PA_E!G34+FC_IND_NFM_SA_E!G34+FC_IND_NFM_OM_E!G34</f>
        <v>0</v>
      </c>
      <c r="H34" s="8">
        <f>FC_IND_NFM_AM_E!H34+FC_IND_NFM_PA_E!H34+FC_IND_NFM_SA_E!H34+FC_IND_NFM_OM_E!H34</f>
        <v>0</v>
      </c>
      <c r="I34" s="8">
        <f>FC_IND_NFM_AM_E!I34+FC_IND_NFM_PA_E!I34+FC_IND_NFM_SA_E!I34+FC_IND_NFM_OM_E!I34</f>
        <v>0</v>
      </c>
      <c r="J34" s="8">
        <f>FC_IND_NFM_AM_E!J34+FC_IND_NFM_PA_E!J34+FC_IND_NFM_SA_E!J34+FC_IND_NFM_OM_E!J34</f>
        <v>0</v>
      </c>
      <c r="K34" s="8">
        <f>FC_IND_NFM_AM_E!K34+FC_IND_NFM_PA_E!K34+FC_IND_NFM_SA_E!K34+FC_IND_NFM_OM_E!K34</f>
        <v>0</v>
      </c>
      <c r="L34" s="8">
        <f>FC_IND_NFM_AM_E!L34+FC_IND_NFM_PA_E!L34+FC_IND_NFM_SA_E!L34+FC_IND_NFM_OM_E!L34</f>
        <v>0</v>
      </c>
      <c r="M34" s="8">
        <f>FC_IND_NFM_AM_E!M34+FC_IND_NFM_PA_E!M34+FC_IND_NFM_SA_E!M34+FC_IND_NFM_OM_E!M34</f>
        <v>0</v>
      </c>
      <c r="N34" s="8">
        <f>FC_IND_NFM_AM_E!N34+FC_IND_NFM_PA_E!N34+FC_IND_NFM_SA_E!N34+FC_IND_NFM_OM_E!N34</f>
        <v>0</v>
      </c>
      <c r="O34" s="8">
        <f>FC_IND_NFM_AM_E!O34+FC_IND_NFM_PA_E!O34+FC_IND_NFM_SA_E!O34+FC_IND_NFM_OM_E!O34</f>
        <v>0</v>
      </c>
      <c r="P34" s="8">
        <f>FC_IND_NFM_AM_E!P34+FC_IND_NFM_PA_E!P34+FC_IND_NFM_SA_E!P34+FC_IND_NFM_OM_E!P34</f>
        <v>0</v>
      </c>
      <c r="Q34" s="8">
        <f>FC_IND_NFM_AM_E!Q34+FC_IND_NFM_PA_E!Q34+FC_IND_NFM_SA_E!Q34+FC_IND_NFM_OM_E!Q34</f>
        <v>0</v>
      </c>
      <c r="R34" s="8">
        <f>FC_IND_NFM_AM_E!R34+FC_IND_NFM_PA_E!R34+FC_IND_NFM_SA_E!R34+FC_IND_NFM_OM_E!R34</f>
        <v>0</v>
      </c>
      <c r="S34" s="8">
        <f>FC_IND_NFM_AM_E!S34+FC_IND_NFM_PA_E!S34+FC_IND_NFM_SA_E!S34+FC_IND_NFM_OM_E!S34</f>
        <v>0</v>
      </c>
      <c r="T34" s="8">
        <f>FC_IND_NFM_AM_E!T34+FC_IND_NFM_PA_E!T34+FC_IND_NFM_SA_E!T34+FC_IND_NFM_OM_E!T34</f>
        <v>0</v>
      </c>
      <c r="U34" s="8">
        <f>FC_IND_NFM_AM_E!U34+FC_IND_NFM_PA_E!U34+FC_IND_NFM_SA_E!U34+FC_IND_NFM_OM_E!U34</f>
        <v>0</v>
      </c>
      <c r="V34" s="8">
        <f>FC_IND_NFM_AM_E!V34+FC_IND_NFM_PA_E!V34+FC_IND_NFM_SA_E!V34+FC_IND_NFM_OM_E!V34</f>
        <v>0</v>
      </c>
      <c r="W34" s="8">
        <f>FC_IND_NFM_AM_E!W34+FC_IND_NFM_PA_E!W34+FC_IND_NFM_SA_E!W34+FC_IND_NFM_OM_E!W34</f>
        <v>0</v>
      </c>
      <c r="X34" s="8">
        <f>FC_IND_NFM_AM_E!X34+FC_IND_NFM_PA_E!X34+FC_IND_NFM_SA_E!X34+FC_IND_NFM_OM_E!X34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FC_IND_NFM_AM_E!C35+FC_IND_NFM_PA_E!C35+FC_IND_NFM_SA_E!C35+FC_IND_NFM_OM_E!C35</f>
        <v>0</v>
      </c>
      <c r="D35" s="8">
        <f>FC_IND_NFM_AM_E!D35+FC_IND_NFM_PA_E!D35+FC_IND_NFM_SA_E!D35+FC_IND_NFM_OM_E!D35</f>
        <v>0</v>
      </c>
      <c r="E35" s="8">
        <f>FC_IND_NFM_AM_E!E35+FC_IND_NFM_PA_E!E35+FC_IND_NFM_SA_E!E35+FC_IND_NFM_OM_E!E35</f>
        <v>0</v>
      </c>
      <c r="F35" s="8">
        <f>FC_IND_NFM_AM_E!F35+FC_IND_NFM_PA_E!F35+FC_IND_NFM_SA_E!F35+FC_IND_NFM_OM_E!F35</f>
        <v>0</v>
      </c>
      <c r="G35" s="8">
        <f>FC_IND_NFM_AM_E!G35+FC_IND_NFM_PA_E!G35+FC_IND_NFM_SA_E!G35+FC_IND_NFM_OM_E!G35</f>
        <v>0</v>
      </c>
      <c r="H35" s="8">
        <f>FC_IND_NFM_AM_E!H35+FC_IND_NFM_PA_E!H35+FC_IND_NFM_SA_E!H35+FC_IND_NFM_OM_E!H35</f>
        <v>0</v>
      </c>
      <c r="I35" s="8">
        <f>FC_IND_NFM_AM_E!I35+FC_IND_NFM_PA_E!I35+FC_IND_NFM_SA_E!I35+FC_IND_NFM_OM_E!I35</f>
        <v>0</v>
      </c>
      <c r="J35" s="8">
        <f>FC_IND_NFM_AM_E!J35+FC_IND_NFM_PA_E!J35+FC_IND_NFM_SA_E!J35+FC_IND_NFM_OM_E!J35</f>
        <v>0</v>
      </c>
      <c r="K35" s="8">
        <f>FC_IND_NFM_AM_E!K35+FC_IND_NFM_PA_E!K35+FC_IND_NFM_SA_E!K35+FC_IND_NFM_OM_E!K35</f>
        <v>0</v>
      </c>
      <c r="L35" s="8">
        <f>FC_IND_NFM_AM_E!L35+FC_IND_NFM_PA_E!L35+FC_IND_NFM_SA_E!L35+FC_IND_NFM_OM_E!L35</f>
        <v>0</v>
      </c>
      <c r="M35" s="8">
        <f>FC_IND_NFM_AM_E!M35+FC_IND_NFM_PA_E!M35+FC_IND_NFM_SA_E!M35+FC_IND_NFM_OM_E!M35</f>
        <v>0</v>
      </c>
      <c r="N35" s="8">
        <f>FC_IND_NFM_AM_E!N35+FC_IND_NFM_PA_E!N35+FC_IND_NFM_SA_E!N35+FC_IND_NFM_OM_E!N35</f>
        <v>0</v>
      </c>
      <c r="O35" s="8">
        <f>FC_IND_NFM_AM_E!O35+FC_IND_NFM_PA_E!O35+FC_IND_NFM_SA_E!O35+FC_IND_NFM_OM_E!O35</f>
        <v>0</v>
      </c>
      <c r="P35" s="8">
        <f>FC_IND_NFM_AM_E!P35+FC_IND_NFM_PA_E!P35+FC_IND_NFM_SA_E!P35+FC_IND_NFM_OM_E!P35</f>
        <v>0</v>
      </c>
      <c r="Q35" s="8">
        <f>FC_IND_NFM_AM_E!Q35+FC_IND_NFM_PA_E!Q35+FC_IND_NFM_SA_E!Q35+FC_IND_NFM_OM_E!Q35</f>
        <v>0</v>
      </c>
      <c r="R35" s="8">
        <f>FC_IND_NFM_AM_E!R35+FC_IND_NFM_PA_E!R35+FC_IND_NFM_SA_E!R35+FC_IND_NFM_OM_E!R35</f>
        <v>0</v>
      </c>
      <c r="S35" s="8">
        <f>FC_IND_NFM_AM_E!S35+FC_IND_NFM_PA_E!S35+FC_IND_NFM_SA_E!S35+FC_IND_NFM_OM_E!S35</f>
        <v>0</v>
      </c>
      <c r="T35" s="8">
        <f>FC_IND_NFM_AM_E!T35+FC_IND_NFM_PA_E!T35+FC_IND_NFM_SA_E!T35+FC_IND_NFM_OM_E!T35</f>
        <v>0</v>
      </c>
      <c r="U35" s="8">
        <f>FC_IND_NFM_AM_E!U35+FC_IND_NFM_PA_E!U35+FC_IND_NFM_SA_E!U35+FC_IND_NFM_OM_E!U35</f>
        <v>0</v>
      </c>
      <c r="V35" s="8">
        <f>FC_IND_NFM_AM_E!V35+FC_IND_NFM_PA_E!V35+FC_IND_NFM_SA_E!V35+FC_IND_NFM_OM_E!V35</f>
        <v>0</v>
      </c>
      <c r="W35" s="8">
        <f>FC_IND_NFM_AM_E!W35+FC_IND_NFM_PA_E!W35+FC_IND_NFM_SA_E!W35+FC_IND_NFM_OM_E!W35</f>
        <v>0</v>
      </c>
      <c r="X35" s="8">
        <f>FC_IND_NFM_AM_E!X35+FC_IND_NFM_PA_E!X35+FC_IND_NFM_SA_E!X35+FC_IND_NFM_OM_E!X35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FC_IND_NFM_AM_E!C36+FC_IND_NFM_PA_E!C36+FC_IND_NFM_SA_E!C36+FC_IND_NFM_OM_E!C36</f>
        <v>14.923049040000002</v>
      </c>
      <c r="D36" s="8">
        <f>FC_IND_NFM_AM_E!D36+FC_IND_NFM_PA_E!D36+FC_IND_NFM_SA_E!D36+FC_IND_NFM_OM_E!D36</f>
        <v>14.923049040000006</v>
      </c>
      <c r="E36" s="8">
        <f>FC_IND_NFM_AM_E!E36+FC_IND_NFM_PA_E!E36+FC_IND_NFM_SA_E!E36+FC_IND_NFM_OM_E!E36</f>
        <v>0</v>
      </c>
      <c r="F36" s="8">
        <f>FC_IND_NFM_AM_E!F36+FC_IND_NFM_PA_E!F36+FC_IND_NFM_SA_E!F36+FC_IND_NFM_OM_E!F36</f>
        <v>0</v>
      </c>
      <c r="G36" s="8">
        <f>FC_IND_NFM_AM_E!G36+FC_IND_NFM_PA_E!G36+FC_IND_NFM_SA_E!G36+FC_IND_NFM_OM_E!G36</f>
        <v>0</v>
      </c>
      <c r="H36" s="8">
        <f>FC_IND_NFM_AM_E!H36+FC_IND_NFM_PA_E!H36+FC_IND_NFM_SA_E!H36+FC_IND_NFM_OM_E!H36</f>
        <v>0</v>
      </c>
      <c r="I36" s="8">
        <f>FC_IND_NFM_AM_E!I36+FC_IND_NFM_PA_E!I36+FC_IND_NFM_SA_E!I36+FC_IND_NFM_OM_E!I36</f>
        <v>0</v>
      </c>
      <c r="J36" s="8">
        <f>FC_IND_NFM_AM_E!J36+FC_IND_NFM_PA_E!J36+FC_IND_NFM_SA_E!J36+FC_IND_NFM_OM_E!J36</f>
        <v>5.8053009600000012</v>
      </c>
      <c r="K36" s="8">
        <f>FC_IND_NFM_AM_E!K36+FC_IND_NFM_PA_E!K36+FC_IND_NFM_SA_E!K36+FC_IND_NFM_OM_E!K36</f>
        <v>8.7077242800000008</v>
      </c>
      <c r="L36" s="8">
        <f>FC_IND_NFM_AM_E!L36+FC_IND_NFM_PA_E!L36+FC_IND_NFM_SA_E!L36+FC_IND_NFM_OM_E!L36</f>
        <v>5.8053009600000003</v>
      </c>
      <c r="M36" s="8">
        <f>FC_IND_NFM_AM_E!M36+FC_IND_NFM_PA_E!M36+FC_IND_NFM_SA_E!M36+FC_IND_NFM_OM_E!M36</f>
        <v>2.9026504799999988</v>
      </c>
      <c r="N36" s="8">
        <f>FC_IND_NFM_AM_E!N36+FC_IND_NFM_PA_E!N36+FC_IND_NFM_SA_E!N36+FC_IND_NFM_OM_E!N36</f>
        <v>5.8053009599999994</v>
      </c>
      <c r="O36" s="8">
        <f>FC_IND_NFM_AM_E!O36+FC_IND_NFM_PA_E!O36+FC_IND_NFM_SA_E!O36+FC_IND_NFM_OM_E!O36</f>
        <v>5.8053009600000003</v>
      </c>
      <c r="P36" s="8">
        <f>FC_IND_NFM_AM_E!P36+FC_IND_NFM_PA_E!P36+FC_IND_NFM_SA_E!P36+FC_IND_NFM_OM_E!P36</f>
        <v>2.9026504799999993</v>
      </c>
      <c r="Q36" s="8">
        <f>FC_IND_NFM_AM_E!Q36+FC_IND_NFM_PA_E!Q36+FC_IND_NFM_SA_E!Q36+FC_IND_NFM_OM_E!Q36</f>
        <v>5.8053009600000012</v>
      </c>
      <c r="R36" s="8">
        <f>FC_IND_NFM_AM_E!R36+FC_IND_NFM_PA_E!R36+FC_IND_NFM_SA_E!R36+FC_IND_NFM_OM_E!R36</f>
        <v>5.8053009600000003</v>
      </c>
      <c r="S36" s="8">
        <f>FC_IND_NFM_AM_E!S36+FC_IND_NFM_PA_E!S36+FC_IND_NFM_SA_E!S36+FC_IND_NFM_OM_E!S36</f>
        <v>5.8053009600000003</v>
      </c>
      <c r="T36" s="8">
        <f>FC_IND_NFM_AM_E!T36+FC_IND_NFM_PA_E!T36+FC_IND_NFM_SA_E!T36+FC_IND_NFM_OM_E!T36</f>
        <v>5.7732713999999996</v>
      </c>
      <c r="U36" s="8">
        <f>FC_IND_NFM_AM_E!U36+FC_IND_NFM_PA_E!U36+FC_IND_NFM_SA_E!U36+FC_IND_NFM_OM_E!U36</f>
        <v>5.5788224399999997</v>
      </c>
      <c r="V36" s="8">
        <f>FC_IND_NFM_AM_E!V36+FC_IND_NFM_PA_E!V36+FC_IND_NFM_SA_E!V36+FC_IND_NFM_OM_E!V36</f>
        <v>5.3930055600000006</v>
      </c>
      <c r="W36" s="8">
        <f>FC_IND_NFM_AM_E!W36+FC_IND_NFM_PA_E!W36+FC_IND_NFM_SA_E!W36+FC_IND_NFM_OM_E!W36</f>
        <v>2.5369228800000001</v>
      </c>
      <c r="X36" s="8">
        <f>FC_IND_NFM_AM_E!X36+FC_IND_NFM_PA_E!X36+FC_IND_NFM_SA_E!X36+FC_IND_NFM_OM_E!X36</f>
        <v>2.8881122400000008</v>
      </c>
    </row>
    <row r="37" spans="1:24" ht="11.25" customHeight="1" x14ac:dyDescent="0.2">
      <c r="A37" s="28" t="s">
        <v>60</v>
      </c>
      <c r="B37" s="7" t="s">
        <v>61</v>
      </c>
      <c r="C37" s="8">
        <f>FC_IND_NFM_AM_E!C37+FC_IND_NFM_PA_E!C37+FC_IND_NFM_SA_E!C37+FC_IND_NFM_OM_E!C37</f>
        <v>0</v>
      </c>
      <c r="D37" s="8">
        <f>FC_IND_NFM_AM_E!D37+FC_IND_NFM_PA_E!D37+FC_IND_NFM_SA_E!D37+FC_IND_NFM_OM_E!D37</f>
        <v>0</v>
      </c>
      <c r="E37" s="8">
        <f>FC_IND_NFM_AM_E!E37+FC_IND_NFM_PA_E!E37+FC_IND_NFM_SA_E!E37+FC_IND_NFM_OM_E!E37</f>
        <v>0</v>
      </c>
      <c r="F37" s="8">
        <f>FC_IND_NFM_AM_E!F37+FC_IND_NFM_PA_E!F37+FC_IND_NFM_SA_E!F37+FC_IND_NFM_OM_E!F37</f>
        <v>0</v>
      </c>
      <c r="G37" s="8">
        <f>FC_IND_NFM_AM_E!G37+FC_IND_NFM_PA_E!G37+FC_IND_NFM_SA_E!G37+FC_IND_NFM_OM_E!G37</f>
        <v>0</v>
      </c>
      <c r="H37" s="8">
        <f>FC_IND_NFM_AM_E!H37+FC_IND_NFM_PA_E!H37+FC_IND_NFM_SA_E!H37+FC_IND_NFM_OM_E!H37</f>
        <v>0</v>
      </c>
      <c r="I37" s="8">
        <f>FC_IND_NFM_AM_E!I37+FC_IND_NFM_PA_E!I37+FC_IND_NFM_SA_E!I37+FC_IND_NFM_OM_E!I37</f>
        <v>0</v>
      </c>
      <c r="J37" s="8">
        <f>FC_IND_NFM_AM_E!J37+FC_IND_NFM_PA_E!J37+FC_IND_NFM_SA_E!J37+FC_IND_NFM_OM_E!J37</f>
        <v>0</v>
      </c>
      <c r="K37" s="8">
        <f>FC_IND_NFM_AM_E!K37+FC_IND_NFM_PA_E!K37+FC_IND_NFM_SA_E!K37+FC_IND_NFM_OM_E!K37</f>
        <v>0</v>
      </c>
      <c r="L37" s="8">
        <f>FC_IND_NFM_AM_E!L37+FC_IND_NFM_PA_E!L37+FC_IND_NFM_SA_E!L37+FC_IND_NFM_OM_E!L37</f>
        <v>0</v>
      </c>
      <c r="M37" s="8">
        <f>FC_IND_NFM_AM_E!M37+FC_IND_NFM_PA_E!M37+FC_IND_NFM_SA_E!M37+FC_IND_NFM_OM_E!M37</f>
        <v>0</v>
      </c>
      <c r="N37" s="8">
        <f>FC_IND_NFM_AM_E!N37+FC_IND_NFM_PA_E!N37+FC_IND_NFM_SA_E!N37+FC_IND_NFM_OM_E!N37</f>
        <v>0</v>
      </c>
      <c r="O37" s="8">
        <f>FC_IND_NFM_AM_E!O37+FC_IND_NFM_PA_E!O37+FC_IND_NFM_SA_E!O37+FC_IND_NFM_OM_E!O37</f>
        <v>0</v>
      </c>
      <c r="P37" s="8">
        <f>FC_IND_NFM_AM_E!P37+FC_IND_NFM_PA_E!P37+FC_IND_NFM_SA_E!P37+FC_IND_NFM_OM_E!P37</f>
        <v>0</v>
      </c>
      <c r="Q37" s="8">
        <f>FC_IND_NFM_AM_E!Q37+FC_IND_NFM_PA_E!Q37+FC_IND_NFM_SA_E!Q37+FC_IND_NFM_OM_E!Q37</f>
        <v>0</v>
      </c>
      <c r="R37" s="8">
        <f>FC_IND_NFM_AM_E!R37+FC_IND_NFM_PA_E!R37+FC_IND_NFM_SA_E!R37+FC_IND_NFM_OM_E!R37</f>
        <v>0</v>
      </c>
      <c r="S37" s="8">
        <f>FC_IND_NFM_AM_E!S37+FC_IND_NFM_PA_E!S37+FC_IND_NFM_SA_E!S37+FC_IND_NFM_OM_E!S37</f>
        <v>0</v>
      </c>
      <c r="T37" s="8">
        <f>FC_IND_NFM_AM_E!T37+FC_IND_NFM_PA_E!T37+FC_IND_NFM_SA_E!T37+FC_IND_NFM_OM_E!T37</f>
        <v>0</v>
      </c>
      <c r="U37" s="8">
        <f>FC_IND_NFM_AM_E!U37+FC_IND_NFM_PA_E!U37+FC_IND_NFM_SA_E!U37+FC_IND_NFM_OM_E!U37</f>
        <v>0</v>
      </c>
      <c r="V37" s="8">
        <f>FC_IND_NFM_AM_E!V37+FC_IND_NFM_PA_E!V37+FC_IND_NFM_SA_E!V37+FC_IND_NFM_OM_E!V37</f>
        <v>0</v>
      </c>
      <c r="W37" s="8">
        <f>FC_IND_NFM_AM_E!W37+FC_IND_NFM_PA_E!W37+FC_IND_NFM_SA_E!W37+FC_IND_NFM_OM_E!W37</f>
        <v>0</v>
      </c>
      <c r="X37" s="8">
        <f>FC_IND_NFM_AM_E!X37+FC_IND_NFM_PA_E!X37+FC_IND_NFM_SA_E!X37+FC_IND_NFM_OM_E!X37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FC_IND_NFM_AM_E!C38+FC_IND_NFM_PA_E!C38+FC_IND_NFM_SA_E!C38+FC_IND_NFM_OM_E!C38</f>
        <v>0</v>
      </c>
      <c r="D38" s="8">
        <f>FC_IND_NFM_AM_E!D38+FC_IND_NFM_PA_E!D38+FC_IND_NFM_SA_E!D38+FC_IND_NFM_OM_E!D38</f>
        <v>0</v>
      </c>
      <c r="E38" s="8">
        <f>FC_IND_NFM_AM_E!E38+FC_IND_NFM_PA_E!E38+FC_IND_NFM_SA_E!E38+FC_IND_NFM_OM_E!E38</f>
        <v>0</v>
      </c>
      <c r="F38" s="8">
        <f>FC_IND_NFM_AM_E!F38+FC_IND_NFM_PA_E!F38+FC_IND_NFM_SA_E!F38+FC_IND_NFM_OM_E!F38</f>
        <v>0</v>
      </c>
      <c r="G38" s="8">
        <f>FC_IND_NFM_AM_E!G38+FC_IND_NFM_PA_E!G38+FC_IND_NFM_SA_E!G38+FC_IND_NFM_OM_E!G38</f>
        <v>0</v>
      </c>
      <c r="H38" s="8">
        <f>FC_IND_NFM_AM_E!H38+FC_IND_NFM_PA_E!H38+FC_IND_NFM_SA_E!H38+FC_IND_NFM_OM_E!H38</f>
        <v>0</v>
      </c>
      <c r="I38" s="8">
        <f>FC_IND_NFM_AM_E!I38+FC_IND_NFM_PA_E!I38+FC_IND_NFM_SA_E!I38+FC_IND_NFM_OM_E!I38</f>
        <v>0</v>
      </c>
      <c r="J38" s="8">
        <f>FC_IND_NFM_AM_E!J38+FC_IND_NFM_PA_E!J38+FC_IND_NFM_SA_E!J38+FC_IND_NFM_OM_E!J38</f>
        <v>0</v>
      </c>
      <c r="K38" s="8">
        <f>FC_IND_NFM_AM_E!K38+FC_IND_NFM_PA_E!K38+FC_IND_NFM_SA_E!K38+FC_IND_NFM_OM_E!K38</f>
        <v>0</v>
      </c>
      <c r="L38" s="8">
        <f>FC_IND_NFM_AM_E!L38+FC_IND_NFM_PA_E!L38+FC_IND_NFM_SA_E!L38+FC_IND_NFM_OM_E!L38</f>
        <v>0</v>
      </c>
      <c r="M38" s="8">
        <f>FC_IND_NFM_AM_E!M38+FC_IND_NFM_PA_E!M38+FC_IND_NFM_SA_E!M38+FC_IND_NFM_OM_E!M38</f>
        <v>0</v>
      </c>
      <c r="N38" s="8">
        <f>FC_IND_NFM_AM_E!N38+FC_IND_NFM_PA_E!N38+FC_IND_NFM_SA_E!N38+FC_IND_NFM_OM_E!N38</f>
        <v>0</v>
      </c>
      <c r="O38" s="8">
        <f>FC_IND_NFM_AM_E!O38+FC_IND_NFM_PA_E!O38+FC_IND_NFM_SA_E!O38+FC_IND_NFM_OM_E!O38</f>
        <v>0</v>
      </c>
      <c r="P38" s="8">
        <f>FC_IND_NFM_AM_E!P38+FC_IND_NFM_PA_E!P38+FC_IND_NFM_SA_E!P38+FC_IND_NFM_OM_E!P38</f>
        <v>0</v>
      </c>
      <c r="Q38" s="8">
        <f>FC_IND_NFM_AM_E!Q38+FC_IND_NFM_PA_E!Q38+FC_IND_NFM_SA_E!Q38+FC_IND_NFM_OM_E!Q38</f>
        <v>0</v>
      </c>
      <c r="R38" s="8">
        <f>FC_IND_NFM_AM_E!R38+FC_IND_NFM_PA_E!R38+FC_IND_NFM_SA_E!R38+FC_IND_NFM_OM_E!R38</f>
        <v>0</v>
      </c>
      <c r="S38" s="8">
        <f>FC_IND_NFM_AM_E!S38+FC_IND_NFM_PA_E!S38+FC_IND_NFM_SA_E!S38+FC_IND_NFM_OM_E!S38</f>
        <v>0</v>
      </c>
      <c r="T38" s="8">
        <f>FC_IND_NFM_AM_E!T38+FC_IND_NFM_PA_E!T38+FC_IND_NFM_SA_E!T38+FC_IND_NFM_OM_E!T38</f>
        <v>0</v>
      </c>
      <c r="U38" s="8">
        <f>FC_IND_NFM_AM_E!U38+FC_IND_NFM_PA_E!U38+FC_IND_NFM_SA_E!U38+FC_IND_NFM_OM_E!U38</f>
        <v>0</v>
      </c>
      <c r="V38" s="8">
        <f>FC_IND_NFM_AM_E!V38+FC_IND_NFM_PA_E!V38+FC_IND_NFM_SA_E!V38+FC_IND_NFM_OM_E!V38</f>
        <v>0</v>
      </c>
      <c r="W38" s="8">
        <f>FC_IND_NFM_AM_E!W38+FC_IND_NFM_PA_E!W38+FC_IND_NFM_SA_E!W38+FC_IND_NFM_OM_E!W38</f>
        <v>0</v>
      </c>
      <c r="X38" s="8">
        <f>FC_IND_NFM_AM_E!X38+FC_IND_NFM_PA_E!X38+FC_IND_NFM_SA_E!X38+FC_IND_NFM_OM_E!X38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FC_IND_NFM_AM_E!C39+FC_IND_NFM_PA_E!C39+FC_IND_NFM_SA_E!C39+FC_IND_NFM_OM_E!C39</f>
        <v>0</v>
      </c>
      <c r="D39" s="8">
        <f>FC_IND_NFM_AM_E!D39+FC_IND_NFM_PA_E!D39+FC_IND_NFM_SA_E!D39+FC_IND_NFM_OM_E!D39</f>
        <v>0</v>
      </c>
      <c r="E39" s="8">
        <f>FC_IND_NFM_AM_E!E39+FC_IND_NFM_PA_E!E39+FC_IND_NFM_SA_E!E39+FC_IND_NFM_OM_E!E39</f>
        <v>0</v>
      </c>
      <c r="F39" s="8">
        <f>FC_IND_NFM_AM_E!F39+FC_IND_NFM_PA_E!F39+FC_IND_NFM_SA_E!F39+FC_IND_NFM_OM_E!F39</f>
        <v>0</v>
      </c>
      <c r="G39" s="8">
        <f>FC_IND_NFM_AM_E!G39+FC_IND_NFM_PA_E!G39+FC_IND_NFM_SA_E!G39+FC_IND_NFM_OM_E!G39</f>
        <v>0</v>
      </c>
      <c r="H39" s="8">
        <f>FC_IND_NFM_AM_E!H39+FC_IND_NFM_PA_E!H39+FC_IND_NFM_SA_E!H39+FC_IND_NFM_OM_E!H39</f>
        <v>0</v>
      </c>
      <c r="I39" s="8">
        <f>FC_IND_NFM_AM_E!I39+FC_IND_NFM_PA_E!I39+FC_IND_NFM_SA_E!I39+FC_IND_NFM_OM_E!I39</f>
        <v>0</v>
      </c>
      <c r="J39" s="8">
        <f>FC_IND_NFM_AM_E!J39+FC_IND_NFM_PA_E!J39+FC_IND_NFM_SA_E!J39+FC_IND_NFM_OM_E!J39</f>
        <v>0</v>
      </c>
      <c r="K39" s="8">
        <f>FC_IND_NFM_AM_E!K39+FC_IND_NFM_PA_E!K39+FC_IND_NFM_SA_E!K39+FC_IND_NFM_OM_E!K39</f>
        <v>0</v>
      </c>
      <c r="L39" s="8">
        <f>FC_IND_NFM_AM_E!L39+FC_IND_NFM_PA_E!L39+FC_IND_NFM_SA_E!L39+FC_IND_NFM_OM_E!L39</f>
        <v>0</v>
      </c>
      <c r="M39" s="8">
        <f>FC_IND_NFM_AM_E!M39+FC_IND_NFM_PA_E!M39+FC_IND_NFM_SA_E!M39+FC_IND_NFM_OM_E!M39</f>
        <v>0</v>
      </c>
      <c r="N39" s="8">
        <f>FC_IND_NFM_AM_E!N39+FC_IND_NFM_PA_E!N39+FC_IND_NFM_SA_E!N39+FC_IND_NFM_OM_E!N39</f>
        <v>0</v>
      </c>
      <c r="O39" s="8">
        <f>FC_IND_NFM_AM_E!O39+FC_IND_NFM_PA_E!O39+FC_IND_NFM_SA_E!O39+FC_IND_NFM_OM_E!O39</f>
        <v>0</v>
      </c>
      <c r="P39" s="8">
        <f>FC_IND_NFM_AM_E!P39+FC_IND_NFM_PA_E!P39+FC_IND_NFM_SA_E!P39+FC_IND_NFM_OM_E!P39</f>
        <v>0</v>
      </c>
      <c r="Q39" s="8">
        <f>FC_IND_NFM_AM_E!Q39+FC_IND_NFM_PA_E!Q39+FC_IND_NFM_SA_E!Q39+FC_IND_NFM_OM_E!Q39</f>
        <v>0</v>
      </c>
      <c r="R39" s="8">
        <f>FC_IND_NFM_AM_E!R39+FC_IND_NFM_PA_E!R39+FC_IND_NFM_SA_E!R39+FC_IND_NFM_OM_E!R39</f>
        <v>0</v>
      </c>
      <c r="S39" s="8">
        <f>FC_IND_NFM_AM_E!S39+FC_IND_NFM_PA_E!S39+FC_IND_NFM_SA_E!S39+FC_IND_NFM_OM_E!S39</f>
        <v>0</v>
      </c>
      <c r="T39" s="8">
        <f>FC_IND_NFM_AM_E!T39+FC_IND_NFM_PA_E!T39+FC_IND_NFM_SA_E!T39+FC_IND_NFM_OM_E!T39</f>
        <v>0</v>
      </c>
      <c r="U39" s="8">
        <f>FC_IND_NFM_AM_E!U39+FC_IND_NFM_PA_E!U39+FC_IND_NFM_SA_E!U39+FC_IND_NFM_OM_E!U39</f>
        <v>0</v>
      </c>
      <c r="V39" s="8">
        <f>FC_IND_NFM_AM_E!V39+FC_IND_NFM_PA_E!V39+FC_IND_NFM_SA_E!V39+FC_IND_NFM_OM_E!V39</f>
        <v>0</v>
      </c>
      <c r="W39" s="8">
        <f>FC_IND_NFM_AM_E!W39+FC_IND_NFM_PA_E!W39+FC_IND_NFM_SA_E!W39+FC_IND_NFM_OM_E!W39</f>
        <v>0</v>
      </c>
      <c r="X39" s="8">
        <f>FC_IND_NFM_AM_E!X39+FC_IND_NFM_PA_E!X39+FC_IND_NFM_SA_E!X39+FC_IND_NFM_OM_E!X39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FC_IND_NFM_AM_E!C40+FC_IND_NFM_PA_E!C40+FC_IND_NFM_SA_E!C40+FC_IND_NFM_OM_E!C40</f>
        <v>0</v>
      </c>
      <c r="D40" s="8">
        <f>FC_IND_NFM_AM_E!D40+FC_IND_NFM_PA_E!D40+FC_IND_NFM_SA_E!D40+FC_IND_NFM_OM_E!D40</f>
        <v>0</v>
      </c>
      <c r="E40" s="8">
        <f>FC_IND_NFM_AM_E!E40+FC_IND_NFM_PA_E!E40+FC_IND_NFM_SA_E!E40+FC_IND_NFM_OM_E!E40</f>
        <v>0</v>
      </c>
      <c r="F40" s="8">
        <f>FC_IND_NFM_AM_E!F40+FC_IND_NFM_PA_E!F40+FC_IND_NFM_SA_E!F40+FC_IND_NFM_OM_E!F40</f>
        <v>0</v>
      </c>
      <c r="G40" s="8">
        <f>FC_IND_NFM_AM_E!G40+FC_IND_NFM_PA_E!G40+FC_IND_NFM_SA_E!G40+FC_IND_NFM_OM_E!G40</f>
        <v>0</v>
      </c>
      <c r="H40" s="8">
        <f>FC_IND_NFM_AM_E!H40+FC_IND_NFM_PA_E!H40+FC_IND_NFM_SA_E!H40+FC_IND_NFM_OM_E!H40</f>
        <v>0</v>
      </c>
      <c r="I40" s="8">
        <f>FC_IND_NFM_AM_E!I40+FC_IND_NFM_PA_E!I40+FC_IND_NFM_SA_E!I40+FC_IND_NFM_OM_E!I40</f>
        <v>0</v>
      </c>
      <c r="J40" s="8">
        <f>FC_IND_NFM_AM_E!J40+FC_IND_NFM_PA_E!J40+FC_IND_NFM_SA_E!J40+FC_IND_NFM_OM_E!J40</f>
        <v>0</v>
      </c>
      <c r="K40" s="8">
        <f>FC_IND_NFM_AM_E!K40+FC_IND_NFM_PA_E!K40+FC_IND_NFM_SA_E!K40+FC_IND_NFM_OM_E!K40</f>
        <v>0</v>
      </c>
      <c r="L40" s="8">
        <f>FC_IND_NFM_AM_E!L40+FC_IND_NFM_PA_E!L40+FC_IND_NFM_SA_E!L40+FC_IND_NFM_OM_E!L40</f>
        <v>0</v>
      </c>
      <c r="M40" s="8">
        <f>FC_IND_NFM_AM_E!M40+FC_IND_NFM_PA_E!M40+FC_IND_NFM_SA_E!M40+FC_IND_NFM_OM_E!M40</f>
        <v>0</v>
      </c>
      <c r="N40" s="8">
        <f>FC_IND_NFM_AM_E!N40+FC_IND_NFM_PA_E!N40+FC_IND_NFM_SA_E!N40+FC_IND_NFM_OM_E!N40</f>
        <v>0</v>
      </c>
      <c r="O40" s="8">
        <f>FC_IND_NFM_AM_E!O40+FC_IND_NFM_PA_E!O40+FC_IND_NFM_SA_E!O40+FC_IND_NFM_OM_E!O40</f>
        <v>0</v>
      </c>
      <c r="P40" s="8">
        <f>FC_IND_NFM_AM_E!P40+FC_IND_NFM_PA_E!P40+FC_IND_NFM_SA_E!P40+FC_IND_NFM_OM_E!P40</f>
        <v>0</v>
      </c>
      <c r="Q40" s="8">
        <f>FC_IND_NFM_AM_E!Q40+FC_IND_NFM_PA_E!Q40+FC_IND_NFM_SA_E!Q40+FC_IND_NFM_OM_E!Q40</f>
        <v>0</v>
      </c>
      <c r="R40" s="8">
        <f>FC_IND_NFM_AM_E!R40+FC_IND_NFM_PA_E!R40+FC_IND_NFM_SA_E!R40+FC_IND_NFM_OM_E!R40</f>
        <v>0</v>
      </c>
      <c r="S40" s="8">
        <f>FC_IND_NFM_AM_E!S40+FC_IND_NFM_PA_E!S40+FC_IND_NFM_SA_E!S40+FC_IND_NFM_OM_E!S40</f>
        <v>0</v>
      </c>
      <c r="T40" s="8">
        <f>FC_IND_NFM_AM_E!T40+FC_IND_NFM_PA_E!T40+FC_IND_NFM_SA_E!T40+FC_IND_NFM_OM_E!T40</f>
        <v>0</v>
      </c>
      <c r="U40" s="8">
        <f>FC_IND_NFM_AM_E!U40+FC_IND_NFM_PA_E!U40+FC_IND_NFM_SA_E!U40+FC_IND_NFM_OM_E!U40</f>
        <v>0</v>
      </c>
      <c r="V40" s="8">
        <f>FC_IND_NFM_AM_E!V40+FC_IND_NFM_PA_E!V40+FC_IND_NFM_SA_E!V40+FC_IND_NFM_OM_E!V40</f>
        <v>0</v>
      </c>
      <c r="W40" s="8">
        <f>FC_IND_NFM_AM_E!W40+FC_IND_NFM_PA_E!W40+FC_IND_NFM_SA_E!W40+FC_IND_NFM_OM_E!W40</f>
        <v>0</v>
      </c>
      <c r="X40" s="8">
        <f>FC_IND_NFM_AM_E!X40+FC_IND_NFM_PA_E!X40+FC_IND_NFM_SA_E!X40+FC_IND_NFM_OM_E!X40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FC_IND_NFM_AM_E!C41+FC_IND_NFM_PA_E!C41+FC_IND_NFM_SA_E!C41+FC_IND_NFM_OM_E!C41</f>
        <v>0</v>
      </c>
      <c r="D41" s="8">
        <f>FC_IND_NFM_AM_E!D41+FC_IND_NFM_PA_E!D41+FC_IND_NFM_SA_E!D41+FC_IND_NFM_OM_E!D41</f>
        <v>0</v>
      </c>
      <c r="E41" s="8">
        <f>FC_IND_NFM_AM_E!E41+FC_IND_NFM_PA_E!E41+FC_IND_NFM_SA_E!E41+FC_IND_NFM_OM_E!E41</f>
        <v>0</v>
      </c>
      <c r="F41" s="8">
        <f>FC_IND_NFM_AM_E!F41+FC_IND_NFM_PA_E!F41+FC_IND_NFM_SA_E!F41+FC_IND_NFM_OM_E!F41</f>
        <v>0</v>
      </c>
      <c r="G41" s="8">
        <f>FC_IND_NFM_AM_E!G41+FC_IND_NFM_PA_E!G41+FC_IND_NFM_SA_E!G41+FC_IND_NFM_OM_E!G41</f>
        <v>0</v>
      </c>
      <c r="H41" s="8">
        <f>FC_IND_NFM_AM_E!H41+FC_IND_NFM_PA_E!H41+FC_IND_NFM_SA_E!H41+FC_IND_NFM_OM_E!H41</f>
        <v>0</v>
      </c>
      <c r="I41" s="8">
        <f>FC_IND_NFM_AM_E!I41+FC_IND_NFM_PA_E!I41+FC_IND_NFM_SA_E!I41+FC_IND_NFM_OM_E!I41</f>
        <v>0</v>
      </c>
      <c r="J41" s="8">
        <f>FC_IND_NFM_AM_E!J41+FC_IND_NFM_PA_E!J41+FC_IND_NFM_SA_E!J41+FC_IND_NFM_OM_E!J41</f>
        <v>0</v>
      </c>
      <c r="K41" s="8">
        <f>FC_IND_NFM_AM_E!K41+FC_IND_NFM_PA_E!K41+FC_IND_NFM_SA_E!K41+FC_IND_NFM_OM_E!K41</f>
        <v>0</v>
      </c>
      <c r="L41" s="8">
        <f>FC_IND_NFM_AM_E!L41+FC_IND_NFM_PA_E!L41+FC_IND_NFM_SA_E!L41+FC_IND_NFM_OM_E!L41</f>
        <v>0</v>
      </c>
      <c r="M41" s="8">
        <f>FC_IND_NFM_AM_E!M41+FC_IND_NFM_PA_E!M41+FC_IND_NFM_SA_E!M41+FC_IND_NFM_OM_E!M41</f>
        <v>0</v>
      </c>
      <c r="N41" s="8">
        <f>FC_IND_NFM_AM_E!N41+FC_IND_NFM_PA_E!N41+FC_IND_NFM_SA_E!N41+FC_IND_NFM_OM_E!N41</f>
        <v>0</v>
      </c>
      <c r="O41" s="8">
        <f>FC_IND_NFM_AM_E!O41+FC_IND_NFM_PA_E!O41+FC_IND_NFM_SA_E!O41+FC_IND_NFM_OM_E!O41</f>
        <v>0</v>
      </c>
      <c r="P41" s="8">
        <f>FC_IND_NFM_AM_E!P41+FC_IND_NFM_PA_E!P41+FC_IND_NFM_SA_E!P41+FC_IND_NFM_OM_E!P41</f>
        <v>0</v>
      </c>
      <c r="Q41" s="8">
        <f>FC_IND_NFM_AM_E!Q41+FC_IND_NFM_PA_E!Q41+FC_IND_NFM_SA_E!Q41+FC_IND_NFM_OM_E!Q41</f>
        <v>0</v>
      </c>
      <c r="R41" s="8">
        <f>FC_IND_NFM_AM_E!R41+FC_IND_NFM_PA_E!R41+FC_IND_NFM_SA_E!R41+FC_IND_NFM_OM_E!R41</f>
        <v>0</v>
      </c>
      <c r="S41" s="8">
        <f>FC_IND_NFM_AM_E!S41+FC_IND_NFM_PA_E!S41+FC_IND_NFM_SA_E!S41+FC_IND_NFM_OM_E!S41</f>
        <v>0</v>
      </c>
      <c r="T41" s="8">
        <f>FC_IND_NFM_AM_E!T41+FC_IND_NFM_PA_E!T41+FC_IND_NFM_SA_E!T41+FC_IND_NFM_OM_E!T41</f>
        <v>0</v>
      </c>
      <c r="U41" s="8">
        <f>FC_IND_NFM_AM_E!U41+FC_IND_NFM_PA_E!U41+FC_IND_NFM_SA_E!U41+FC_IND_NFM_OM_E!U41</f>
        <v>0</v>
      </c>
      <c r="V41" s="8">
        <f>FC_IND_NFM_AM_E!V41+FC_IND_NFM_PA_E!V41+FC_IND_NFM_SA_E!V41+FC_IND_NFM_OM_E!V41</f>
        <v>0</v>
      </c>
      <c r="W41" s="8">
        <f>FC_IND_NFM_AM_E!W41+FC_IND_NFM_PA_E!W41+FC_IND_NFM_SA_E!W41+FC_IND_NFM_OM_E!W41</f>
        <v>0</v>
      </c>
      <c r="X41" s="8">
        <f>FC_IND_NFM_AM_E!X41+FC_IND_NFM_PA_E!X41+FC_IND_NFM_SA_E!X41+FC_IND_NFM_OM_E!X41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FC_IND_NFM_AM_E!C42+FC_IND_NFM_PA_E!C42+FC_IND_NFM_SA_E!C42+FC_IND_NFM_OM_E!C42</f>
        <v>0</v>
      </c>
      <c r="D42" s="8">
        <f>FC_IND_NFM_AM_E!D42+FC_IND_NFM_PA_E!D42+FC_IND_NFM_SA_E!D42+FC_IND_NFM_OM_E!D42</f>
        <v>0</v>
      </c>
      <c r="E42" s="8">
        <f>FC_IND_NFM_AM_E!E42+FC_IND_NFM_PA_E!E42+FC_IND_NFM_SA_E!E42+FC_IND_NFM_OM_E!E42</f>
        <v>0</v>
      </c>
      <c r="F42" s="8">
        <f>FC_IND_NFM_AM_E!F42+FC_IND_NFM_PA_E!F42+FC_IND_NFM_SA_E!F42+FC_IND_NFM_OM_E!F42</f>
        <v>0</v>
      </c>
      <c r="G42" s="8">
        <f>FC_IND_NFM_AM_E!G42+FC_IND_NFM_PA_E!G42+FC_IND_NFM_SA_E!G42+FC_IND_NFM_OM_E!G42</f>
        <v>0</v>
      </c>
      <c r="H42" s="8">
        <f>FC_IND_NFM_AM_E!H42+FC_IND_NFM_PA_E!H42+FC_IND_NFM_SA_E!H42+FC_IND_NFM_OM_E!H42</f>
        <v>0</v>
      </c>
      <c r="I42" s="8">
        <f>FC_IND_NFM_AM_E!I42+FC_IND_NFM_PA_E!I42+FC_IND_NFM_SA_E!I42+FC_IND_NFM_OM_E!I42</f>
        <v>0</v>
      </c>
      <c r="J42" s="8">
        <f>FC_IND_NFM_AM_E!J42+FC_IND_NFM_PA_E!J42+FC_IND_NFM_SA_E!J42+FC_IND_NFM_OM_E!J42</f>
        <v>0</v>
      </c>
      <c r="K42" s="8">
        <f>FC_IND_NFM_AM_E!K42+FC_IND_NFM_PA_E!K42+FC_IND_NFM_SA_E!K42+FC_IND_NFM_OM_E!K42</f>
        <v>0</v>
      </c>
      <c r="L42" s="8">
        <f>FC_IND_NFM_AM_E!L42+FC_IND_NFM_PA_E!L42+FC_IND_NFM_SA_E!L42+FC_IND_NFM_OM_E!L42</f>
        <v>0</v>
      </c>
      <c r="M42" s="8">
        <f>FC_IND_NFM_AM_E!M42+FC_IND_NFM_PA_E!M42+FC_IND_NFM_SA_E!M42+FC_IND_NFM_OM_E!M42</f>
        <v>0</v>
      </c>
      <c r="N42" s="8">
        <f>FC_IND_NFM_AM_E!N42+FC_IND_NFM_PA_E!N42+FC_IND_NFM_SA_E!N42+FC_IND_NFM_OM_E!N42</f>
        <v>0</v>
      </c>
      <c r="O42" s="8">
        <f>FC_IND_NFM_AM_E!O42+FC_IND_NFM_PA_E!O42+FC_IND_NFM_SA_E!O42+FC_IND_NFM_OM_E!O42</f>
        <v>0</v>
      </c>
      <c r="P42" s="8">
        <f>FC_IND_NFM_AM_E!P42+FC_IND_NFM_PA_E!P42+FC_IND_NFM_SA_E!P42+FC_IND_NFM_OM_E!P42</f>
        <v>0</v>
      </c>
      <c r="Q42" s="8">
        <f>FC_IND_NFM_AM_E!Q42+FC_IND_NFM_PA_E!Q42+FC_IND_NFM_SA_E!Q42+FC_IND_NFM_OM_E!Q42</f>
        <v>0</v>
      </c>
      <c r="R42" s="8">
        <f>FC_IND_NFM_AM_E!R42+FC_IND_NFM_PA_E!R42+FC_IND_NFM_SA_E!R42+FC_IND_NFM_OM_E!R42</f>
        <v>0</v>
      </c>
      <c r="S42" s="8">
        <f>FC_IND_NFM_AM_E!S42+FC_IND_NFM_PA_E!S42+FC_IND_NFM_SA_E!S42+FC_IND_NFM_OM_E!S42</f>
        <v>0</v>
      </c>
      <c r="T42" s="8">
        <f>FC_IND_NFM_AM_E!T42+FC_IND_NFM_PA_E!T42+FC_IND_NFM_SA_E!T42+FC_IND_NFM_OM_E!T42</f>
        <v>0</v>
      </c>
      <c r="U42" s="8">
        <f>FC_IND_NFM_AM_E!U42+FC_IND_NFM_PA_E!U42+FC_IND_NFM_SA_E!U42+FC_IND_NFM_OM_E!U42</f>
        <v>0</v>
      </c>
      <c r="V42" s="8">
        <f>FC_IND_NFM_AM_E!V42+FC_IND_NFM_PA_E!V42+FC_IND_NFM_SA_E!V42+FC_IND_NFM_OM_E!V42</f>
        <v>0</v>
      </c>
      <c r="W42" s="8">
        <f>FC_IND_NFM_AM_E!W42+FC_IND_NFM_PA_E!W42+FC_IND_NFM_SA_E!W42+FC_IND_NFM_OM_E!W42</f>
        <v>0</v>
      </c>
      <c r="X42" s="8">
        <f>FC_IND_NFM_AM_E!X42+FC_IND_NFM_PA_E!X42+FC_IND_NFM_SA_E!X42+FC_IND_NFM_OM_E!X42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FC_IND_NFM_AM_E!C43+FC_IND_NFM_PA_E!C43+FC_IND_NFM_SA_E!C43+FC_IND_NFM_OM_E!C43</f>
        <v>9.6321700799999981</v>
      </c>
      <c r="D43" s="8">
        <f>FC_IND_NFM_AM_E!D43+FC_IND_NFM_PA_E!D43+FC_IND_NFM_SA_E!D43+FC_IND_NFM_OM_E!D43</f>
        <v>9.6321700799999963</v>
      </c>
      <c r="E43" s="8">
        <f>FC_IND_NFM_AM_E!E43+FC_IND_NFM_PA_E!E43+FC_IND_NFM_SA_E!E43+FC_IND_NFM_OM_E!E43</f>
        <v>3.2107233600000002</v>
      </c>
      <c r="F43" s="8">
        <f>FC_IND_NFM_AM_E!F43+FC_IND_NFM_PA_E!F43+FC_IND_NFM_SA_E!F43+FC_IND_NFM_OM_E!F43</f>
        <v>3.2107233600000007</v>
      </c>
      <c r="G43" s="8">
        <f>FC_IND_NFM_AM_E!G43+FC_IND_NFM_PA_E!G43+FC_IND_NFM_SA_E!G43+FC_IND_NFM_OM_E!G43</f>
        <v>3.2107233600000007</v>
      </c>
      <c r="H43" s="8">
        <f>FC_IND_NFM_AM_E!H43+FC_IND_NFM_PA_E!H43+FC_IND_NFM_SA_E!H43+FC_IND_NFM_OM_E!H43</f>
        <v>0</v>
      </c>
      <c r="I43" s="8">
        <f>FC_IND_NFM_AM_E!I43+FC_IND_NFM_PA_E!I43+FC_IND_NFM_SA_E!I43+FC_IND_NFM_OM_E!I43</f>
        <v>0</v>
      </c>
      <c r="J43" s="8">
        <f>FC_IND_NFM_AM_E!J43+FC_IND_NFM_PA_E!J43+FC_IND_NFM_SA_E!J43+FC_IND_NFM_OM_E!J43</f>
        <v>0</v>
      </c>
      <c r="K43" s="8">
        <f>FC_IND_NFM_AM_E!K43+FC_IND_NFM_PA_E!K43+FC_IND_NFM_SA_E!K43+FC_IND_NFM_OM_E!K43</f>
        <v>0</v>
      </c>
      <c r="L43" s="8">
        <f>FC_IND_NFM_AM_E!L43+FC_IND_NFM_PA_E!L43+FC_IND_NFM_SA_E!L43+FC_IND_NFM_OM_E!L43</f>
        <v>0</v>
      </c>
      <c r="M43" s="8">
        <f>FC_IND_NFM_AM_E!M43+FC_IND_NFM_PA_E!M43+FC_IND_NFM_SA_E!M43+FC_IND_NFM_OM_E!M43</f>
        <v>0</v>
      </c>
      <c r="N43" s="8">
        <f>FC_IND_NFM_AM_E!N43+FC_IND_NFM_PA_E!N43+FC_IND_NFM_SA_E!N43+FC_IND_NFM_OM_E!N43</f>
        <v>0</v>
      </c>
      <c r="O43" s="8">
        <f>FC_IND_NFM_AM_E!O43+FC_IND_NFM_PA_E!O43+FC_IND_NFM_SA_E!O43+FC_IND_NFM_OM_E!O43</f>
        <v>0</v>
      </c>
      <c r="P43" s="8">
        <f>FC_IND_NFM_AM_E!P43+FC_IND_NFM_PA_E!P43+FC_IND_NFM_SA_E!P43+FC_IND_NFM_OM_E!P43</f>
        <v>0</v>
      </c>
      <c r="Q43" s="8">
        <f>FC_IND_NFM_AM_E!Q43+FC_IND_NFM_PA_E!Q43+FC_IND_NFM_SA_E!Q43+FC_IND_NFM_OM_E!Q43</f>
        <v>0</v>
      </c>
      <c r="R43" s="8">
        <f>FC_IND_NFM_AM_E!R43+FC_IND_NFM_PA_E!R43+FC_IND_NFM_SA_E!R43+FC_IND_NFM_OM_E!R43</f>
        <v>0</v>
      </c>
      <c r="S43" s="8">
        <f>FC_IND_NFM_AM_E!S43+FC_IND_NFM_PA_E!S43+FC_IND_NFM_SA_E!S43+FC_IND_NFM_OM_E!S43</f>
        <v>0</v>
      </c>
      <c r="T43" s="8">
        <f>FC_IND_NFM_AM_E!T43+FC_IND_NFM_PA_E!T43+FC_IND_NFM_SA_E!T43+FC_IND_NFM_OM_E!T43</f>
        <v>0.14965236000000004</v>
      </c>
      <c r="U43" s="8">
        <f>FC_IND_NFM_AM_E!U43+FC_IND_NFM_PA_E!U43+FC_IND_NFM_SA_E!U43+FC_IND_NFM_OM_E!U43</f>
        <v>0.16885907999999999</v>
      </c>
      <c r="V43" s="8">
        <f>FC_IND_NFM_AM_E!V43+FC_IND_NFM_PA_E!V43+FC_IND_NFM_SA_E!V43+FC_IND_NFM_OM_E!V43</f>
        <v>0.15285347999999996</v>
      </c>
      <c r="W43" s="8">
        <f>FC_IND_NFM_AM_E!W43+FC_IND_NFM_PA_E!W43+FC_IND_NFM_SA_E!W43+FC_IND_NFM_OM_E!W43</f>
        <v>8.9097839999999998E-2</v>
      </c>
      <c r="X43" s="8">
        <f>FC_IND_NFM_AM_E!X43+FC_IND_NFM_PA_E!X43+FC_IND_NFM_SA_E!X43+FC_IND_NFM_OM_E!X43</f>
        <v>0.12751128</v>
      </c>
    </row>
    <row r="44" spans="1:24" ht="11.25" customHeight="1" x14ac:dyDescent="0.2">
      <c r="A44" s="28" t="s">
        <v>74</v>
      </c>
      <c r="B44" s="7" t="s">
        <v>75</v>
      </c>
      <c r="C44" s="8">
        <f>FC_IND_NFM_AM_E!C44+FC_IND_NFM_PA_E!C44+FC_IND_NFM_SA_E!C44+FC_IND_NFM_OM_E!C44</f>
        <v>28.142640000000004</v>
      </c>
      <c r="D44" s="8">
        <f>FC_IND_NFM_AM_E!D44+FC_IND_NFM_PA_E!D44+FC_IND_NFM_SA_E!D44+FC_IND_NFM_OM_E!D44</f>
        <v>18.761667120000002</v>
      </c>
      <c r="E44" s="8">
        <f>FC_IND_NFM_AM_E!E44+FC_IND_NFM_PA_E!E44+FC_IND_NFM_SA_E!E44+FC_IND_NFM_OM_E!E44</f>
        <v>0</v>
      </c>
      <c r="F44" s="8">
        <f>FC_IND_NFM_AM_E!F44+FC_IND_NFM_PA_E!F44+FC_IND_NFM_SA_E!F44+FC_IND_NFM_OM_E!F44</f>
        <v>0</v>
      </c>
      <c r="G44" s="8">
        <f>FC_IND_NFM_AM_E!G44+FC_IND_NFM_PA_E!G44+FC_IND_NFM_SA_E!G44+FC_IND_NFM_OM_E!G44</f>
        <v>6.2214739199999993</v>
      </c>
      <c r="H44" s="8">
        <f>FC_IND_NFM_AM_E!H44+FC_IND_NFM_PA_E!H44+FC_IND_NFM_SA_E!H44+FC_IND_NFM_OM_E!H44</f>
        <v>0</v>
      </c>
      <c r="I44" s="8">
        <f>FC_IND_NFM_AM_E!I44+FC_IND_NFM_PA_E!I44+FC_IND_NFM_SA_E!I44+FC_IND_NFM_OM_E!I44</f>
        <v>0</v>
      </c>
      <c r="J44" s="8">
        <f>FC_IND_NFM_AM_E!J44+FC_IND_NFM_PA_E!J44+FC_IND_NFM_SA_E!J44+FC_IND_NFM_OM_E!J44</f>
        <v>6.1919380799999999</v>
      </c>
      <c r="K44" s="8">
        <f>FC_IND_NFM_AM_E!K44+FC_IND_NFM_PA_E!K44+FC_IND_NFM_SA_E!K44+FC_IND_NFM_OM_E!K44</f>
        <v>0</v>
      </c>
      <c r="L44" s="8">
        <f>FC_IND_NFM_AM_E!L44+FC_IND_NFM_PA_E!L44+FC_IND_NFM_SA_E!L44+FC_IND_NFM_OM_E!L44</f>
        <v>3.0959690400000004</v>
      </c>
      <c r="M44" s="8">
        <f>FC_IND_NFM_AM_E!M44+FC_IND_NFM_PA_E!M44+FC_IND_NFM_SA_E!M44+FC_IND_NFM_OM_E!M44</f>
        <v>0</v>
      </c>
      <c r="N44" s="8">
        <f>FC_IND_NFM_AM_E!N44+FC_IND_NFM_PA_E!N44+FC_IND_NFM_SA_E!N44+FC_IND_NFM_OM_E!N44</f>
        <v>0</v>
      </c>
      <c r="O44" s="8">
        <f>FC_IND_NFM_AM_E!O44+FC_IND_NFM_PA_E!O44+FC_IND_NFM_SA_E!O44+FC_IND_NFM_OM_E!O44</f>
        <v>0</v>
      </c>
      <c r="P44" s="8">
        <f>FC_IND_NFM_AM_E!P44+FC_IND_NFM_PA_E!P44+FC_IND_NFM_SA_E!P44+FC_IND_NFM_OM_E!P44</f>
        <v>0</v>
      </c>
      <c r="Q44" s="8">
        <f>FC_IND_NFM_AM_E!Q44+FC_IND_NFM_PA_E!Q44+FC_IND_NFM_SA_E!Q44+FC_IND_NFM_OM_E!Q44</f>
        <v>0</v>
      </c>
      <c r="R44" s="8">
        <f>FC_IND_NFM_AM_E!R44+FC_IND_NFM_PA_E!R44+FC_IND_NFM_SA_E!R44+FC_IND_NFM_OM_E!R44</f>
        <v>0</v>
      </c>
      <c r="S44" s="8">
        <f>FC_IND_NFM_AM_E!S44+FC_IND_NFM_PA_E!S44+FC_IND_NFM_SA_E!S44+FC_IND_NFM_OM_E!S44</f>
        <v>0</v>
      </c>
      <c r="T44" s="8">
        <f>FC_IND_NFM_AM_E!T44+FC_IND_NFM_PA_E!T44+FC_IND_NFM_SA_E!T44+FC_IND_NFM_OM_E!T44</f>
        <v>0</v>
      </c>
      <c r="U44" s="8">
        <f>FC_IND_NFM_AM_E!U44+FC_IND_NFM_PA_E!U44+FC_IND_NFM_SA_E!U44+FC_IND_NFM_OM_E!U44</f>
        <v>0</v>
      </c>
      <c r="V44" s="8">
        <f>FC_IND_NFM_AM_E!V44+FC_IND_NFM_PA_E!V44+FC_IND_NFM_SA_E!V44+FC_IND_NFM_OM_E!V44</f>
        <v>0</v>
      </c>
      <c r="W44" s="8">
        <f>FC_IND_NFM_AM_E!W44+FC_IND_NFM_PA_E!W44+FC_IND_NFM_SA_E!W44+FC_IND_NFM_OM_E!W44</f>
        <v>0</v>
      </c>
      <c r="X44" s="8">
        <f>FC_IND_NFM_AM_E!X44+FC_IND_NFM_PA_E!X44+FC_IND_NFM_SA_E!X44+FC_IND_NFM_OM_E!X44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FC_IND_NFM_AM_E!C45+FC_IND_NFM_PA_E!C45+FC_IND_NFM_SA_E!C45+FC_IND_NFM_OM_E!C45</f>
        <v>0</v>
      </c>
      <c r="D45" s="8">
        <f>FC_IND_NFM_AM_E!D45+FC_IND_NFM_PA_E!D45+FC_IND_NFM_SA_E!D45+FC_IND_NFM_OM_E!D45</f>
        <v>0</v>
      </c>
      <c r="E45" s="8">
        <f>FC_IND_NFM_AM_E!E45+FC_IND_NFM_PA_E!E45+FC_IND_NFM_SA_E!E45+FC_IND_NFM_OM_E!E45</f>
        <v>0</v>
      </c>
      <c r="F45" s="8">
        <f>FC_IND_NFM_AM_E!F45+FC_IND_NFM_PA_E!F45+FC_IND_NFM_SA_E!F45+FC_IND_NFM_OM_E!F45</f>
        <v>0</v>
      </c>
      <c r="G45" s="8">
        <f>FC_IND_NFM_AM_E!G45+FC_IND_NFM_PA_E!G45+FC_IND_NFM_SA_E!G45+FC_IND_NFM_OM_E!G45</f>
        <v>0</v>
      </c>
      <c r="H45" s="8">
        <f>FC_IND_NFM_AM_E!H45+FC_IND_NFM_PA_E!H45+FC_IND_NFM_SA_E!H45+FC_IND_NFM_OM_E!H45</f>
        <v>0</v>
      </c>
      <c r="I45" s="8">
        <f>FC_IND_NFM_AM_E!I45+FC_IND_NFM_PA_E!I45+FC_IND_NFM_SA_E!I45+FC_IND_NFM_OM_E!I45</f>
        <v>0</v>
      </c>
      <c r="J45" s="8">
        <f>FC_IND_NFM_AM_E!J45+FC_IND_NFM_PA_E!J45+FC_IND_NFM_SA_E!J45+FC_IND_NFM_OM_E!J45</f>
        <v>0</v>
      </c>
      <c r="K45" s="8">
        <f>FC_IND_NFM_AM_E!K45+FC_IND_NFM_PA_E!K45+FC_IND_NFM_SA_E!K45+FC_IND_NFM_OM_E!K45</f>
        <v>0</v>
      </c>
      <c r="L45" s="8">
        <f>FC_IND_NFM_AM_E!L45+FC_IND_NFM_PA_E!L45+FC_IND_NFM_SA_E!L45+FC_IND_NFM_OM_E!L45</f>
        <v>0</v>
      </c>
      <c r="M45" s="8">
        <f>FC_IND_NFM_AM_E!M45+FC_IND_NFM_PA_E!M45+FC_IND_NFM_SA_E!M45+FC_IND_NFM_OM_E!M45</f>
        <v>0</v>
      </c>
      <c r="N45" s="8">
        <f>FC_IND_NFM_AM_E!N45+FC_IND_NFM_PA_E!N45+FC_IND_NFM_SA_E!N45+FC_IND_NFM_OM_E!N45</f>
        <v>0</v>
      </c>
      <c r="O45" s="8">
        <f>FC_IND_NFM_AM_E!O45+FC_IND_NFM_PA_E!O45+FC_IND_NFM_SA_E!O45+FC_IND_NFM_OM_E!O45</f>
        <v>0</v>
      </c>
      <c r="P45" s="8">
        <f>FC_IND_NFM_AM_E!P45+FC_IND_NFM_PA_E!P45+FC_IND_NFM_SA_E!P45+FC_IND_NFM_OM_E!P45</f>
        <v>0</v>
      </c>
      <c r="Q45" s="8">
        <f>FC_IND_NFM_AM_E!Q45+FC_IND_NFM_PA_E!Q45+FC_IND_NFM_SA_E!Q45+FC_IND_NFM_OM_E!Q45</f>
        <v>0</v>
      </c>
      <c r="R45" s="8">
        <f>FC_IND_NFM_AM_E!R45+FC_IND_NFM_PA_E!R45+FC_IND_NFM_SA_E!R45+FC_IND_NFM_OM_E!R45</f>
        <v>0</v>
      </c>
      <c r="S45" s="8">
        <f>FC_IND_NFM_AM_E!S45+FC_IND_NFM_PA_E!S45+FC_IND_NFM_SA_E!S45+FC_IND_NFM_OM_E!S45</f>
        <v>0</v>
      </c>
      <c r="T45" s="8">
        <f>FC_IND_NFM_AM_E!T45+FC_IND_NFM_PA_E!T45+FC_IND_NFM_SA_E!T45+FC_IND_NFM_OM_E!T45</f>
        <v>0</v>
      </c>
      <c r="U45" s="8">
        <f>FC_IND_NFM_AM_E!U45+FC_IND_NFM_PA_E!U45+FC_IND_NFM_SA_E!U45+FC_IND_NFM_OM_E!U45</f>
        <v>0</v>
      </c>
      <c r="V45" s="8">
        <f>FC_IND_NFM_AM_E!V45+FC_IND_NFM_PA_E!V45+FC_IND_NFM_SA_E!V45+FC_IND_NFM_OM_E!V45</f>
        <v>0</v>
      </c>
      <c r="W45" s="8">
        <f>FC_IND_NFM_AM_E!W45+FC_IND_NFM_PA_E!W45+FC_IND_NFM_SA_E!W45+FC_IND_NFM_OM_E!W45</f>
        <v>0</v>
      </c>
      <c r="X45" s="8">
        <f>FC_IND_NFM_AM_E!X45+FC_IND_NFM_PA_E!X45+FC_IND_NFM_SA_E!X45+FC_IND_NFM_OM_E!X45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FC_IND_NFM_AM_E!C46+FC_IND_NFM_PA_E!C46+FC_IND_NFM_SA_E!C46+FC_IND_NFM_OM_E!C46</f>
        <v>0</v>
      </c>
      <c r="D46" s="8">
        <f>FC_IND_NFM_AM_E!D46+FC_IND_NFM_PA_E!D46+FC_IND_NFM_SA_E!D46+FC_IND_NFM_OM_E!D46</f>
        <v>0</v>
      </c>
      <c r="E46" s="8">
        <f>FC_IND_NFM_AM_E!E46+FC_IND_NFM_PA_E!E46+FC_IND_NFM_SA_E!E46+FC_IND_NFM_OM_E!E46</f>
        <v>0</v>
      </c>
      <c r="F46" s="8">
        <f>FC_IND_NFM_AM_E!F46+FC_IND_NFM_PA_E!F46+FC_IND_NFM_SA_E!F46+FC_IND_NFM_OM_E!F46</f>
        <v>0</v>
      </c>
      <c r="G46" s="8">
        <f>FC_IND_NFM_AM_E!G46+FC_IND_NFM_PA_E!G46+FC_IND_NFM_SA_E!G46+FC_IND_NFM_OM_E!G46</f>
        <v>0</v>
      </c>
      <c r="H46" s="8">
        <f>FC_IND_NFM_AM_E!H46+FC_IND_NFM_PA_E!H46+FC_IND_NFM_SA_E!H46+FC_IND_NFM_OM_E!H46</f>
        <v>0</v>
      </c>
      <c r="I46" s="8">
        <f>FC_IND_NFM_AM_E!I46+FC_IND_NFM_PA_E!I46+FC_IND_NFM_SA_E!I46+FC_IND_NFM_OM_E!I46</f>
        <v>0</v>
      </c>
      <c r="J46" s="8">
        <f>FC_IND_NFM_AM_E!J46+FC_IND_NFM_PA_E!J46+FC_IND_NFM_SA_E!J46+FC_IND_NFM_OM_E!J46</f>
        <v>0</v>
      </c>
      <c r="K46" s="8">
        <f>FC_IND_NFM_AM_E!K46+FC_IND_NFM_PA_E!K46+FC_IND_NFM_SA_E!K46+FC_IND_NFM_OM_E!K46</f>
        <v>0</v>
      </c>
      <c r="L46" s="8">
        <f>FC_IND_NFM_AM_E!L46+FC_IND_NFM_PA_E!L46+FC_IND_NFM_SA_E!L46+FC_IND_NFM_OM_E!L46</f>
        <v>0</v>
      </c>
      <c r="M46" s="8">
        <f>FC_IND_NFM_AM_E!M46+FC_IND_NFM_PA_E!M46+FC_IND_NFM_SA_E!M46+FC_IND_NFM_OM_E!M46</f>
        <v>0</v>
      </c>
      <c r="N46" s="8">
        <f>FC_IND_NFM_AM_E!N46+FC_IND_NFM_PA_E!N46+FC_IND_NFM_SA_E!N46+FC_IND_NFM_OM_E!N46</f>
        <v>0</v>
      </c>
      <c r="O46" s="8">
        <f>FC_IND_NFM_AM_E!O46+FC_IND_NFM_PA_E!O46+FC_IND_NFM_SA_E!O46+FC_IND_NFM_OM_E!O46</f>
        <v>0</v>
      </c>
      <c r="P46" s="8">
        <f>FC_IND_NFM_AM_E!P46+FC_IND_NFM_PA_E!P46+FC_IND_NFM_SA_E!P46+FC_IND_NFM_OM_E!P46</f>
        <v>0</v>
      </c>
      <c r="Q46" s="8">
        <f>FC_IND_NFM_AM_E!Q46+FC_IND_NFM_PA_E!Q46+FC_IND_NFM_SA_E!Q46+FC_IND_NFM_OM_E!Q46</f>
        <v>0</v>
      </c>
      <c r="R46" s="8">
        <f>FC_IND_NFM_AM_E!R46+FC_IND_NFM_PA_E!R46+FC_IND_NFM_SA_E!R46+FC_IND_NFM_OM_E!R46</f>
        <v>0</v>
      </c>
      <c r="S46" s="8">
        <f>FC_IND_NFM_AM_E!S46+FC_IND_NFM_PA_E!S46+FC_IND_NFM_SA_E!S46+FC_IND_NFM_OM_E!S46</f>
        <v>0</v>
      </c>
      <c r="T46" s="8">
        <f>FC_IND_NFM_AM_E!T46+FC_IND_NFM_PA_E!T46+FC_IND_NFM_SA_E!T46+FC_IND_NFM_OM_E!T46</f>
        <v>0</v>
      </c>
      <c r="U46" s="8">
        <f>FC_IND_NFM_AM_E!U46+FC_IND_NFM_PA_E!U46+FC_IND_NFM_SA_E!U46+FC_IND_NFM_OM_E!U46</f>
        <v>0</v>
      </c>
      <c r="V46" s="8">
        <f>FC_IND_NFM_AM_E!V46+FC_IND_NFM_PA_E!V46+FC_IND_NFM_SA_E!V46+FC_IND_NFM_OM_E!V46</f>
        <v>0</v>
      </c>
      <c r="W46" s="8">
        <f>FC_IND_NFM_AM_E!W46+FC_IND_NFM_PA_E!W46+FC_IND_NFM_SA_E!W46+FC_IND_NFM_OM_E!W46</f>
        <v>0</v>
      </c>
      <c r="X46" s="8">
        <f>FC_IND_NFM_AM_E!X46+FC_IND_NFM_PA_E!X46+FC_IND_NFM_SA_E!X46+FC_IND_NFM_OM_E!X46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FC_IND_NFM_AM_E!C47+FC_IND_NFM_PA_E!C47+FC_IND_NFM_SA_E!C47+FC_IND_NFM_OM_E!C47</f>
        <v>0</v>
      </c>
      <c r="D47" s="8">
        <f>FC_IND_NFM_AM_E!D47+FC_IND_NFM_PA_E!D47+FC_IND_NFM_SA_E!D47+FC_IND_NFM_OM_E!D47</f>
        <v>0</v>
      </c>
      <c r="E47" s="8">
        <f>FC_IND_NFM_AM_E!E47+FC_IND_NFM_PA_E!E47+FC_IND_NFM_SA_E!E47+FC_IND_NFM_OM_E!E47</f>
        <v>0</v>
      </c>
      <c r="F47" s="8">
        <f>FC_IND_NFM_AM_E!F47+FC_IND_NFM_PA_E!F47+FC_IND_NFM_SA_E!F47+FC_IND_NFM_OM_E!F47</f>
        <v>0</v>
      </c>
      <c r="G47" s="8">
        <f>FC_IND_NFM_AM_E!G47+FC_IND_NFM_PA_E!G47+FC_IND_NFM_SA_E!G47+FC_IND_NFM_OM_E!G47</f>
        <v>0</v>
      </c>
      <c r="H47" s="8">
        <f>FC_IND_NFM_AM_E!H47+FC_IND_NFM_PA_E!H47+FC_IND_NFM_SA_E!H47+FC_IND_NFM_OM_E!H47</f>
        <v>0</v>
      </c>
      <c r="I47" s="8">
        <f>FC_IND_NFM_AM_E!I47+FC_IND_NFM_PA_E!I47+FC_IND_NFM_SA_E!I47+FC_IND_NFM_OM_E!I47</f>
        <v>0</v>
      </c>
      <c r="J47" s="8">
        <f>FC_IND_NFM_AM_E!J47+FC_IND_NFM_PA_E!J47+FC_IND_NFM_SA_E!J47+FC_IND_NFM_OM_E!J47</f>
        <v>0</v>
      </c>
      <c r="K47" s="8">
        <f>FC_IND_NFM_AM_E!K47+FC_IND_NFM_PA_E!K47+FC_IND_NFM_SA_E!K47+FC_IND_NFM_OM_E!K47</f>
        <v>0</v>
      </c>
      <c r="L47" s="8">
        <f>FC_IND_NFM_AM_E!L47+FC_IND_NFM_PA_E!L47+FC_IND_NFM_SA_E!L47+FC_IND_NFM_OM_E!L47</f>
        <v>0</v>
      </c>
      <c r="M47" s="8">
        <f>FC_IND_NFM_AM_E!M47+FC_IND_NFM_PA_E!M47+FC_IND_NFM_SA_E!M47+FC_IND_NFM_OM_E!M47</f>
        <v>0</v>
      </c>
      <c r="N47" s="8">
        <f>FC_IND_NFM_AM_E!N47+FC_IND_NFM_PA_E!N47+FC_IND_NFM_SA_E!N47+FC_IND_NFM_OM_E!N47</f>
        <v>0</v>
      </c>
      <c r="O47" s="8">
        <f>FC_IND_NFM_AM_E!O47+FC_IND_NFM_PA_E!O47+FC_IND_NFM_SA_E!O47+FC_IND_NFM_OM_E!O47</f>
        <v>0</v>
      </c>
      <c r="P47" s="8">
        <f>FC_IND_NFM_AM_E!P47+FC_IND_NFM_PA_E!P47+FC_IND_NFM_SA_E!P47+FC_IND_NFM_OM_E!P47</f>
        <v>0</v>
      </c>
      <c r="Q47" s="8">
        <f>FC_IND_NFM_AM_E!Q47+FC_IND_NFM_PA_E!Q47+FC_IND_NFM_SA_E!Q47+FC_IND_NFM_OM_E!Q47</f>
        <v>0</v>
      </c>
      <c r="R47" s="8">
        <f>FC_IND_NFM_AM_E!R47+FC_IND_NFM_PA_E!R47+FC_IND_NFM_SA_E!R47+FC_IND_NFM_OM_E!R47</f>
        <v>0</v>
      </c>
      <c r="S47" s="8">
        <f>FC_IND_NFM_AM_E!S47+FC_IND_NFM_PA_E!S47+FC_IND_NFM_SA_E!S47+FC_IND_NFM_OM_E!S47</f>
        <v>0</v>
      </c>
      <c r="T47" s="8">
        <f>FC_IND_NFM_AM_E!T47+FC_IND_NFM_PA_E!T47+FC_IND_NFM_SA_E!T47+FC_IND_NFM_OM_E!T47</f>
        <v>0</v>
      </c>
      <c r="U47" s="8">
        <f>FC_IND_NFM_AM_E!U47+FC_IND_NFM_PA_E!U47+FC_IND_NFM_SA_E!U47+FC_IND_NFM_OM_E!U47</f>
        <v>0</v>
      </c>
      <c r="V47" s="8">
        <f>FC_IND_NFM_AM_E!V47+FC_IND_NFM_PA_E!V47+FC_IND_NFM_SA_E!V47+FC_IND_NFM_OM_E!V47</f>
        <v>0</v>
      </c>
      <c r="W47" s="8">
        <f>FC_IND_NFM_AM_E!W47+FC_IND_NFM_PA_E!W47+FC_IND_NFM_SA_E!W47+FC_IND_NFM_OM_E!W47</f>
        <v>0</v>
      </c>
      <c r="X47" s="8">
        <f>FC_IND_NFM_AM_E!X47+FC_IND_NFM_PA_E!X47+FC_IND_NFM_SA_E!X47+FC_IND_NFM_OM_E!X47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FC_IND_NFM_AM_E!C48+FC_IND_NFM_PA_E!C48+FC_IND_NFM_SA_E!C48+FC_IND_NFM_OM_E!C48</f>
        <v>0</v>
      </c>
      <c r="D48" s="8">
        <f>FC_IND_NFM_AM_E!D48+FC_IND_NFM_PA_E!D48+FC_IND_NFM_SA_E!D48+FC_IND_NFM_OM_E!D48</f>
        <v>0</v>
      </c>
      <c r="E48" s="8">
        <f>FC_IND_NFM_AM_E!E48+FC_IND_NFM_PA_E!E48+FC_IND_NFM_SA_E!E48+FC_IND_NFM_OM_E!E48</f>
        <v>0</v>
      </c>
      <c r="F48" s="8">
        <f>FC_IND_NFM_AM_E!F48+FC_IND_NFM_PA_E!F48+FC_IND_NFM_SA_E!F48+FC_IND_NFM_OM_E!F48</f>
        <v>0</v>
      </c>
      <c r="G48" s="8">
        <f>FC_IND_NFM_AM_E!G48+FC_IND_NFM_PA_E!G48+FC_IND_NFM_SA_E!G48+FC_IND_NFM_OM_E!G48</f>
        <v>0</v>
      </c>
      <c r="H48" s="8">
        <f>FC_IND_NFM_AM_E!H48+FC_IND_NFM_PA_E!H48+FC_IND_NFM_SA_E!H48+FC_IND_NFM_OM_E!H48</f>
        <v>0</v>
      </c>
      <c r="I48" s="8">
        <f>FC_IND_NFM_AM_E!I48+FC_IND_NFM_PA_E!I48+FC_IND_NFM_SA_E!I48+FC_IND_NFM_OM_E!I48</f>
        <v>0</v>
      </c>
      <c r="J48" s="8">
        <f>FC_IND_NFM_AM_E!J48+FC_IND_NFM_PA_E!J48+FC_IND_NFM_SA_E!J48+FC_IND_NFM_OM_E!J48</f>
        <v>0</v>
      </c>
      <c r="K48" s="8">
        <f>FC_IND_NFM_AM_E!K48+FC_IND_NFM_PA_E!K48+FC_IND_NFM_SA_E!K48+FC_IND_NFM_OM_E!K48</f>
        <v>0</v>
      </c>
      <c r="L48" s="8">
        <f>FC_IND_NFM_AM_E!L48+FC_IND_NFM_PA_E!L48+FC_IND_NFM_SA_E!L48+FC_IND_NFM_OM_E!L48</f>
        <v>0</v>
      </c>
      <c r="M48" s="8">
        <f>FC_IND_NFM_AM_E!M48+FC_IND_NFM_PA_E!M48+FC_IND_NFM_SA_E!M48+FC_IND_NFM_OM_E!M48</f>
        <v>0</v>
      </c>
      <c r="N48" s="8">
        <f>FC_IND_NFM_AM_E!N48+FC_IND_NFM_PA_E!N48+FC_IND_NFM_SA_E!N48+FC_IND_NFM_OM_E!N48</f>
        <v>0</v>
      </c>
      <c r="O48" s="8">
        <f>FC_IND_NFM_AM_E!O48+FC_IND_NFM_PA_E!O48+FC_IND_NFM_SA_E!O48+FC_IND_NFM_OM_E!O48</f>
        <v>0</v>
      </c>
      <c r="P48" s="8">
        <f>FC_IND_NFM_AM_E!P48+FC_IND_NFM_PA_E!P48+FC_IND_NFM_SA_E!P48+FC_IND_NFM_OM_E!P48</f>
        <v>0</v>
      </c>
      <c r="Q48" s="8">
        <f>FC_IND_NFM_AM_E!Q48+FC_IND_NFM_PA_E!Q48+FC_IND_NFM_SA_E!Q48+FC_IND_NFM_OM_E!Q48</f>
        <v>0</v>
      </c>
      <c r="R48" s="8">
        <f>FC_IND_NFM_AM_E!R48+FC_IND_NFM_PA_E!R48+FC_IND_NFM_SA_E!R48+FC_IND_NFM_OM_E!R48</f>
        <v>0</v>
      </c>
      <c r="S48" s="8">
        <f>FC_IND_NFM_AM_E!S48+FC_IND_NFM_PA_E!S48+FC_IND_NFM_SA_E!S48+FC_IND_NFM_OM_E!S48</f>
        <v>0</v>
      </c>
      <c r="T48" s="8">
        <f>FC_IND_NFM_AM_E!T48+FC_IND_NFM_PA_E!T48+FC_IND_NFM_SA_E!T48+FC_IND_NFM_OM_E!T48</f>
        <v>0</v>
      </c>
      <c r="U48" s="8">
        <f>FC_IND_NFM_AM_E!U48+FC_IND_NFM_PA_E!U48+FC_IND_NFM_SA_E!U48+FC_IND_NFM_OM_E!U48</f>
        <v>0</v>
      </c>
      <c r="V48" s="8">
        <f>FC_IND_NFM_AM_E!V48+FC_IND_NFM_PA_E!V48+FC_IND_NFM_SA_E!V48+FC_IND_NFM_OM_E!V48</f>
        <v>0</v>
      </c>
      <c r="W48" s="8">
        <f>FC_IND_NFM_AM_E!W48+FC_IND_NFM_PA_E!W48+FC_IND_NFM_SA_E!W48+FC_IND_NFM_OM_E!W48</f>
        <v>0</v>
      </c>
      <c r="X48" s="8">
        <f>FC_IND_NFM_AM_E!X48+FC_IND_NFM_PA_E!X48+FC_IND_NFM_SA_E!X48+FC_IND_NFM_OM_E!X48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FC_IND_NFM_AM_E!C49+FC_IND_NFM_PA_E!C49+FC_IND_NFM_SA_E!C49+FC_IND_NFM_OM_E!C49</f>
        <v>0</v>
      </c>
      <c r="D49" s="8">
        <f>FC_IND_NFM_AM_E!D49+FC_IND_NFM_PA_E!D49+FC_IND_NFM_SA_E!D49+FC_IND_NFM_OM_E!D49</f>
        <v>0</v>
      </c>
      <c r="E49" s="8">
        <f>FC_IND_NFM_AM_E!E49+FC_IND_NFM_PA_E!E49+FC_IND_NFM_SA_E!E49+FC_IND_NFM_OM_E!E49</f>
        <v>0</v>
      </c>
      <c r="F49" s="8">
        <f>FC_IND_NFM_AM_E!F49+FC_IND_NFM_PA_E!F49+FC_IND_NFM_SA_E!F49+FC_IND_NFM_OM_E!F49</f>
        <v>0</v>
      </c>
      <c r="G49" s="8">
        <f>FC_IND_NFM_AM_E!G49+FC_IND_NFM_PA_E!G49+FC_IND_NFM_SA_E!G49+FC_IND_NFM_OM_E!G49</f>
        <v>0</v>
      </c>
      <c r="H49" s="8">
        <f>FC_IND_NFM_AM_E!H49+FC_IND_NFM_PA_E!H49+FC_IND_NFM_SA_E!H49+FC_IND_NFM_OM_E!H49</f>
        <v>0</v>
      </c>
      <c r="I49" s="8">
        <f>FC_IND_NFM_AM_E!I49+FC_IND_NFM_PA_E!I49+FC_IND_NFM_SA_E!I49+FC_IND_NFM_OM_E!I49</f>
        <v>0</v>
      </c>
      <c r="J49" s="8">
        <f>FC_IND_NFM_AM_E!J49+FC_IND_NFM_PA_E!J49+FC_IND_NFM_SA_E!J49+FC_IND_NFM_OM_E!J49</f>
        <v>0</v>
      </c>
      <c r="K49" s="8">
        <f>FC_IND_NFM_AM_E!K49+FC_IND_NFM_PA_E!K49+FC_IND_NFM_SA_E!K49+FC_IND_NFM_OM_E!K49</f>
        <v>0</v>
      </c>
      <c r="L49" s="8">
        <f>FC_IND_NFM_AM_E!L49+FC_IND_NFM_PA_E!L49+FC_IND_NFM_SA_E!L49+FC_IND_NFM_OM_E!L49</f>
        <v>0</v>
      </c>
      <c r="M49" s="8">
        <f>FC_IND_NFM_AM_E!M49+FC_IND_NFM_PA_E!M49+FC_IND_NFM_SA_E!M49+FC_IND_NFM_OM_E!M49</f>
        <v>0</v>
      </c>
      <c r="N49" s="8">
        <f>FC_IND_NFM_AM_E!N49+FC_IND_NFM_PA_E!N49+FC_IND_NFM_SA_E!N49+FC_IND_NFM_OM_E!N49</f>
        <v>0</v>
      </c>
      <c r="O49" s="8">
        <f>FC_IND_NFM_AM_E!O49+FC_IND_NFM_PA_E!O49+FC_IND_NFM_SA_E!O49+FC_IND_NFM_OM_E!O49</f>
        <v>0</v>
      </c>
      <c r="P49" s="8">
        <f>FC_IND_NFM_AM_E!P49+FC_IND_NFM_PA_E!P49+FC_IND_NFM_SA_E!P49+FC_IND_NFM_OM_E!P49</f>
        <v>0</v>
      </c>
      <c r="Q49" s="8">
        <f>FC_IND_NFM_AM_E!Q49+FC_IND_NFM_PA_E!Q49+FC_IND_NFM_SA_E!Q49+FC_IND_NFM_OM_E!Q49</f>
        <v>0</v>
      </c>
      <c r="R49" s="8">
        <f>FC_IND_NFM_AM_E!R49+FC_IND_NFM_PA_E!R49+FC_IND_NFM_SA_E!R49+FC_IND_NFM_OM_E!R49</f>
        <v>0</v>
      </c>
      <c r="S49" s="8">
        <f>FC_IND_NFM_AM_E!S49+FC_IND_NFM_PA_E!S49+FC_IND_NFM_SA_E!S49+FC_IND_NFM_OM_E!S49</f>
        <v>0</v>
      </c>
      <c r="T49" s="8">
        <f>FC_IND_NFM_AM_E!T49+FC_IND_NFM_PA_E!T49+FC_IND_NFM_SA_E!T49+FC_IND_NFM_OM_E!T49</f>
        <v>0</v>
      </c>
      <c r="U49" s="8">
        <f>FC_IND_NFM_AM_E!U49+FC_IND_NFM_PA_E!U49+FC_IND_NFM_SA_E!U49+FC_IND_NFM_OM_E!U49</f>
        <v>0</v>
      </c>
      <c r="V49" s="8">
        <f>FC_IND_NFM_AM_E!V49+FC_IND_NFM_PA_E!V49+FC_IND_NFM_SA_E!V49+FC_IND_NFM_OM_E!V49</f>
        <v>0</v>
      </c>
      <c r="W49" s="8">
        <f>FC_IND_NFM_AM_E!W49+FC_IND_NFM_PA_E!W49+FC_IND_NFM_SA_E!W49+FC_IND_NFM_OM_E!W49</f>
        <v>0</v>
      </c>
      <c r="X49" s="8">
        <f>FC_IND_NFM_AM_E!X49+FC_IND_NFM_PA_E!X49+FC_IND_NFM_SA_E!X49+FC_IND_NFM_OM_E!X49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FC_IND_NFM_AM_E!C50+FC_IND_NFM_PA_E!C50+FC_IND_NFM_SA_E!C50+FC_IND_NFM_OM_E!C50</f>
        <v>0</v>
      </c>
      <c r="D50" s="8">
        <f>FC_IND_NFM_AM_E!D50+FC_IND_NFM_PA_E!D50+FC_IND_NFM_SA_E!D50+FC_IND_NFM_OM_E!D50</f>
        <v>0</v>
      </c>
      <c r="E50" s="8">
        <f>FC_IND_NFM_AM_E!E50+FC_IND_NFM_PA_E!E50+FC_IND_NFM_SA_E!E50+FC_IND_NFM_OM_E!E50</f>
        <v>0</v>
      </c>
      <c r="F50" s="8">
        <f>FC_IND_NFM_AM_E!F50+FC_IND_NFM_PA_E!F50+FC_IND_NFM_SA_E!F50+FC_IND_NFM_OM_E!F50</f>
        <v>0</v>
      </c>
      <c r="G50" s="8">
        <f>FC_IND_NFM_AM_E!G50+FC_IND_NFM_PA_E!G50+FC_IND_NFM_SA_E!G50+FC_IND_NFM_OM_E!G50</f>
        <v>0</v>
      </c>
      <c r="H50" s="8">
        <f>FC_IND_NFM_AM_E!H50+FC_IND_NFM_PA_E!H50+FC_IND_NFM_SA_E!H50+FC_IND_NFM_OM_E!H50</f>
        <v>0</v>
      </c>
      <c r="I50" s="8">
        <f>FC_IND_NFM_AM_E!I50+FC_IND_NFM_PA_E!I50+FC_IND_NFM_SA_E!I50+FC_IND_NFM_OM_E!I50</f>
        <v>0</v>
      </c>
      <c r="J50" s="8">
        <f>FC_IND_NFM_AM_E!J50+FC_IND_NFM_PA_E!J50+FC_IND_NFM_SA_E!J50+FC_IND_NFM_OM_E!J50</f>
        <v>0</v>
      </c>
      <c r="K50" s="8">
        <f>FC_IND_NFM_AM_E!K50+FC_IND_NFM_PA_E!K50+FC_IND_NFM_SA_E!K50+FC_IND_NFM_OM_E!K50</f>
        <v>0</v>
      </c>
      <c r="L50" s="8">
        <f>FC_IND_NFM_AM_E!L50+FC_IND_NFM_PA_E!L50+FC_IND_NFM_SA_E!L50+FC_IND_NFM_OM_E!L50</f>
        <v>0</v>
      </c>
      <c r="M50" s="8">
        <f>FC_IND_NFM_AM_E!M50+FC_IND_NFM_PA_E!M50+FC_IND_NFM_SA_E!M50+FC_IND_NFM_OM_E!M50</f>
        <v>0</v>
      </c>
      <c r="N50" s="8">
        <f>FC_IND_NFM_AM_E!N50+FC_IND_NFM_PA_E!N50+FC_IND_NFM_SA_E!N50+FC_IND_NFM_OM_E!N50</f>
        <v>0</v>
      </c>
      <c r="O50" s="8">
        <f>FC_IND_NFM_AM_E!O50+FC_IND_NFM_PA_E!O50+FC_IND_NFM_SA_E!O50+FC_IND_NFM_OM_E!O50</f>
        <v>0</v>
      </c>
      <c r="P50" s="8">
        <f>FC_IND_NFM_AM_E!P50+FC_IND_NFM_PA_E!P50+FC_IND_NFM_SA_E!P50+FC_IND_NFM_OM_E!P50</f>
        <v>0</v>
      </c>
      <c r="Q50" s="8">
        <f>FC_IND_NFM_AM_E!Q50+FC_IND_NFM_PA_E!Q50+FC_IND_NFM_SA_E!Q50+FC_IND_NFM_OM_E!Q50</f>
        <v>0</v>
      </c>
      <c r="R50" s="8">
        <f>FC_IND_NFM_AM_E!R50+FC_IND_NFM_PA_E!R50+FC_IND_NFM_SA_E!R50+FC_IND_NFM_OM_E!R50</f>
        <v>0</v>
      </c>
      <c r="S50" s="8">
        <f>FC_IND_NFM_AM_E!S50+FC_IND_NFM_PA_E!S50+FC_IND_NFM_SA_E!S50+FC_IND_NFM_OM_E!S50</f>
        <v>0</v>
      </c>
      <c r="T50" s="8">
        <f>FC_IND_NFM_AM_E!T50+FC_IND_NFM_PA_E!T50+FC_IND_NFM_SA_E!T50+FC_IND_NFM_OM_E!T50</f>
        <v>0</v>
      </c>
      <c r="U50" s="8">
        <f>FC_IND_NFM_AM_E!U50+FC_IND_NFM_PA_E!U50+FC_IND_NFM_SA_E!U50+FC_IND_NFM_OM_E!U50</f>
        <v>0</v>
      </c>
      <c r="V50" s="8">
        <f>FC_IND_NFM_AM_E!V50+FC_IND_NFM_PA_E!V50+FC_IND_NFM_SA_E!V50+FC_IND_NFM_OM_E!V50</f>
        <v>0</v>
      </c>
      <c r="W50" s="8">
        <f>FC_IND_NFM_AM_E!W50+FC_IND_NFM_PA_E!W50+FC_IND_NFM_SA_E!W50+FC_IND_NFM_OM_E!W50</f>
        <v>0</v>
      </c>
      <c r="X50" s="8">
        <f>FC_IND_NFM_AM_E!X50+FC_IND_NFM_PA_E!X50+FC_IND_NFM_SA_E!X50+FC_IND_NFM_OM_E!X50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FC_IND_NFM_AM_E!C51+FC_IND_NFM_PA_E!C51+FC_IND_NFM_SA_E!C51+FC_IND_NFM_OM_E!C51</f>
        <v>22.114619999999999</v>
      </c>
      <c r="D51" s="27">
        <f>FC_IND_NFM_AM_E!D51+FC_IND_NFM_PA_E!D51+FC_IND_NFM_SA_E!D51+FC_IND_NFM_OM_E!D51</f>
        <v>13.27887</v>
      </c>
      <c r="E51" s="27">
        <f>FC_IND_NFM_AM_E!E51+FC_IND_NFM_PA_E!E51+FC_IND_NFM_SA_E!E51+FC_IND_NFM_OM_E!E51</f>
        <v>15.50043</v>
      </c>
      <c r="F51" s="27">
        <f>FC_IND_NFM_AM_E!F51+FC_IND_NFM_PA_E!F51+FC_IND_NFM_SA_E!F51+FC_IND_NFM_OM_E!F51</f>
        <v>15.601410000000003</v>
      </c>
      <c r="G51" s="27">
        <f>FC_IND_NFM_AM_E!G51+FC_IND_NFM_PA_E!G51+FC_IND_NFM_SA_E!G51+FC_IND_NFM_OM_E!G51</f>
        <v>17.217090000000002</v>
      </c>
      <c r="H51" s="27">
        <f>FC_IND_NFM_AM_E!H51+FC_IND_NFM_PA_E!H51+FC_IND_NFM_SA_E!H51+FC_IND_NFM_OM_E!H51</f>
        <v>17.923950000000001</v>
      </c>
      <c r="I51" s="27">
        <f>FC_IND_NFM_AM_E!I51+FC_IND_NFM_PA_E!I51+FC_IND_NFM_SA_E!I51+FC_IND_NFM_OM_E!I51</f>
        <v>19.489139999999999</v>
      </c>
      <c r="J51" s="27">
        <f>FC_IND_NFM_AM_E!J51+FC_IND_NFM_PA_E!J51+FC_IND_NFM_SA_E!J51+FC_IND_NFM_OM_E!J51</f>
        <v>21.912660000000002</v>
      </c>
      <c r="K51" s="27">
        <f>FC_IND_NFM_AM_E!K51+FC_IND_NFM_PA_E!K51+FC_IND_NFM_SA_E!K51+FC_IND_NFM_OM_E!K51</f>
        <v>33.424380000000006</v>
      </c>
      <c r="L51" s="27">
        <f>FC_IND_NFM_AM_E!L51+FC_IND_NFM_PA_E!L51+FC_IND_NFM_SA_E!L51+FC_IND_NFM_OM_E!L51</f>
        <v>17.721990000000005</v>
      </c>
      <c r="M51" s="27">
        <f>FC_IND_NFM_AM_E!M51+FC_IND_NFM_PA_E!M51+FC_IND_NFM_SA_E!M51+FC_IND_NFM_OM_E!M51</f>
        <v>15.04602</v>
      </c>
      <c r="N51" s="27">
        <f>FC_IND_NFM_AM_E!N51+FC_IND_NFM_PA_E!N51+FC_IND_NFM_SA_E!N51+FC_IND_NFM_OM_E!N51</f>
        <v>17.772480000000002</v>
      </c>
      <c r="O51" s="27">
        <f>FC_IND_NFM_AM_E!O51+FC_IND_NFM_PA_E!O51+FC_IND_NFM_SA_E!O51+FC_IND_NFM_OM_E!O51</f>
        <v>16.257780000000004</v>
      </c>
      <c r="P51" s="27">
        <f>FC_IND_NFM_AM_E!P51+FC_IND_NFM_PA_E!P51+FC_IND_NFM_SA_E!P51+FC_IND_NFM_OM_E!P51</f>
        <v>27.870480000000001</v>
      </c>
      <c r="Q51" s="27">
        <f>FC_IND_NFM_AM_E!Q51+FC_IND_NFM_PA_E!Q51+FC_IND_NFM_SA_E!Q51+FC_IND_NFM_OM_E!Q51</f>
        <v>30.344490000000011</v>
      </c>
      <c r="R51" s="27">
        <f>FC_IND_NFM_AM_E!R51+FC_IND_NFM_PA_E!R51+FC_IND_NFM_SA_E!R51+FC_IND_NFM_OM_E!R51</f>
        <v>37.194165360000007</v>
      </c>
      <c r="S51" s="27">
        <f>FC_IND_NFM_AM_E!S51+FC_IND_NFM_PA_E!S51+FC_IND_NFM_SA_E!S51+FC_IND_NFM_OM_E!S51</f>
        <v>38.025432720000012</v>
      </c>
      <c r="T51" s="27">
        <f>FC_IND_NFM_AM_E!T51+FC_IND_NFM_PA_E!T51+FC_IND_NFM_SA_E!T51+FC_IND_NFM_OM_E!T51</f>
        <v>40.636371600000018</v>
      </c>
      <c r="U51" s="27">
        <f>FC_IND_NFM_AM_E!U51+FC_IND_NFM_PA_E!U51+FC_IND_NFM_SA_E!U51+FC_IND_NFM_OM_E!U51</f>
        <v>39.480756479999989</v>
      </c>
      <c r="V51" s="27">
        <f>FC_IND_NFM_AM_E!V51+FC_IND_NFM_PA_E!V51+FC_IND_NFM_SA_E!V51+FC_IND_NFM_OM_E!V51</f>
        <v>37.675436040000015</v>
      </c>
      <c r="W51" s="27">
        <f>FC_IND_NFM_AM_E!W51+FC_IND_NFM_PA_E!W51+FC_IND_NFM_SA_E!W51+FC_IND_NFM_OM_E!W51</f>
        <v>43.023134880000001</v>
      </c>
      <c r="X51" s="27">
        <f>FC_IND_NFM_AM_E!X51+FC_IND_NFM_PA_E!X51+FC_IND_NFM_SA_E!X51+FC_IND_NFM_OM_E!X51</f>
        <v>50.332875119999997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FC_IND_NFM_AM_E!C53+FC_IND_NFM_PA_E!C53+FC_IND_NFM_SA_E!C53+FC_IND_NFM_OM_E!C53</f>
        <v>0</v>
      </c>
      <c r="D53" s="8">
        <f>FC_IND_NFM_AM_E!D53+FC_IND_NFM_PA_E!D53+FC_IND_NFM_SA_E!D53+FC_IND_NFM_OM_E!D53</f>
        <v>0</v>
      </c>
      <c r="E53" s="8">
        <f>FC_IND_NFM_AM_E!E53+FC_IND_NFM_PA_E!E53+FC_IND_NFM_SA_E!E53+FC_IND_NFM_OM_E!E53</f>
        <v>0</v>
      </c>
      <c r="F53" s="8">
        <f>FC_IND_NFM_AM_E!F53+FC_IND_NFM_PA_E!F53+FC_IND_NFM_SA_E!F53+FC_IND_NFM_OM_E!F53</f>
        <v>0</v>
      </c>
      <c r="G53" s="8">
        <f>FC_IND_NFM_AM_E!G53+FC_IND_NFM_PA_E!G53+FC_IND_NFM_SA_E!G53+FC_IND_NFM_OM_E!G53</f>
        <v>0</v>
      </c>
      <c r="H53" s="8">
        <f>FC_IND_NFM_AM_E!H53+FC_IND_NFM_PA_E!H53+FC_IND_NFM_SA_E!H53+FC_IND_NFM_OM_E!H53</f>
        <v>0</v>
      </c>
      <c r="I53" s="8">
        <f>FC_IND_NFM_AM_E!I53+FC_IND_NFM_PA_E!I53+FC_IND_NFM_SA_E!I53+FC_IND_NFM_OM_E!I53</f>
        <v>0</v>
      </c>
      <c r="J53" s="8">
        <f>FC_IND_NFM_AM_E!J53+FC_IND_NFM_PA_E!J53+FC_IND_NFM_SA_E!J53+FC_IND_NFM_OM_E!J53</f>
        <v>0</v>
      </c>
      <c r="K53" s="8">
        <f>FC_IND_NFM_AM_E!K53+FC_IND_NFM_PA_E!K53+FC_IND_NFM_SA_E!K53+FC_IND_NFM_OM_E!K53</f>
        <v>0</v>
      </c>
      <c r="L53" s="8">
        <f>FC_IND_NFM_AM_E!L53+FC_IND_NFM_PA_E!L53+FC_IND_NFM_SA_E!L53+FC_IND_NFM_OM_E!L53</f>
        <v>0</v>
      </c>
      <c r="M53" s="8">
        <f>FC_IND_NFM_AM_E!M53+FC_IND_NFM_PA_E!M53+FC_IND_NFM_SA_E!M53+FC_IND_NFM_OM_E!M53</f>
        <v>0</v>
      </c>
      <c r="N53" s="8">
        <f>FC_IND_NFM_AM_E!N53+FC_IND_NFM_PA_E!N53+FC_IND_NFM_SA_E!N53+FC_IND_NFM_OM_E!N53</f>
        <v>0</v>
      </c>
      <c r="O53" s="8">
        <f>FC_IND_NFM_AM_E!O53+FC_IND_NFM_PA_E!O53+FC_IND_NFM_SA_E!O53+FC_IND_NFM_OM_E!O53</f>
        <v>0</v>
      </c>
      <c r="P53" s="8">
        <f>FC_IND_NFM_AM_E!P53+FC_IND_NFM_PA_E!P53+FC_IND_NFM_SA_E!P53+FC_IND_NFM_OM_E!P53</f>
        <v>0</v>
      </c>
      <c r="Q53" s="8">
        <f>FC_IND_NFM_AM_E!Q53+FC_IND_NFM_PA_E!Q53+FC_IND_NFM_SA_E!Q53+FC_IND_NFM_OM_E!Q53</f>
        <v>0</v>
      </c>
      <c r="R53" s="8">
        <f>FC_IND_NFM_AM_E!R53+FC_IND_NFM_PA_E!R53+FC_IND_NFM_SA_E!R53+FC_IND_NFM_OM_E!R53</f>
        <v>0</v>
      </c>
      <c r="S53" s="8">
        <f>FC_IND_NFM_AM_E!S53+FC_IND_NFM_PA_E!S53+FC_IND_NFM_SA_E!S53+FC_IND_NFM_OM_E!S53</f>
        <v>0</v>
      </c>
      <c r="T53" s="8">
        <f>FC_IND_NFM_AM_E!T53+FC_IND_NFM_PA_E!T53+FC_IND_NFM_SA_E!T53+FC_IND_NFM_OM_E!T53</f>
        <v>0</v>
      </c>
      <c r="U53" s="8">
        <f>FC_IND_NFM_AM_E!U53+FC_IND_NFM_PA_E!U53+FC_IND_NFM_SA_E!U53+FC_IND_NFM_OM_E!U53</f>
        <v>0</v>
      </c>
      <c r="V53" s="8">
        <f>FC_IND_NFM_AM_E!V53+FC_IND_NFM_PA_E!V53+FC_IND_NFM_SA_E!V53+FC_IND_NFM_OM_E!V53</f>
        <v>0</v>
      </c>
      <c r="W53" s="8">
        <f>FC_IND_NFM_AM_E!W53+FC_IND_NFM_PA_E!W53+FC_IND_NFM_SA_E!W53+FC_IND_NFM_OM_E!W53</f>
        <v>0</v>
      </c>
      <c r="X53" s="8">
        <f>FC_IND_NFM_AM_E!X53+FC_IND_NFM_PA_E!X53+FC_IND_NFM_SA_E!X53+FC_IND_NFM_OM_E!X53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FC_IND_NFM_AM_E!C54+FC_IND_NFM_PA_E!C54+FC_IND_NFM_SA_E!C54+FC_IND_NFM_OM_E!C54</f>
        <v>0</v>
      </c>
      <c r="D54" s="45">
        <f>FC_IND_NFM_AM_E!D54+FC_IND_NFM_PA_E!D54+FC_IND_NFM_SA_E!D54+FC_IND_NFM_OM_E!D54</f>
        <v>0</v>
      </c>
      <c r="E54" s="45">
        <f>FC_IND_NFM_AM_E!E54+FC_IND_NFM_PA_E!E54+FC_IND_NFM_SA_E!E54+FC_IND_NFM_OM_E!E54</f>
        <v>0</v>
      </c>
      <c r="F54" s="45">
        <f>FC_IND_NFM_AM_E!F54+FC_IND_NFM_PA_E!F54+FC_IND_NFM_SA_E!F54+FC_IND_NFM_OM_E!F54</f>
        <v>0</v>
      </c>
      <c r="G54" s="45">
        <f>FC_IND_NFM_AM_E!G54+FC_IND_NFM_PA_E!G54+FC_IND_NFM_SA_E!G54+FC_IND_NFM_OM_E!G54</f>
        <v>0</v>
      </c>
      <c r="H54" s="45">
        <f>FC_IND_NFM_AM_E!H54+FC_IND_NFM_PA_E!H54+FC_IND_NFM_SA_E!H54+FC_IND_NFM_OM_E!H54</f>
        <v>0</v>
      </c>
      <c r="I54" s="45">
        <f>FC_IND_NFM_AM_E!I54+FC_IND_NFM_PA_E!I54+FC_IND_NFM_SA_E!I54+FC_IND_NFM_OM_E!I54</f>
        <v>0</v>
      </c>
      <c r="J54" s="45">
        <f>FC_IND_NFM_AM_E!J54+FC_IND_NFM_PA_E!J54+FC_IND_NFM_SA_E!J54+FC_IND_NFM_OM_E!J54</f>
        <v>0</v>
      </c>
      <c r="K54" s="45">
        <f>FC_IND_NFM_AM_E!K54+FC_IND_NFM_PA_E!K54+FC_IND_NFM_SA_E!K54+FC_IND_NFM_OM_E!K54</f>
        <v>0</v>
      </c>
      <c r="L54" s="45">
        <f>FC_IND_NFM_AM_E!L54+FC_IND_NFM_PA_E!L54+FC_IND_NFM_SA_E!L54+FC_IND_NFM_OM_E!L54</f>
        <v>0</v>
      </c>
      <c r="M54" s="45">
        <f>FC_IND_NFM_AM_E!M54+FC_IND_NFM_PA_E!M54+FC_IND_NFM_SA_E!M54+FC_IND_NFM_OM_E!M54</f>
        <v>0</v>
      </c>
      <c r="N54" s="45">
        <f>FC_IND_NFM_AM_E!N54+FC_IND_NFM_PA_E!N54+FC_IND_NFM_SA_E!N54+FC_IND_NFM_OM_E!N54</f>
        <v>0</v>
      </c>
      <c r="O54" s="45">
        <f>FC_IND_NFM_AM_E!O54+FC_IND_NFM_PA_E!O54+FC_IND_NFM_SA_E!O54+FC_IND_NFM_OM_E!O54</f>
        <v>0</v>
      </c>
      <c r="P54" s="45">
        <f>FC_IND_NFM_AM_E!P54+FC_IND_NFM_PA_E!P54+FC_IND_NFM_SA_E!P54+FC_IND_NFM_OM_E!P54</f>
        <v>0</v>
      </c>
      <c r="Q54" s="45">
        <f>FC_IND_NFM_AM_E!Q54+FC_IND_NFM_PA_E!Q54+FC_IND_NFM_SA_E!Q54+FC_IND_NFM_OM_E!Q54</f>
        <v>0</v>
      </c>
      <c r="R54" s="45">
        <f>FC_IND_NFM_AM_E!R54+FC_IND_NFM_PA_E!R54+FC_IND_NFM_SA_E!R54+FC_IND_NFM_OM_E!R54</f>
        <v>0</v>
      </c>
      <c r="S54" s="45">
        <f>FC_IND_NFM_AM_E!S54+FC_IND_NFM_PA_E!S54+FC_IND_NFM_SA_E!S54+FC_IND_NFM_OM_E!S54</f>
        <v>0</v>
      </c>
      <c r="T54" s="45">
        <f>FC_IND_NFM_AM_E!T54+FC_IND_NFM_PA_E!T54+FC_IND_NFM_SA_E!T54+FC_IND_NFM_OM_E!T54</f>
        <v>0</v>
      </c>
      <c r="U54" s="45">
        <f>FC_IND_NFM_AM_E!U54+FC_IND_NFM_PA_E!U54+FC_IND_NFM_SA_E!U54+FC_IND_NFM_OM_E!U54</f>
        <v>0</v>
      </c>
      <c r="V54" s="45">
        <f>FC_IND_NFM_AM_E!V54+FC_IND_NFM_PA_E!V54+FC_IND_NFM_SA_E!V54+FC_IND_NFM_OM_E!V54</f>
        <v>0</v>
      </c>
      <c r="W54" s="45">
        <f>FC_IND_NFM_AM_E!W54+FC_IND_NFM_PA_E!W54+FC_IND_NFM_SA_E!W54+FC_IND_NFM_OM_E!W54</f>
        <v>0</v>
      </c>
      <c r="X54" s="45">
        <f>FC_IND_NFM_AM_E!X54+FC_IND_NFM_PA_E!X54+FC_IND_NFM_SA_E!X54+FC_IND_NFM_OM_E!X54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24.192</v>
      </c>
      <c r="D61" s="49">
        <f t="shared" si="31"/>
        <v>24.416179199999998</v>
      </c>
      <c r="E61" s="49">
        <f t="shared" si="31"/>
        <v>24.752044800000004</v>
      </c>
      <c r="F61" s="49">
        <f t="shared" si="31"/>
        <v>25.087910400000005</v>
      </c>
      <c r="G61" s="49">
        <f t="shared" si="31"/>
        <v>25.535865599999994</v>
      </c>
      <c r="H61" s="49">
        <f t="shared" si="31"/>
        <v>26.09591039999999</v>
      </c>
      <c r="I61" s="49">
        <f t="shared" si="31"/>
        <v>26.432179199999993</v>
      </c>
      <c r="J61" s="49">
        <f t="shared" si="31"/>
        <v>26.880134400000003</v>
      </c>
      <c r="K61" s="49">
        <f t="shared" si="31"/>
        <v>26.768044799999998</v>
      </c>
      <c r="L61" s="49">
        <f t="shared" si="31"/>
        <v>28.559865599999998</v>
      </c>
      <c r="M61" s="49">
        <f t="shared" si="31"/>
        <v>31.023820799999999</v>
      </c>
      <c r="N61" s="49">
        <f t="shared" si="31"/>
        <v>30.912134399999999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7.9012800000000001E-3</v>
      </c>
      <c r="U61" s="49">
        <f t="shared" si="31"/>
        <v>1.045008E-2</v>
      </c>
      <c r="V61" s="49">
        <f t="shared" si="31"/>
        <v>7.9012800000000001E-3</v>
      </c>
      <c r="W61" s="49">
        <f t="shared" si="31"/>
        <v>5.3524800000000006E-3</v>
      </c>
      <c r="X61" s="49">
        <f t="shared" si="31"/>
        <v>1.1214720000000001E-2</v>
      </c>
    </row>
    <row r="62" spans="1:24" ht="11.25" customHeight="1" x14ac:dyDescent="0.2">
      <c r="A62" s="50" t="s">
        <v>92</v>
      </c>
      <c r="B62" s="51" t="s">
        <v>93</v>
      </c>
      <c r="C62" s="52">
        <f>FC_IND_NFM_AM_E!C62+FC_IND_NFM_PA_E!C62+FC_IND_NFM_SA_E!C62+FC_IND_NFM_OM_E!C62</f>
        <v>24.192</v>
      </c>
      <c r="D62" s="52">
        <f>FC_IND_NFM_AM_E!D62+FC_IND_NFM_PA_E!D62+FC_IND_NFM_SA_E!D62+FC_IND_NFM_OM_E!D62</f>
        <v>24.416179199999998</v>
      </c>
      <c r="E62" s="52">
        <f>FC_IND_NFM_AM_E!E62+FC_IND_NFM_PA_E!E62+FC_IND_NFM_SA_E!E62+FC_IND_NFM_OM_E!E62</f>
        <v>24.752044800000004</v>
      </c>
      <c r="F62" s="52">
        <f>FC_IND_NFM_AM_E!F62+FC_IND_NFM_PA_E!F62+FC_IND_NFM_SA_E!F62+FC_IND_NFM_OM_E!F62</f>
        <v>25.087910400000005</v>
      </c>
      <c r="G62" s="52">
        <f>FC_IND_NFM_AM_E!G62+FC_IND_NFM_PA_E!G62+FC_IND_NFM_SA_E!G62+FC_IND_NFM_OM_E!G62</f>
        <v>25.535865599999994</v>
      </c>
      <c r="H62" s="52">
        <f>FC_IND_NFM_AM_E!H62+FC_IND_NFM_PA_E!H62+FC_IND_NFM_SA_E!H62+FC_IND_NFM_OM_E!H62</f>
        <v>26.09591039999999</v>
      </c>
      <c r="I62" s="52">
        <f>FC_IND_NFM_AM_E!I62+FC_IND_NFM_PA_E!I62+FC_IND_NFM_SA_E!I62+FC_IND_NFM_OM_E!I62</f>
        <v>26.432179199999993</v>
      </c>
      <c r="J62" s="52">
        <f>FC_IND_NFM_AM_E!J62+FC_IND_NFM_PA_E!J62+FC_IND_NFM_SA_E!J62+FC_IND_NFM_OM_E!J62</f>
        <v>26.880134400000003</v>
      </c>
      <c r="K62" s="52">
        <f>FC_IND_NFM_AM_E!K62+FC_IND_NFM_PA_E!K62+FC_IND_NFM_SA_E!K62+FC_IND_NFM_OM_E!K62</f>
        <v>26.768044799999998</v>
      </c>
      <c r="L62" s="52">
        <f>FC_IND_NFM_AM_E!L62+FC_IND_NFM_PA_E!L62+FC_IND_NFM_SA_E!L62+FC_IND_NFM_OM_E!L62</f>
        <v>28.559865599999998</v>
      </c>
      <c r="M62" s="52">
        <f>FC_IND_NFM_AM_E!M62+FC_IND_NFM_PA_E!M62+FC_IND_NFM_SA_E!M62+FC_IND_NFM_OM_E!M62</f>
        <v>31.023820799999999</v>
      </c>
      <c r="N62" s="52">
        <f>FC_IND_NFM_AM_E!N62+FC_IND_NFM_PA_E!N62+FC_IND_NFM_SA_E!N62+FC_IND_NFM_OM_E!N62</f>
        <v>30.912134399999999</v>
      </c>
      <c r="O62" s="52">
        <f>FC_IND_NFM_AM_E!O62+FC_IND_NFM_PA_E!O62+FC_IND_NFM_SA_E!O62+FC_IND_NFM_OM_E!O62</f>
        <v>0</v>
      </c>
      <c r="P62" s="52">
        <f>FC_IND_NFM_AM_E!P62+FC_IND_NFM_PA_E!P62+FC_IND_NFM_SA_E!P62+FC_IND_NFM_OM_E!P62</f>
        <v>0</v>
      </c>
      <c r="Q62" s="52">
        <f>FC_IND_NFM_AM_E!Q62+FC_IND_NFM_PA_E!Q62+FC_IND_NFM_SA_E!Q62+FC_IND_NFM_OM_E!Q62</f>
        <v>0</v>
      </c>
      <c r="R62" s="52">
        <f>FC_IND_NFM_AM_E!R62+FC_IND_NFM_PA_E!R62+FC_IND_NFM_SA_E!R62+FC_IND_NFM_OM_E!R62</f>
        <v>0</v>
      </c>
      <c r="S62" s="52">
        <f>FC_IND_NFM_AM_E!S62+FC_IND_NFM_PA_E!S62+FC_IND_NFM_SA_E!S62+FC_IND_NFM_OM_E!S62</f>
        <v>0</v>
      </c>
      <c r="T62" s="52">
        <f>FC_IND_NFM_AM_E!T62+FC_IND_NFM_PA_E!T62+FC_IND_NFM_SA_E!T62+FC_IND_NFM_OM_E!T62</f>
        <v>0</v>
      </c>
      <c r="U62" s="52">
        <f>FC_IND_NFM_AM_E!U62+FC_IND_NFM_PA_E!U62+FC_IND_NFM_SA_E!U62+FC_IND_NFM_OM_E!U62</f>
        <v>0</v>
      </c>
      <c r="V62" s="52">
        <f>FC_IND_NFM_AM_E!V62+FC_IND_NFM_PA_E!V62+FC_IND_NFM_SA_E!V62+FC_IND_NFM_OM_E!V62</f>
        <v>0</v>
      </c>
      <c r="W62" s="52">
        <f>FC_IND_NFM_AM_E!W62+FC_IND_NFM_PA_E!W62+FC_IND_NFM_SA_E!W62+FC_IND_NFM_OM_E!W62</f>
        <v>0</v>
      </c>
      <c r="X62" s="52">
        <f>FC_IND_NFM_AM_E!X62+FC_IND_NFM_PA_E!X62+FC_IND_NFM_SA_E!X62+FC_IND_NFM_OM_E!X62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FC_IND_NFM_AM_E!C63+FC_IND_NFM_PA_E!C63+FC_IND_NFM_SA_E!C63+FC_IND_NFM_OM_E!C63</f>
        <v>0</v>
      </c>
      <c r="D63" s="52">
        <f>FC_IND_NFM_AM_E!D63+FC_IND_NFM_PA_E!D63+FC_IND_NFM_SA_E!D63+FC_IND_NFM_OM_E!D63</f>
        <v>0</v>
      </c>
      <c r="E63" s="52">
        <f>FC_IND_NFM_AM_E!E63+FC_IND_NFM_PA_E!E63+FC_IND_NFM_SA_E!E63+FC_IND_NFM_OM_E!E63</f>
        <v>0</v>
      </c>
      <c r="F63" s="52">
        <f>FC_IND_NFM_AM_E!F63+FC_IND_NFM_PA_E!F63+FC_IND_NFM_SA_E!F63+FC_IND_NFM_OM_E!F63</f>
        <v>0</v>
      </c>
      <c r="G63" s="52">
        <f>FC_IND_NFM_AM_E!G63+FC_IND_NFM_PA_E!G63+FC_IND_NFM_SA_E!G63+FC_IND_NFM_OM_E!G63</f>
        <v>0</v>
      </c>
      <c r="H63" s="52">
        <f>FC_IND_NFM_AM_E!H63+FC_IND_NFM_PA_E!H63+FC_IND_NFM_SA_E!H63+FC_IND_NFM_OM_E!H63</f>
        <v>0</v>
      </c>
      <c r="I63" s="52">
        <f>FC_IND_NFM_AM_E!I63+FC_IND_NFM_PA_E!I63+FC_IND_NFM_SA_E!I63+FC_IND_NFM_OM_E!I63</f>
        <v>0</v>
      </c>
      <c r="J63" s="52">
        <f>FC_IND_NFM_AM_E!J63+FC_IND_NFM_PA_E!J63+FC_IND_NFM_SA_E!J63+FC_IND_NFM_OM_E!J63</f>
        <v>0</v>
      </c>
      <c r="K63" s="52">
        <f>FC_IND_NFM_AM_E!K63+FC_IND_NFM_PA_E!K63+FC_IND_NFM_SA_E!K63+FC_IND_NFM_OM_E!K63</f>
        <v>0</v>
      </c>
      <c r="L63" s="52">
        <f>FC_IND_NFM_AM_E!L63+FC_IND_NFM_PA_E!L63+FC_IND_NFM_SA_E!L63+FC_IND_NFM_OM_E!L63</f>
        <v>0</v>
      </c>
      <c r="M63" s="52">
        <f>FC_IND_NFM_AM_E!M63+FC_IND_NFM_PA_E!M63+FC_IND_NFM_SA_E!M63+FC_IND_NFM_OM_E!M63</f>
        <v>0</v>
      </c>
      <c r="N63" s="52">
        <f>FC_IND_NFM_AM_E!N63+FC_IND_NFM_PA_E!N63+FC_IND_NFM_SA_E!N63+FC_IND_NFM_OM_E!N63</f>
        <v>0</v>
      </c>
      <c r="O63" s="52">
        <f>FC_IND_NFM_AM_E!O63+FC_IND_NFM_PA_E!O63+FC_IND_NFM_SA_E!O63+FC_IND_NFM_OM_E!O63</f>
        <v>0</v>
      </c>
      <c r="P63" s="52">
        <f>FC_IND_NFM_AM_E!P63+FC_IND_NFM_PA_E!P63+FC_IND_NFM_SA_E!P63+FC_IND_NFM_OM_E!P63</f>
        <v>0</v>
      </c>
      <c r="Q63" s="52">
        <f>FC_IND_NFM_AM_E!Q63+FC_IND_NFM_PA_E!Q63+FC_IND_NFM_SA_E!Q63+FC_IND_NFM_OM_E!Q63</f>
        <v>0</v>
      </c>
      <c r="R63" s="52">
        <f>FC_IND_NFM_AM_E!R63+FC_IND_NFM_PA_E!R63+FC_IND_NFM_SA_E!R63+FC_IND_NFM_OM_E!R63</f>
        <v>0</v>
      </c>
      <c r="S63" s="52">
        <f>FC_IND_NFM_AM_E!S63+FC_IND_NFM_PA_E!S63+FC_IND_NFM_SA_E!S63+FC_IND_NFM_OM_E!S63</f>
        <v>0</v>
      </c>
      <c r="T63" s="52">
        <f>FC_IND_NFM_AM_E!T63+FC_IND_NFM_PA_E!T63+FC_IND_NFM_SA_E!T63+FC_IND_NFM_OM_E!T63</f>
        <v>0</v>
      </c>
      <c r="U63" s="52">
        <f>FC_IND_NFM_AM_E!U63+FC_IND_NFM_PA_E!U63+FC_IND_NFM_SA_E!U63+FC_IND_NFM_OM_E!U63</f>
        <v>0</v>
      </c>
      <c r="V63" s="52">
        <f>FC_IND_NFM_AM_E!V63+FC_IND_NFM_PA_E!V63+FC_IND_NFM_SA_E!V63+FC_IND_NFM_OM_E!V63</f>
        <v>0</v>
      </c>
      <c r="W63" s="52">
        <f>FC_IND_NFM_AM_E!W63+FC_IND_NFM_PA_E!W63+FC_IND_NFM_SA_E!W63+FC_IND_NFM_OM_E!W63</f>
        <v>0</v>
      </c>
      <c r="X63" s="52">
        <f>FC_IND_NFM_AM_E!X63+FC_IND_NFM_PA_E!X63+FC_IND_NFM_SA_E!X63+FC_IND_NFM_OM_E!X63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FC_IND_NFM_AM_E!C64+FC_IND_NFM_PA_E!C64+FC_IND_NFM_SA_E!C64+FC_IND_NFM_OM_E!C64</f>
        <v>0</v>
      </c>
      <c r="D64" s="52">
        <f>FC_IND_NFM_AM_E!D64+FC_IND_NFM_PA_E!D64+FC_IND_NFM_SA_E!D64+FC_IND_NFM_OM_E!D64</f>
        <v>0</v>
      </c>
      <c r="E64" s="52">
        <f>FC_IND_NFM_AM_E!E64+FC_IND_NFM_PA_E!E64+FC_IND_NFM_SA_E!E64+FC_IND_NFM_OM_E!E64</f>
        <v>0</v>
      </c>
      <c r="F64" s="52">
        <f>FC_IND_NFM_AM_E!F64+FC_IND_NFM_PA_E!F64+FC_IND_NFM_SA_E!F64+FC_IND_NFM_OM_E!F64</f>
        <v>0</v>
      </c>
      <c r="G64" s="52">
        <f>FC_IND_NFM_AM_E!G64+FC_IND_NFM_PA_E!G64+FC_IND_NFM_SA_E!G64+FC_IND_NFM_OM_E!G64</f>
        <v>0</v>
      </c>
      <c r="H64" s="52">
        <f>FC_IND_NFM_AM_E!H64+FC_IND_NFM_PA_E!H64+FC_IND_NFM_SA_E!H64+FC_IND_NFM_OM_E!H64</f>
        <v>0</v>
      </c>
      <c r="I64" s="52">
        <f>FC_IND_NFM_AM_E!I64+FC_IND_NFM_PA_E!I64+FC_IND_NFM_SA_E!I64+FC_IND_NFM_OM_E!I64</f>
        <v>0</v>
      </c>
      <c r="J64" s="52">
        <f>FC_IND_NFM_AM_E!J64+FC_IND_NFM_PA_E!J64+FC_IND_NFM_SA_E!J64+FC_IND_NFM_OM_E!J64</f>
        <v>0</v>
      </c>
      <c r="K64" s="52">
        <f>FC_IND_NFM_AM_E!K64+FC_IND_NFM_PA_E!K64+FC_IND_NFM_SA_E!K64+FC_IND_NFM_OM_E!K64</f>
        <v>0</v>
      </c>
      <c r="L64" s="52">
        <f>FC_IND_NFM_AM_E!L64+FC_IND_NFM_PA_E!L64+FC_IND_NFM_SA_E!L64+FC_IND_NFM_OM_E!L64</f>
        <v>0</v>
      </c>
      <c r="M64" s="52">
        <f>FC_IND_NFM_AM_E!M64+FC_IND_NFM_PA_E!M64+FC_IND_NFM_SA_E!M64+FC_IND_NFM_OM_E!M64</f>
        <v>0</v>
      </c>
      <c r="N64" s="52">
        <f>FC_IND_NFM_AM_E!N64+FC_IND_NFM_PA_E!N64+FC_IND_NFM_SA_E!N64+FC_IND_NFM_OM_E!N64</f>
        <v>0</v>
      </c>
      <c r="O64" s="52">
        <f>FC_IND_NFM_AM_E!O64+FC_IND_NFM_PA_E!O64+FC_IND_NFM_SA_E!O64+FC_IND_NFM_OM_E!O64</f>
        <v>0</v>
      </c>
      <c r="P64" s="52">
        <f>FC_IND_NFM_AM_E!P64+FC_IND_NFM_PA_E!P64+FC_IND_NFM_SA_E!P64+FC_IND_NFM_OM_E!P64</f>
        <v>0</v>
      </c>
      <c r="Q64" s="52">
        <f>FC_IND_NFM_AM_E!Q64+FC_IND_NFM_PA_E!Q64+FC_IND_NFM_SA_E!Q64+FC_IND_NFM_OM_E!Q64</f>
        <v>0</v>
      </c>
      <c r="R64" s="52">
        <f>FC_IND_NFM_AM_E!R64+FC_IND_NFM_PA_E!R64+FC_IND_NFM_SA_E!R64+FC_IND_NFM_OM_E!R64</f>
        <v>0</v>
      </c>
      <c r="S64" s="52">
        <f>FC_IND_NFM_AM_E!S64+FC_IND_NFM_PA_E!S64+FC_IND_NFM_SA_E!S64+FC_IND_NFM_OM_E!S64</f>
        <v>0</v>
      </c>
      <c r="T64" s="52">
        <f>FC_IND_NFM_AM_E!T64+FC_IND_NFM_PA_E!T64+FC_IND_NFM_SA_E!T64+FC_IND_NFM_OM_E!T64</f>
        <v>0</v>
      </c>
      <c r="U64" s="52">
        <f>FC_IND_NFM_AM_E!U64+FC_IND_NFM_PA_E!U64+FC_IND_NFM_SA_E!U64+FC_IND_NFM_OM_E!U64</f>
        <v>0</v>
      </c>
      <c r="V64" s="52">
        <f>FC_IND_NFM_AM_E!V64+FC_IND_NFM_PA_E!V64+FC_IND_NFM_SA_E!V64+FC_IND_NFM_OM_E!V64</f>
        <v>0</v>
      </c>
      <c r="W64" s="52">
        <f>FC_IND_NFM_AM_E!W64+FC_IND_NFM_PA_E!W64+FC_IND_NFM_SA_E!W64+FC_IND_NFM_OM_E!W64</f>
        <v>0</v>
      </c>
      <c r="X64" s="52">
        <f>FC_IND_NFM_AM_E!X64+FC_IND_NFM_PA_E!X64+FC_IND_NFM_SA_E!X64+FC_IND_NFM_OM_E!X64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FC_IND_NFM_AM_E!C65+FC_IND_NFM_PA_E!C65+FC_IND_NFM_SA_E!C65+FC_IND_NFM_OM_E!C65</f>
        <v>0</v>
      </c>
      <c r="D65" s="52">
        <f>FC_IND_NFM_AM_E!D65+FC_IND_NFM_PA_E!D65+FC_IND_NFM_SA_E!D65+FC_IND_NFM_OM_E!D65</f>
        <v>0</v>
      </c>
      <c r="E65" s="52">
        <f>FC_IND_NFM_AM_E!E65+FC_IND_NFM_PA_E!E65+FC_IND_NFM_SA_E!E65+FC_IND_NFM_OM_E!E65</f>
        <v>0</v>
      </c>
      <c r="F65" s="52">
        <f>FC_IND_NFM_AM_E!F65+FC_IND_NFM_PA_E!F65+FC_IND_NFM_SA_E!F65+FC_IND_NFM_OM_E!F65</f>
        <v>0</v>
      </c>
      <c r="G65" s="52">
        <f>FC_IND_NFM_AM_E!G65+FC_IND_NFM_PA_E!G65+FC_IND_NFM_SA_E!G65+FC_IND_NFM_OM_E!G65</f>
        <v>0</v>
      </c>
      <c r="H65" s="52">
        <f>FC_IND_NFM_AM_E!H65+FC_IND_NFM_PA_E!H65+FC_IND_NFM_SA_E!H65+FC_IND_NFM_OM_E!H65</f>
        <v>0</v>
      </c>
      <c r="I65" s="52">
        <f>FC_IND_NFM_AM_E!I65+FC_IND_NFM_PA_E!I65+FC_IND_NFM_SA_E!I65+FC_IND_NFM_OM_E!I65</f>
        <v>0</v>
      </c>
      <c r="J65" s="52">
        <f>FC_IND_NFM_AM_E!J65+FC_IND_NFM_PA_E!J65+FC_IND_NFM_SA_E!J65+FC_IND_NFM_OM_E!J65</f>
        <v>0</v>
      </c>
      <c r="K65" s="52">
        <f>FC_IND_NFM_AM_E!K65+FC_IND_NFM_PA_E!K65+FC_IND_NFM_SA_E!K65+FC_IND_NFM_OM_E!K65</f>
        <v>0</v>
      </c>
      <c r="L65" s="52">
        <f>FC_IND_NFM_AM_E!L65+FC_IND_NFM_PA_E!L65+FC_IND_NFM_SA_E!L65+FC_IND_NFM_OM_E!L65</f>
        <v>0</v>
      </c>
      <c r="M65" s="52">
        <f>FC_IND_NFM_AM_E!M65+FC_IND_NFM_PA_E!M65+FC_IND_NFM_SA_E!M65+FC_IND_NFM_OM_E!M65</f>
        <v>0</v>
      </c>
      <c r="N65" s="52">
        <f>FC_IND_NFM_AM_E!N65+FC_IND_NFM_PA_E!N65+FC_IND_NFM_SA_E!N65+FC_IND_NFM_OM_E!N65</f>
        <v>0</v>
      </c>
      <c r="O65" s="52">
        <f>FC_IND_NFM_AM_E!O65+FC_IND_NFM_PA_E!O65+FC_IND_NFM_SA_E!O65+FC_IND_NFM_OM_E!O65</f>
        <v>0</v>
      </c>
      <c r="P65" s="52">
        <f>FC_IND_NFM_AM_E!P65+FC_IND_NFM_PA_E!P65+FC_IND_NFM_SA_E!P65+FC_IND_NFM_OM_E!P65</f>
        <v>0</v>
      </c>
      <c r="Q65" s="52">
        <f>FC_IND_NFM_AM_E!Q65+FC_IND_NFM_PA_E!Q65+FC_IND_NFM_SA_E!Q65+FC_IND_NFM_OM_E!Q65</f>
        <v>0</v>
      </c>
      <c r="R65" s="52">
        <f>FC_IND_NFM_AM_E!R65+FC_IND_NFM_PA_E!R65+FC_IND_NFM_SA_E!R65+FC_IND_NFM_OM_E!R65</f>
        <v>0</v>
      </c>
      <c r="S65" s="52">
        <f>FC_IND_NFM_AM_E!S65+FC_IND_NFM_PA_E!S65+FC_IND_NFM_SA_E!S65+FC_IND_NFM_OM_E!S65</f>
        <v>0</v>
      </c>
      <c r="T65" s="52">
        <f>FC_IND_NFM_AM_E!T65+FC_IND_NFM_PA_E!T65+FC_IND_NFM_SA_E!T65+FC_IND_NFM_OM_E!T65</f>
        <v>0</v>
      </c>
      <c r="U65" s="52">
        <f>FC_IND_NFM_AM_E!U65+FC_IND_NFM_PA_E!U65+FC_IND_NFM_SA_E!U65+FC_IND_NFM_OM_E!U65</f>
        <v>0</v>
      </c>
      <c r="V65" s="52">
        <f>FC_IND_NFM_AM_E!V65+FC_IND_NFM_PA_E!V65+FC_IND_NFM_SA_E!V65+FC_IND_NFM_OM_E!V65</f>
        <v>0</v>
      </c>
      <c r="W65" s="52">
        <f>FC_IND_NFM_AM_E!W65+FC_IND_NFM_PA_E!W65+FC_IND_NFM_SA_E!W65+FC_IND_NFM_OM_E!W65</f>
        <v>0</v>
      </c>
      <c r="X65" s="52">
        <f>FC_IND_NFM_AM_E!X65+FC_IND_NFM_PA_E!X65+FC_IND_NFM_SA_E!X65+FC_IND_NFM_OM_E!X65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FC_IND_NFM_AM_E!C66+FC_IND_NFM_PA_E!C66+FC_IND_NFM_SA_E!C66+FC_IND_NFM_OM_E!C66</f>
        <v>0</v>
      </c>
      <c r="D66" s="52">
        <f>FC_IND_NFM_AM_E!D66+FC_IND_NFM_PA_E!D66+FC_IND_NFM_SA_E!D66+FC_IND_NFM_OM_E!D66</f>
        <v>0</v>
      </c>
      <c r="E66" s="52">
        <f>FC_IND_NFM_AM_E!E66+FC_IND_NFM_PA_E!E66+FC_IND_NFM_SA_E!E66+FC_IND_NFM_OM_E!E66</f>
        <v>0</v>
      </c>
      <c r="F66" s="52">
        <f>FC_IND_NFM_AM_E!F66+FC_IND_NFM_PA_E!F66+FC_IND_NFM_SA_E!F66+FC_IND_NFM_OM_E!F66</f>
        <v>0</v>
      </c>
      <c r="G66" s="52">
        <f>FC_IND_NFM_AM_E!G66+FC_IND_NFM_PA_E!G66+FC_IND_NFM_SA_E!G66+FC_IND_NFM_OM_E!G66</f>
        <v>0</v>
      </c>
      <c r="H66" s="52">
        <f>FC_IND_NFM_AM_E!H66+FC_IND_NFM_PA_E!H66+FC_IND_NFM_SA_E!H66+FC_IND_NFM_OM_E!H66</f>
        <v>0</v>
      </c>
      <c r="I66" s="52">
        <f>FC_IND_NFM_AM_E!I66+FC_IND_NFM_PA_E!I66+FC_IND_NFM_SA_E!I66+FC_IND_NFM_OM_E!I66</f>
        <v>0</v>
      </c>
      <c r="J66" s="52">
        <f>FC_IND_NFM_AM_E!J66+FC_IND_NFM_PA_E!J66+FC_IND_NFM_SA_E!J66+FC_IND_NFM_OM_E!J66</f>
        <v>0</v>
      </c>
      <c r="K66" s="52">
        <f>FC_IND_NFM_AM_E!K66+FC_IND_NFM_PA_E!K66+FC_IND_NFM_SA_E!K66+FC_IND_NFM_OM_E!K66</f>
        <v>0</v>
      </c>
      <c r="L66" s="52">
        <f>FC_IND_NFM_AM_E!L66+FC_IND_NFM_PA_E!L66+FC_IND_NFM_SA_E!L66+FC_IND_NFM_OM_E!L66</f>
        <v>0</v>
      </c>
      <c r="M66" s="52">
        <f>FC_IND_NFM_AM_E!M66+FC_IND_NFM_PA_E!M66+FC_IND_NFM_SA_E!M66+FC_IND_NFM_OM_E!M66</f>
        <v>0</v>
      </c>
      <c r="N66" s="52">
        <f>FC_IND_NFM_AM_E!N66+FC_IND_NFM_PA_E!N66+FC_IND_NFM_SA_E!N66+FC_IND_NFM_OM_E!N66</f>
        <v>0</v>
      </c>
      <c r="O66" s="52">
        <f>FC_IND_NFM_AM_E!O66+FC_IND_NFM_PA_E!O66+FC_IND_NFM_SA_E!O66+FC_IND_NFM_OM_E!O66</f>
        <v>0</v>
      </c>
      <c r="P66" s="52">
        <f>FC_IND_NFM_AM_E!P66+FC_IND_NFM_PA_E!P66+FC_IND_NFM_SA_E!P66+FC_IND_NFM_OM_E!P66</f>
        <v>0</v>
      </c>
      <c r="Q66" s="52">
        <f>FC_IND_NFM_AM_E!Q66+FC_IND_NFM_PA_E!Q66+FC_IND_NFM_SA_E!Q66+FC_IND_NFM_OM_E!Q66</f>
        <v>0</v>
      </c>
      <c r="R66" s="52">
        <f>FC_IND_NFM_AM_E!R66+FC_IND_NFM_PA_E!R66+FC_IND_NFM_SA_E!R66+FC_IND_NFM_OM_E!R66</f>
        <v>0</v>
      </c>
      <c r="S66" s="52">
        <f>FC_IND_NFM_AM_E!S66+FC_IND_NFM_PA_E!S66+FC_IND_NFM_SA_E!S66+FC_IND_NFM_OM_E!S66</f>
        <v>0</v>
      </c>
      <c r="T66" s="52">
        <f>FC_IND_NFM_AM_E!T66+FC_IND_NFM_PA_E!T66+FC_IND_NFM_SA_E!T66+FC_IND_NFM_OM_E!T66</f>
        <v>0</v>
      </c>
      <c r="U66" s="52">
        <f>FC_IND_NFM_AM_E!U66+FC_IND_NFM_PA_E!U66+FC_IND_NFM_SA_E!U66+FC_IND_NFM_OM_E!U66</f>
        <v>0</v>
      </c>
      <c r="V66" s="52">
        <f>FC_IND_NFM_AM_E!V66+FC_IND_NFM_PA_E!V66+FC_IND_NFM_SA_E!V66+FC_IND_NFM_OM_E!V66</f>
        <v>0</v>
      </c>
      <c r="W66" s="52">
        <f>FC_IND_NFM_AM_E!W66+FC_IND_NFM_PA_E!W66+FC_IND_NFM_SA_E!W66+FC_IND_NFM_OM_E!W66</f>
        <v>0</v>
      </c>
      <c r="X66" s="52">
        <f>FC_IND_NFM_AM_E!X66+FC_IND_NFM_PA_E!X66+FC_IND_NFM_SA_E!X66+FC_IND_NFM_OM_E!X66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FC_IND_NFM_AM_E!C67+FC_IND_NFM_PA_E!C67+FC_IND_NFM_SA_E!C67+FC_IND_NFM_OM_E!C67</f>
        <v>0</v>
      </c>
      <c r="D67" s="52">
        <f>FC_IND_NFM_AM_E!D67+FC_IND_NFM_PA_E!D67+FC_IND_NFM_SA_E!D67+FC_IND_NFM_OM_E!D67</f>
        <v>0</v>
      </c>
      <c r="E67" s="52">
        <f>FC_IND_NFM_AM_E!E67+FC_IND_NFM_PA_E!E67+FC_IND_NFM_SA_E!E67+FC_IND_NFM_OM_E!E67</f>
        <v>0</v>
      </c>
      <c r="F67" s="52">
        <f>FC_IND_NFM_AM_E!F67+FC_IND_NFM_PA_E!F67+FC_IND_NFM_SA_E!F67+FC_IND_NFM_OM_E!F67</f>
        <v>0</v>
      </c>
      <c r="G67" s="52">
        <f>FC_IND_NFM_AM_E!G67+FC_IND_NFM_PA_E!G67+FC_IND_NFM_SA_E!G67+FC_IND_NFM_OM_E!G67</f>
        <v>0</v>
      </c>
      <c r="H67" s="52">
        <f>FC_IND_NFM_AM_E!H67+FC_IND_NFM_PA_E!H67+FC_IND_NFM_SA_E!H67+FC_IND_NFM_OM_E!H67</f>
        <v>0</v>
      </c>
      <c r="I67" s="52">
        <f>FC_IND_NFM_AM_E!I67+FC_IND_NFM_PA_E!I67+FC_IND_NFM_SA_E!I67+FC_IND_NFM_OM_E!I67</f>
        <v>0</v>
      </c>
      <c r="J67" s="52">
        <f>FC_IND_NFM_AM_E!J67+FC_IND_NFM_PA_E!J67+FC_IND_NFM_SA_E!J67+FC_IND_NFM_OM_E!J67</f>
        <v>0</v>
      </c>
      <c r="K67" s="52">
        <f>FC_IND_NFM_AM_E!K67+FC_IND_NFM_PA_E!K67+FC_IND_NFM_SA_E!K67+FC_IND_NFM_OM_E!K67</f>
        <v>0</v>
      </c>
      <c r="L67" s="52">
        <f>FC_IND_NFM_AM_E!L67+FC_IND_NFM_PA_E!L67+FC_IND_NFM_SA_E!L67+FC_IND_NFM_OM_E!L67</f>
        <v>0</v>
      </c>
      <c r="M67" s="52">
        <f>FC_IND_NFM_AM_E!M67+FC_IND_NFM_PA_E!M67+FC_IND_NFM_SA_E!M67+FC_IND_NFM_OM_E!M67</f>
        <v>0</v>
      </c>
      <c r="N67" s="52">
        <f>FC_IND_NFM_AM_E!N67+FC_IND_NFM_PA_E!N67+FC_IND_NFM_SA_E!N67+FC_IND_NFM_OM_E!N67</f>
        <v>0</v>
      </c>
      <c r="O67" s="52">
        <f>FC_IND_NFM_AM_E!O67+FC_IND_NFM_PA_E!O67+FC_IND_NFM_SA_E!O67+FC_IND_NFM_OM_E!O67</f>
        <v>0</v>
      </c>
      <c r="P67" s="52">
        <f>FC_IND_NFM_AM_E!P67+FC_IND_NFM_PA_E!P67+FC_IND_NFM_SA_E!P67+FC_IND_NFM_OM_E!P67</f>
        <v>0</v>
      </c>
      <c r="Q67" s="52">
        <f>FC_IND_NFM_AM_E!Q67+FC_IND_NFM_PA_E!Q67+FC_IND_NFM_SA_E!Q67+FC_IND_NFM_OM_E!Q67</f>
        <v>0</v>
      </c>
      <c r="R67" s="52">
        <f>FC_IND_NFM_AM_E!R67+FC_IND_NFM_PA_E!R67+FC_IND_NFM_SA_E!R67+FC_IND_NFM_OM_E!R67</f>
        <v>0</v>
      </c>
      <c r="S67" s="52">
        <f>FC_IND_NFM_AM_E!S67+FC_IND_NFM_PA_E!S67+FC_IND_NFM_SA_E!S67+FC_IND_NFM_OM_E!S67</f>
        <v>0</v>
      </c>
      <c r="T67" s="52">
        <f>FC_IND_NFM_AM_E!T67+FC_IND_NFM_PA_E!T67+FC_IND_NFM_SA_E!T67+FC_IND_NFM_OM_E!T67</f>
        <v>0</v>
      </c>
      <c r="U67" s="52">
        <f>FC_IND_NFM_AM_E!U67+FC_IND_NFM_PA_E!U67+FC_IND_NFM_SA_E!U67+FC_IND_NFM_OM_E!U67</f>
        <v>0</v>
      </c>
      <c r="V67" s="52">
        <f>FC_IND_NFM_AM_E!V67+FC_IND_NFM_PA_E!V67+FC_IND_NFM_SA_E!V67+FC_IND_NFM_OM_E!V67</f>
        <v>0</v>
      </c>
      <c r="W67" s="52">
        <f>FC_IND_NFM_AM_E!W67+FC_IND_NFM_PA_E!W67+FC_IND_NFM_SA_E!W67+FC_IND_NFM_OM_E!W67</f>
        <v>0</v>
      </c>
      <c r="X67" s="52">
        <f>FC_IND_NFM_AM_E!X67+FC_IND_NFM_PA_E!X67+FC_IND_NFM_SA_E!X67+FC_IND_NFM_OM_E!X67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FC_IND_NFM_AM_E!C68+FC_IND_NFM_PA_E!C68+FC_IND_NFM_SA_E!C68+FC_IND_NFM_OM_E!C68</f>
        <v>0</v>
      </c>
      <c r="D68" s="52">
        <f>FC_IND_NFM_AM_E!D68+FC_IND_NFM_PA_E!D68+FC_IND_NFM_SA_E!D68+FC_IND_NFM_OM_E!D68</f>
        <v>0</v>
      </c>
      <c r="E68" s="52">
        <f>FC_IND_NFM_AM_E!E68+FC_IND_NFM_PA_E!E68+FC_IND_NFM_SA_E!E68+FC_IND_NFM_OM_E!E68</f>
        <v>0</v>
      </c>
      <c r="F68" s="52">
        <f>FC_IND_NFM_AM_E!F68+FC_IND_NFM_PA_E!F68+FC_IND_NFM_SA_E!F68+FC_IND_NFM_OM_E!F68</f>
        <v>0</v>
      </c>
      <c r="G68" s="52">
        <f>FC_IND_NFM_AM_E!G68+FC_IND_NFM_PA_E!G68+FC_IND_NFM_SA_E!G68+FC_IND_NFM_OM_E!G68</f>
        <v>0</v>
      </c>
      <c r="H68" s="52">
        <f>FC_IND_NFM_AM_E!H68+FC_IND_NFM_PA_E!H68+FC_IND_NFM_SA_E!H68+FC_IND_NFM_OM_E!H68</f>
        <v>0</v>
      </c>
      <c r="I68" s="52">
        <f>FC_IND_NFM_AM_E!I68+FC_IND_NFM_PA_E!I68+FC_IND_NFM_SA_E!I68+FC_IND_NFM_OM_E!I68</f>
        <v>0</v>
      </c>
      <c r="J68" s="52">
        <f>FC_IND_NFM_AM_E!J68+FC_IND_NFM_PA_E!J68+FC_IND_NFM_SA_E!J68+FC_IND_NFM_OM_E!J68</f>
        <v>0</v>
      </c>
      <c r="K68" s="52">
        <f>FC_IND_NFM_AM_E!K68+FC_IND_NFM_PA_E!K68+FC_IND_NFM_SA_E!K68+FC_IND_NFM_OM_E!K68</f>
        <v>0</v>
      </c>
      <c r="L68" s="52">
        <f>FC_IND_NFM_AM_E!L68+FC_IND_NFM_PA_E!L68+FC_IND_NFM_SA_E!L68+FC_IND_NFM_OM_E!L68</f>
        <v>0</v>
      </c>
      <c r="M68" s="52">
        <f>FC_IND_NFM_AM_E!M68+FC_IND_NFM_PA_E!M68+FC_IND_NFM_SA_E!M68+FC_IND_NFM_OM_E!M68</f>
        <v>0</v>
      </c>
      <c r="N68" s="52">
        <f>FC_IND_NFM_AM_E!N68+FC_IND_NFM_PA_E!N68+FC_IND_NFM_SA_E!N68+FC_IND_NFM_OM_E!N68</f>
        <v>0</v>
      </c>
      <c r="O68" s="52">
        <f>FC_IND_NFM_AM_E!O68+FC_IND_NFM_PA_E!O68+FC_IND_NFM_SA_E!O68+FC_IND_NFM_OM_E!O68</f>
        <v>0</v>
      </c>
      <c r="P68" s="52">
        <f>FC_IND_NFM_AM_E!P68+FC_IND_NFM_PA_E!P68+FC_IND_NFM_SA_E!P68+FC_IND_NFM_OM_E!P68</f>
        <v>0</v>
      </c>
      <c r="Q68" s="52">
        <f>FC_IND_NFM_AM_E!Q68+FC_IND_NFM_PA_E!Q68+FC_IND_NFM_SA_E!Q68+FC_IND_NFM_OM_E!Q68</f>
        <v>0</v>
      </c>
      <c r="R68" s="52">
        <f>FC_IND_NFM_AM_E!R68+FC_IND_NFM_PA_E!R68+FC_IND_NFM_SA_E!R68+FC_IND_NFM_OM_E!R68</f>
        <v>0</v>
      </c>
      <c r="S68" s="52">
        <f>FC_IND_NFM_AM_E!S68+FC_IND_NFM_PA_E!S68+FC_IND_NFM_SA_E!S68+FC_IND_NFM_OM_E!S68</f>
        <v>0</v>
      </c>
      <c r="T68" s="52">
        <f>FC_IND_NFM_AM_E!T68+FC_IND_NFM_PA_E!T68+FC_IND_NFM_SA_E!T68+FC_IND_NFM_OM_E!T68</f>
        <v>0</v>
      </c>
      <c r="U68" s="52">
        <f>FC_IND_NFM_AM_E!U68+FC_IND_NFM_PA_E!U68+FC_IND_NFM_SA_E!U68+FC_IND_NFM_OM_E!U68</f>
        <v>0</v>
      </c>
      <c r="V68" s="52">
        <f>FC_IND_NFM_AM_E!V68+FC_IND_NFM_PA_E!V68+FC_IND_NFM_SA_E!V68+FC_IND_NFM_OM_E!V68</f>
        <v>0</v>
      </c>
      <c r="W68" s="52">
        <f>FC_IND_NFM_AM_E!W68+FC_IND_NFM_PA_E!W68+FC_IND_NFM_SA_E!W68+FC_IND_NFM_OM_E!W68</f>
        <v>0</v>
      </c>
      <c r="X68" s="52">
        <f>FC_IND_NFM_AM_E!X68+FC_IND_NFM_PA_E!X68+FC_IND_NFM_SA_E!X68+FC_IND_NFM_OM_E!X68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FC_IND_NFM_AM_E!C69+FC_IND_NFM_PA_E!C69+FC_IND_NFM_SA_E!C69+FC_IND_NFM_OM_E!C69</f>
        <v>0</v>
      </c>
      <c r="D69" s="52">
        <f>FC_IND_NFM_AM_E!D69+FC_IND_NFM_PA_E!D69+FC_IND_NFM_SA_E!D69+FC_IND_NFM_OM_E!D69</f>
        <v>0</v>
      </c>
      <c r="E69" s="52">
        <f>FC_IND_NFM_AM_E!E69+FC_IND_NFM_PA_E!E69+FC_IND_NFM_SA_E!E69+FC_IND_NFM_OM_E!E69</f>
        <v>0</v>
      </c>
      <c r="F69" s="52">
        <f>FC_IND_NFM_AM_E!F69+FC_IND_NFM_PA_E!F69+FC_IND_NFM_SA_E!F69+FC_IND_NFM_OM_E!F69</f>
        <v>0</v>
      </c>
      <c r="G69" s="52">
        <f>FC_IND_NFM_AM_E!G69+FC_IND_NFM_PA_E!G69+FC_IND_NFM_SA_E!G69+FC_IND_NFM_OM_E!G69</f>
        <v>0</v>
      </c>
      <c r="H69" s="52">
        <f>FC_IND_NFM_AM_E!H69+FC_IND_NFM_PA_E!H69+FC_IND_NFM_SA_E!H69+FC_IND_NFM_OM_E!H69</f>
        <v>0</v>
      </c>
      <c r="I69" s="52">
        <f>FC_IND_NFM_AM_E!I69+FC_IND_NFM_PA_E!I69+FC_IND_NFM_SA_E!I69+FC_IND_NFM_OM_E!I69</f>
        <v>0</v>
      </c>
      <c r="J69" s="52">
        <f>FC_IND_NFM_AM_E!J69+FC_IND_NFM_PA_E!J69+FC_IND_NFM_SA_E!J69+FC_IND_NFM_OM_E!J69</f>
        <v>0</v>
      </c>
      <c r="K69" s="52">
        <f>FC_IND_NFM_AM_E!K69+FC_IND_NFM_PA_E!K69+FC_IND_NFM_SA_E!K69+FC_IND_NFM_OM_E!K69</f>
        <v>0</v>
      </c>
      <c r="L69" s="52">
        <f>FC_IND_NFM_AM_E!L69+FC_IND_NFM_PA_E!L69+FC_IND_NFM_SA_E!L69+FC_IND_NFM_OM_E!L69</f>
        <v>0</v>
      </c>
      <c r="M69" s="52">
        <f>FC_IND_NFM_AM_E!M69+FC_IND_NFM_PA_E!M69+FC_IND_NFM_SA_E!M69+FC_IND_NFM_OM_E!M69</f>
        <v>0</v>
      </c>
      <c r="N69" s="52">
        <f>FC_IND_NFM_AM_E!N69+FC_IND_NFM_PA_E!N69+FC_IND_NFM_SA_E!N69+FC_IND_NFM_OM_E!N69</f>
        <v>0</v>
      </c>
      <c r="O69" s="52">
        <f>FC_IND_NFM_AM_E!O69+FC_IND_NFM_PA_E!O69+FC_IND_NFM_SA_E!O69+FC_IND_NFM_OM_E!O69</f>
        <v>0</v>
      </c>
      <c r="P69" s="52">
        <f>FC_IND_NFM_AM_E!P69+FC_IND_NFM_PA_E!P69+FC_IND_NFM_SA_E!P69+FC_IND_NFM_OM_E!P69</f>
        <v>0</v>
      </c>
      <c r="Q69" s="52">
        <f>FC_IND_NFM_AM_E!Q69+FC_IND_NFM_PA_E!Q69+FC_IND_NFM_SA_E!Q69+FC_IND_NFM_OM_E!Q69</f>
        <v>0</v>
      </c>
      <c r="R69" s="52">
        <f>FC_IND_NFM_AM_E!R69+FC_IND_NFM_PA_E!R69+FC_IND_NFM_SA_E!R69+FC_IND_NFM_OM_E!R69</f>
        <v>0</v>
      </c>
      <c r="S69" s="52">
        <f>FC_IND_NFM_AM_E!S69+FC_IND_NFM_PA_E!S69+FC_IND_NFM_SA_E!S69+FC_IND_NFM_OM_E!S69</f>
        <v>0</v>
      </c>
      <c r="T69" s="52">
        <f>FC_IND_NFM_AM_E!T69+FC_IND_NFM_PA_E!T69+FC_IND_NFM_SA_E!T69+FC_IND_NFM_OM_E!T69</f>
        <v>7.9012800000000001E-3</v>
      </c>
      <c r="U69" s="52">
        <f>FC_IND_NFM_AM_E!U69+FC_IND_NFM_PA_E!U69+FC_IND_NFM_SA_E!U69+FC_IND_NFM_OM_E!U69</f>
        <v>1.045008E-2</v>
      </c>
      <c r="V69" s="52">
        <f>FC_IND_NFM_AM_E!V69+FC_IND_NFM_PA_E!V69+FC_IND_NFM_SA_E!V69+FC_IND_NFM_OM_E!V69</f>
        <v>7.9012800000000001E-3</v>
      </c>
      <c r="W69" s="52">
        <f>FC_IND_NFM_AM_E!W69+FC_IND_NFM_PA_E!W69+FC_IND_NFM_SA_E!W69+FC_IND_NFM_OM_E!W69</f>
        <v>5.3524800000000006E-3</v>
      </c>
      <c r="X69" s="52">
        <f>FC_IND_NFM_AM_E!X69+FC_IND_NFM_PA_E!X69+FC_IND_NFM_SA_E!X69+FC_IND_NFM_OM_E!X69</f>
        <v>1.1214720000000001E-2</v>
      </c>
    </row>
    <row r="70" spans="1:24" ht="11.25" customHeight="1" x14ac:dyDescent="0.2">
      <c r="A70" s="50" t="s">
        <v>108</v>
      </c>
      <c r="B70" s="51" t="s">
        <v>109</v>
      </c>
      <c r="C70" s="52">
        <f>FC_IND_NFM_AM_E!C70+FC_IND_NFM_PA_E!C70+FC_IND_NFM_SA_E!C70+FC_IND_NFM_OM_E!C70</f>
        <v>0</v>
      </c>
      <c r="D70" s="52">
        <f>FC_IND_NFM_AM_E!D70+FC_IND_NFM_PA_E!D70+FC_IND_NFM_SA_E!D70+FC_IND_NFM_OM_E!D70</f>
        <v>0</v>
      </c>
      <c r="E70" s="52">
        <f>FC_IND_NFM_AM_E!E70+FC_IND_NFM_PA_E!E70+FC_IND_NFM_SA_E!E70+FC_IND_NFM_OM_E!E70</f>
        <v>0</v>
      </c>
      <c r="F70" s="52">
        <f>FC_IND_NFM_AM_E!F70+FC_IND_NFM_PA_E!F70+FC_IND_NFM_SA_E!F70+FC_IND_NFM_OM_E!F70</f>
        <v>0</v>
      </c>
      <c r="G70" s="52">
        <f>FC_IND_NFM_AM_E!G70+FC_IND_NFM_PA_E!G70+FC_IND_NFM_SA_E!G70+FC_IND_NFM_OM_E!G70</f>
        <v>0</v>
      </c>
      <c r="H70" s="52">
        <f>FC_IND_NFM_AM_E!H70+FC_IND_NFM_PA_E!H70+FC_IND_NFM_SA_E!H70+FC_IND_NFM_OM_E!H70</f>
        <v>0</v>
      </c>
      <c r="I70" s="52">
        <f>FC_IND_NFM_AM_E!I70+FC_IND_NFM_PA_E!I70+FC_IND_NFM_SA_E!I70+FC_IND_NFM_OM_E!I70</f>
        <v>0</v>
      </c>
      <c r="J70" s="52">
        <f>FC_IND_NFM_AM_E!J70+FC_IND_NFM_PA_E!J70+FC_IND_NFM_SA_E!J70+FC_IND_NFM_OM_E!J70</f>
        <v>0</v>
      </c>
      <c r="K70" s="52">
        <f>FC_IND_NFM_AM_E!K70+FC_IND_NFM_PA_E!K70+FC_IND_NFM_SA_E!K70+FC_IND_NFM_OM_E!K70</f>
        <v>0</v>
      </c>
      <c r="L70" s="52">
        <f>FC_IND_NFM_AM_E!L70+FC_IND_NFM_PA_E!L70+FC_IND_NFM_SA_E!L70+FC_IND_NFM_OM_E!L70</f>
        <v>0</v>
      </c>
      <c r="M70" s="52">
        <f>FC_IND_NFM_AM_E!M70+FC_IND_NFM_PA_E!M70+FC_IND_NFM_SA_E!M70+FC_IND_NFM_OM_E!M70</f>
        <v>0</v>
      </c>
      <c r="N70" s="52">
        <f>FC_IND_NFM_AM_E!N70+FC_IND_NFM_PA_E!N70+FC_IND_NFM_SA_E!N70+FC_IND_NFM_OM_E!N70</f>
        <v>0</v>
      </c>
      <c r="O70" s="52">
        <f>FC_IND_NFM_AM_E!O70+FC_IND_NFM_PA_E!O70+FC_IND_NFM_SA_E!O70+FC_IND_NFM_OM_E!O70</f>
        <v>0</v>
      </c>
      <c r="P70" s="52">
        <f>FC_IND_NFM_AM_E!P70+FC_IND_NFM_PA_E!P70+FC_IND_NFM_SA_E!P70+FC_IND_NFM_OM_E!P70</f>
        <v>0</v>
      </c>
      <c r="Q70" s="52">
        <f>FC_IND_NFM_AM_E!Q70+FC_IND_NFM_PA_E!Q70+FC_IND_NFM_SA_E!Q70+FC_IND_NFM_OM_E!Q70</f>
        <v>0</v>
      </c>
      <c r="R70" s="52">
        <f>FC_IND_NFM_AM_E!R70+FC_IND_NFM_PA_E!R70+FC_IND_NFM_SA_E!R70+FC_IND_NFM_OM_E!R70</f>
        <v>0</v>
      </c>
      <c r="S70" s="52">
        <f>FC_IND_NFM_AM_E!S70+FC_IND_NFM_PA_E!S70+FC_IND_NFM_SA_E!S70+FC_IND_NFM_OM_E!S70</f>
        <v>0</v>
      </c>
      <c r="T70" s="52">
        <f>FC_IND_NFM_AM_E!T70+FC_IND_NFM_PA_E!T70+FC_IND_NFM_SA_E!T70+FC_IND_NFM_OM_E!T70</f>
        <v>0</v>
      </c>
      <c r="U70" s="52">
        <f>FC_IND_NFM_AM_E!U70+FC_IND_NFM_PA_E!U70+FC_IND_NFM_SA_E!U70+FC_IND_NFM_OM_E!U70</f>
        <v>0</v>
      </c>
      <c r="V70" s="52">
        <f>FC_IND_NFM_AM_E!V70+FC_IND_NFM_PA_E!V70+FC_IND_NFM_SA_E!V70+FC_IND_NFM_OM_E!V70</f>
        <v>0</v>
      </c>
      <c r="W70" s="52">
        <f>FC_IND_NFM_AM_E!W70+FC_IND_NFM_PA_E!W70+FC_IND_NFM_SA_E!W70+FC_IND_NFM_OM_E!W70</f>
        <v>0</v>
      </c>
      <c r="X70" s="52">
        <f>FC_IND_NFM_AM_E!X70+FC_IND_NFM_PA_E!X70+FC_IND_NFM_SA_E!X70+FC_IND_NFM_OM_E!X70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FC_IND_NFM_AM_E!C71+FC_IND_NFM_PA_E!C71+FC_IND_NFM_SA_E!C71+FC_IND_NFM_OM_E!C71</f>
        <v>0</v>
      </c>
      <c r="D71" s="52">
        <f>FC_IND_NFM_AM_E!D71+FC_IND_NFM_PA_E!D71+FC_IND_NFM_SA_E!D71+FC_IND_NFM_OM_E!D71</f>
        <v>0</v>
      </c>
      <c r="E71" s="52">
        <f>FC_IND_NFM_AM_E!E71+FC_IND_NFM_PA_E!E71+FC_IND_NFM_SA_E!E71+FC_IND_NFM_OM_E!E71</f>
        <v>0</v>
      </c>
      <c r="F71" s="52">
        <f>FC_IND_NFM_AM_E!F71+FC_IND_NFM_PA_E!F71+FC_IND_NFM_SA_E!F71+FC_IND_NFM_OM_E!F71</f>
        <v>0</v>
      </c>
      <c r="G71" s="52">
        <f>FC_IND_NFM_AM_E!G71+FC_IND_NFM_PA_E!G71+FC_IND_NFM_SA_E!G71+FC_IND_NFM_OM_E!G71</f>
        <v>0</v>
      </c>
      <c r="H71" s="52">
        <f>FC_IND_NFM_AM_E!H71+FC_IND_NFM_PA_E!H71+FC_IND_NFM_SA_E!H71+FC_IND_NFM_OM_E!H71</f>
        <v>0</v>
      </c>
      <c r="I71" s="52">
        <f>FC_IND_NFM_AM_E!I71+FC_IND_NFM_PA_E!I71+FC_IND_NFM_SA_E!I71+FC_IND_NFM_OM_E!I71</f>
        <v>0</v>
      </c>
      <c r="J71" s="52">
        <f>FC_IND_NFM_AM_E!J71+FC_IND_NFM_PA_E!J71+FC_IND_NFM_SA_E!J71+FC_IND_NFM_OM_E!J71</f>
        <v>0</v>
      </c>
      <c r="K71" s="52">
        <f>FC_IND_NFM_AM_E!K71+FC_IND_NFM_PA_E!K71+FC_IND_NFM_SA_E!K71+FC_IND_NFM_OM_E!K71</f>
        <v>0</v>
      </c>
      <c r="L71" s="52">
        <f>FC_IND_NFM_AM_E!L71+FC_IND_NFM_PA_E!L71+FC_IND_NFM_SA_E!L71+FC_IND_NFM_OM_E!L71</f>
        <v>0</v>
      </c>
      <c r="M71" s="52">
        <f>FC_IND_NFM_AM_E!M71+FC_IND_NFM_PA_E!M71+FC_IND_NFM_SA_E!M71+FC_IND_NFM_OM_E!M71</f>
        <v>0</v>
      </c>
      <c r="N71" s="52">
        <f>FC_IND_NFM_AM_E!N71+FC_IND_NFM_PA_E!N71+FC_IND_NFM_SA_E!N71+FC_IND_NFM_OM_E!N71</f>
        <v>0</v>
      </c>
      <c r="O71" s="52">
        <f>FC_IND_NFM_AM_E!O71+FC_IND_NFM_PA_E!O71+FC_IND_NFM_SA_E!O71+FC_IND_NFM_OM_E!O71</f>
        <v>0</v>
      </c>
      <c r="P71" s="52">
        <f>FC_IND_NFM_AM_E!P71+FC_IND_NFM_PA_E!P71+FC_IND_NFM_SA_E!P71+FC_IND_NFM_OM_E!P71</f>
        <v>0</v>
      </c>
      <c r="Q71" s="52">
        <f>FC_IND_NFM_AM_E!Q71+FC_IND_NFM_PA_E!Q71+FC_IND_NFM_SA_E!Q71+FC_IND_NFM_OM_E!Q71</f>
        <v>0</v>
      </c>
      <c r="R71" s="52">
        <f>FC_IND_NFM_AM_E!R71+FC_IND_NFM_PA_E!R71+FC_IND_NFM_SA_E!R71+FC_IND_NFM_OM_E!R71</f>
        <v>0</v>
      </c>
      <c r="S71" s="52">
        <f>FC_IND_NFM_AM_E!S71+FC_IND_NFM_PA_E!S71+FC_IND_NFM_SA_E!S71+FC_IND_NFM_OM_E!S71</f>
        <v>0</v>
      </c>
      <c r="T71" s="52">
        <f>FC_IND_NFM_AM_E!T71+FC_IND_NFM_PA_E!T71+FC_IND_NFM_SA_E!T71+FC_IND_NFM_OM_E!T71</f>
        <v>0</v>
      </c>
      <c r="U71" s="52">
        <f>FC_IND_NFM_AM_E!U71+FC_IND_NFM_PA_E!U71+FC_IND_NFM_SA_E!U71+FC_IND_NFM_OM_E!U71</f>
        <v>0</v>
      </c>
      <c r="V71" s="52">
        <f>FC_IND_NFM_AM_E!V71+FC_IND_NFM_PA_E!V71+FC_IND_NFM_SA_E!V71+FC_IND_NFM_OM_E!V71</f>
        <v>0</v>
      </c>
      <c r="W71" s="52">
        <f>FC_IND_NFM_AM_E!W71+FC_IND_NFM_PA_E!W71+FC_IND_NFM_SA_E!W71+FC_IND_NFM_OM_E!W71</f>
        <v>0</v>
      </c>
      <c r="X71" s="52">
        <f>FC_IND_NFM_AM_E!X71+FC_IND_NFM_PA_E!X71+FC_IND_NFM_SA_E!X71+FC_IND_NFM_OM_E!X71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FC_IND_NFM_AM_E!C72+FC_IND_NFM_PA_E!C72+FC_IND_NFM_SA_E!C72+FC_IND_NFM_OM_E!C72</f>
        <v>0</v>
      </c>
      <c r="D72" s="55">
        <f>FC_IND_NFM_AM_E!D72+FC_IND_NFM_PA_E!D72+FC_IND_NFM_SA_E!D72+FC_IND_NFM_OM_E!D72</f>
        <v>0</v>
      </c>
      <c r="E72" s="55">
        <f>FC_IND_NFM_AM_E!E72+FC_IND_NFM_PA_E!E72+FC_IND_NFM_SA_E!E72+FC_IND_NFM_OM_E!E72</f>
        <v>0</v>
      </c>
      <c r="F72" s="55">
        <f>FC_IND_NFM_AM_E!F72+FC_IND_NFM_PA_E!F72+FC_IND_NFM_SA_E!F72+FC_IND_NFM_OM_E!F72</f>
        <v>0</v>
      </c>
      <c r="G72" s="55">
        <f>FC_IND_NFM_AM_E!G72+FC_IND_NFM_PA_E!G72+FC_IND_NFM_SA_E!G72+FC_IND_NFM_OM_E!G72</f>
        <v>0</v>
      </c>
      <c r="H72" s="55">
        <f>FC_IND_NFM_AM_E!H72+FC_IND_NFM_PA_E!H72+FC_IND_NFM_SA_E!H72+FC_IND_NFM_OM_E!H72</f>
        <v>0</v>
      </c>
      <c r="I72" s="55">
        <f>FC_IND_NFM_AM_E!I72+FC_IND_NFM_PA_E!I72+FC_IND_NFM_SA_E!I72+FC_IND_NFM_OM_E!I72</f>
        <v>0</v>
      </c>
      <c r="J72" s="55">
        <f>FC_IND_NFM_AM_E!J72+FC_IND_NFM_PA_E!J72+FC_IND_NFM_SA_E!J72+FC_IND_NFM_OM_E!J72</f>
        <v>0</v>
      </c>
      <c r="K72" s="55">
        <f>FC_IND_NFM_AM_E!K72+FC_IND_NFM_PA_E!K72+FC_IND_NFM_SA_E!K72+FC_IND_NFM_OM_E!K72</f>
        <v>0</v>
      </c>
      <c r="L72" s="55">
        <f>FC_IND_NFM_AM_E!L72+FC_IND_NFM_PA_E!L72+FC_IND_NFM_SA_E!L72+FC_IND_NFM_OM_E!L72</f>
        <v>0</v>
      </c>
      <c r="M72" s="55">
        <f>FC_IND_NFM_AM_E!M72+FC_IND_NFM_PA_E!M72+FC_IND_NFM_SA_E!M72+FC_IND_NFM_OM_E!M72</f>
        <v>0</v>
      </c>
      <c r="N72" s="55">
        <f>FC_IND_NFM_AM_E!N72+FC_IND_NFM_PA_E!N72+FC_IND_NFM_SA_E!N72+FC_IND_NFM_OM_E!N72</f>
        <v>0</v>
      </c>
      <c r="O72" s="55">
        <f>FC_IND_NFM_AM_E!O72+FC_IND_NFM_PA_E!O72+FC_IND_NFM_SA_E!O72+FC_IND_NFM_OM_E!O72</f>
        <v>0</v>
      </c>
      <c r="P72" s="55">
        <f>FC_IND_NFM_AM_E!P72+FC_IND_NFM_PA_E!P72+FC_IND_NFM_SA_E!P72+FC_IND_NFM_OM_E!P72</f>
        <v>0</v>
      </c>
      <c r="Q72" s="55">
        <f>FC_IND_NFM_AM_E!Q72+FC_IND_NFM_PA_E!Q72+FC_IND_NFM_SA_E!Q72+FC_IND_NFM_OM_E!Q72</f>
        <v>0</v>
      </c>
      <c r="R72" s="55">
        <f>FC_IND_NFM_AM_E!R72+FC_IND_NFM_PA_E!R72+FC_IND_NFM_SA_E!R72+FC_IND_NFM_OM_E!R72</f>
        <v>0</v>
      </c>
      <c r="S72" s="55">
        <f>FC_IND_NFM_AM_E!S72+FC_IND_NFM_PA_E!S72+FC_IND_NFM_SA_E!S72+FC_IND_NFM_OM_E!S72</f>
        <v>0</v>
      </c>
      <c r="T72" s="55">
        <f>FC_IND_NFM_AM_E!T72+FC_IND_NFM_PA_E!T72+FC_IND_NFM_SA_E!T72+FC_IND_NFM_OM_E!T72</f>
        <v>0</v>
      </c>
      <c r="U72" s="55">
        <f>FC_IND_NFM_AM_E!U72+FC_IND_NFM_PA_E!U72+FC_IND_NFM_SA_E!U72+FC_IND_NFM_OM_E!U72</f>
        <v>0</v>
      </c>
      <c r="V72" s="55">
        <f>FC_IND_NFM_AM_E!V72+FC_IND_NFM_PA_E!V72+FC_IND_NFM_SA_E!V72+FC_IND_NFM_OM_E!V72</f>
        <v>0</v>
      </c>
      <c r="W72" s="55">
        <f>FC_IND_NFM_AM_E!W72+FC_IND_NFM_PA_E!W72+FC_IND_NFM_SA_E!W72+FC_IND_NFM_OM_E!W72</f>
        <v>0</v>
      </c>
      <c r="X72" s="55">
        <f>FC_IND_NFM_AM_E!X72+FC_IND_NFM_PA_E!X72+FC_IND_NFM_SA_E!X72+FC_IND_NFM_OM_E!X72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271</v>
      </c>
      <c r="B1" s="4" t="s">
        <v>270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273</v>
      </c>
      <c r="B1" s="4" t="s">
        <v>272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275</v>
      </c>
      <c r="B1" s="4" t="s">
        <v>274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6.435938278106577</v>
      </c>
      <c r="D2" s="21">
        <f t="shared" ref="D2:X2" si="0">SUM(D3,D17,D22,D25,D26,D51,D52)</f>
        <v>4.632768318740875</v>
      </c>
      <c r="E2" s="21">
        <f t="shared" si="0"/>
        <v>1.454516211614403</v>
      </c>
      <c r="F2" s="21">
        <f t="shared" si="0"/>
        <v>1.6067974702416354</v>
      </c>
      <c r="G2" s="21">
        <f t="shared" si="0"/>
        <v>1.744552894331896</v>
      </c>
      <c r="H2" s="21">
        <f t="shared" si="0"/>
        <v>1.4136552029825111</v>
      </c>
      <c r="I2" s="21">
        <f t="shared" si="0"/>
        <v>1.8635426847087819</v>
      </c>
      <c r="J2" s="21">
        <f t="shared" si="0"/>
        <v>3.0353345361649189</v>
      </c>
      <c r="K2" s="21">
        <f t="shared" si="0"/>
        <v>3.4155989122018782</v>
      </c>
      <c r="L2" s="21">
        <f t="shared" si="0"/>
        <v>2.2949851743028216</v>
      </c>
      <c r="M2" s="21">
        <f t="shared" si="0"/>
        <v>1.5320126147149438</v>
      </c>
      <c r="N2" s="21">
        <f t="shared" si="0"/>
        <v>1.8605504553130188</v>
      </c>
      <c r="O2" s="21">
        <f t="shared" si="0"/>
        <v>3.1041670273645359</v>
      </c>
      <c r="P2" s="21">
        <f t="shared" si="0"/>
        <v>3.3281215120331034</v>
      </c>
      <c r="Q2" s="21">
        <f t="shared" si="0"/>
        <v>4.3588988036341636</v>
      </c>
      <c r="R2" s="21">
        <f t="shared" si="0"/>
        <v>4.7951844202523581</v>
      </c>
      <c r="S2" s="21">
        <f t="shared" si="0"/>
        <v>4.9807641923548092</v>
      </c>
      <c r="T2" s="21">
        <f t="shared" si="0"/>
        <v>5.0900606529328591</v>
      </c>
      <c r="U2" s="21">
        <f t="shared" si="0"/>
        <v>4.9447793938689353</v>
      </c>
      <c r="V2" s="21">
        <f t="shared" si="0"/>
        <v>4.7234402342154036</v>
      </c>
      <c r="W2" s="21">
        <f t="shared" si="0"/>
        <v>5.1144751045858543</v>
      </c>
      <c r="X2" s="21">
        <f t="shared" si="0"/>
        <v>5.903775351595927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3.9120342830237825E-2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3.9120342830237825E-2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3.9120342830237825E-2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4.4250859950700985</v>
      </c>
      <c r="D26" s="27">
        <f t="shared" si="11"/>
        <v>3.4910567957233161</v>
      </c>
      <c r="E26" s="27">
        <f t="shared" si="11"/>
        <v>0.24958638776979528</v>
      </c>
      <c r="F26" s="27">
        <f t="shared" si="11"/>
        <v>0.2742369551484895</v>
      </c>
      <c r="G26" s="27">
        <f t="shared" si="11"/>
        <v>0.5751195981510544</v>
      </c>
      <c r="H26" s="27">
        <f t="shared" si="11"/>
        <v>0</v>
      </c>
      <c r="I26" s="27">
        <f t="shared" si="11"/>
        <v>0</v>
      </c>
      <c r="J26" s="27">
        <f t="shared" si="11"/>
        <v>1.0104534956227504</v>
      </c>
      <c r="K26" s="27">
        <f t="shared" si="11"/>
        <v>0.70587817706971034</v>
      </c>
      <c r="L26" s="27">
        <f t="shared" si="11"/>
        <v>0.73959989120877112</v>
      </c>
      <c r="M26" s="27">
        <f t="shared" si="11"/>
        <v>0.24775107635297589</v>
      </c>
      <c r="N26" s="27">
        <f t="shared" si="11"/>
        <v>0.45808819753979724</v>
      </c>
      <c r="O26" s="27">
        <f t="shared" si="11"/>
        <v>0.81687906043660719</v>
      </c>
      <c r="P26" s="27">
        <f t="shared" si="11"/>
        <v>0.31395453692070235</v>
      </c>
      <c r="Q26" s="27">
        <f t="shared" si="11"/>
        <v>0.70005495018964492</v>
      </c>
      <c r="R26" s="27">
        <f t="shared" si="11"/>
        <v>0.64743729345798007</v>
      </c>
      <c r="S26" s="27">
        <f t="shared" si="11"/>
        <v>0.65972984094803933</v>
      </c>
      <c r="T26" s="27">
        <f t="shared" si="11"/>
        <v>0.64755380063386381</v>
      </c>
      <c r="U26" s="27">
        <f t="shared" si="11"/>
        <v>0.62842161999762391</v>
      </c>
      <c r="V26" s="27">
        <f t="shared" si="11"/>
        <v>0.60611110082456909</v>
      </c>
      <c r="W26" s="27">
        <f t="shared" si="11"/>
        <v>0.29422916651684966</v>
      </c>
      <c r="X26" s="27">
        <f t="shared" si="11"/>
        <v>0.33373635063635509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4.4250859950700985</v>
      </c>
      <c r="D33" s="19">
        <f t="shared" si="13"/>
        <v>3.4910567957233161</v>
      </c>
      <c r="E33" s="19">
        <f t="shared" si="13"/>
        <v>0.24958638776979528</v>
      </c>
      <c r="F33" s="19">
        <f t="shared" si="13"/>
        <v>0.2742369551484895</v>
      </c>
      <c r="G33" s="19">
        <f t="shared" si="13"/>
        <v>0.5751195981510544</v>
      </c>
      <c r="H33" s="19">
        <f t="shared" si="13"/>
        <v>0</v>
      </c>
      <c r="I33" s="19">
        <f t="shared" si="13"/>
        <v>0</v>
      </c>
      <c r="J33" s="19">
        <f t="shared" si="13"/>
        <v>1.0104534956227504</v>
      </c>
      <c r="K33" s="19">
        <f t="shared" si="13"/>
        <v>0.70587817706971034</v>
      </c>
      <c r="L33" s="19">
        <f t="shared" si="13"/>
        <v>0.73959989120877112</v>
      </c>
      <c r="M33" s="19">
        <f t="shared" si="13"/>
        <v>0.24775107635297589</v>
      </c>
      <c r="N33" s="19">
        <f t="shared" si="13"/>
        <v>0.45808819753979724</v>
      </c>
      <c r="O33" s="19">
        <f t="shared" si="13"/>
        <v>0.81687906043660719</v>
      </c>
      <c r="P33" s="19">
        <f t="shared" si="13"/>
        <v>0.31395453692070235</v>
      </c>
      <c r="Q33" s="19">
        <f t="shared" si="13"/>
        <v>0.70005495018964492</v>
      </c>
      <c r="R33" s="19">
        <f t="shared" si="13"/>
        <v>0.64743729345798007</v>
      </c>
      <c r="S33" s="19">
        <f t="shared" si="13"/>
        <v>0.65972984094803933</v>
      </c>
      <c r="T33" s="19">
        <f t="shared" si="13"/>
        <v>0.64755380063386381</v>
      </c>
      <c r="U33" s="19">
        <f t="shared" si="13"/>
        <v>0.62842161999762391</v>
      </c>
      <c r="V33" s="19">
        <f t="shared" si="13"/>
        <v>0.60611110082456909</v>
      </c>
      <c r="W33" s="19">
        <f t="shared" si="13"/>
        <v>0.29422916651684966</v>
      </c>
      <c r="X33" s="19">
        <f t="shared" si="13"/>
        <v>0.33373635063635509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1.3569595621750028</v>
      </c>
      <c r="D36" s="8">
        <v>1.2830732901741397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0.52609545960078885</v>
      </c>
      <c r="K36" s="8">
        <v>0.70587817706971034</v>
      </c>
      <c r="L36" s="8">
        <v>0.50948791634914892</v>
      </c>
      <c r="M36" s="8">
        <v>0.24775107635297589</v>
      </c>
      <c r="N36" s="8">
        <v>0.45808819753979724</v>
      </c>
      <c r="O36" s="8">
        <v>0.81687906043660719</v>
      </c>
      <c r="P36" s="8">
        <v>0.31395453692070235</v>
      </c>
      <c r="Q36" s="8">
        <v>0.70005495018964492</v>
      </c>
      <c r="R36" s="8">
        <v>0.64743729345798007</v>
      </c>
      <c r="S36" s="8">
        <v>0.65972984094803933</v>
      </c>
      <c r="T36" s="8">
        <v>0.63119329381236611</v>
      </c>
      <c r="U36" s="8">
        <v>0.60996057042234597</v>
      </c>
      <c r="V36" s="8">
        <v>0.58940663360417667</v>
      </c>
      <c r="W36" s="8">
        <v>0.28424678139896814</v>
      </c>
      <c r="X36" s="8">
        <v>0.31962543801773424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0.87584010921117605</v>
      </c>
      <c r="D43" s="8">
        <v>0.82816983463208527</v>
      </c>
      <c r="E43" s="8">
        <v>0.24958638776979528</v>
      </c>
      <c r="F43" s="8">
        <v>0.2742369551484895</v>
      </c>
      <c r="G43" s="8">
        <v>0.21808138320759354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1.6360506821497717E-2</v>
      </c>
      <c r="U43" s="8">
        <v>1.8461049575277992E-2</v>
      </c>
      <c r="V43" s="8">
        <v>1.6704467220392458E-2</v>
      </c>
      <c r="W43" s="8">
        <v>9.982385117881536E-3</v>
      </c>
      <c r="X43" s="8">
        <v>1.4110912618620877E-2</v>
      </c>
    </row>
    <row r="44" spans="1:24" ht="11.25" customHeight="1" x14ac:dyDescent="0.2">
      <c r="A44" s="28" t="s">
        <v>74</v>
      </c>
      <c r="B44" s="7" t="s">
        <v>75</v>
      </c>
      <c r="C44" s="8">
        <v>2.1922863236839203</v>
      </c>
      <c r="D44" s="8">
        <v>1.3798136709170914</v>
      </c>
      <c r="E44" s="8">
        <v>0</v>
      </c>
      <c r="F44" s="8">
        <v>0</v>
      </c>
      <c r="G44" s="8">
        <v>0.35703821494346083</v>
      </c>
      <c r="H44" s="8">
        <v>0</v>
      </c>
      <c r="I44" s="8">
        <v>0</v>
      </c>
      <c r="J44" s="8">
        <v>0.4843580360219617</v>
      </c>
      <c r="K44" s="8">
        <v>0</v>
      </c>
      <c r="L44" s="8">
        <v>0.23011197485962226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2.0108522830364786</v>
      </c>
      <c r="D51" s="27">
        <v>1.1417115230175592</v>
      </c>
      <c r="E51" s="27">
        <v>1.2049298238446078</v>
      </c>
      <c r="F51" s="27">
        <v>1.3325605150931459</v>
      </c>
      <c r="G51" s="27">
        <v>1.1694332961808416</v>
      </c>
      <c r="H51" s="27">
        <v>1.4136552029825111</v>
      </c>
      <c r="I51" s="27">
        <v>1.8635426847087819</v>
      </c>
      <c r="J51" s="27">
        <v>1.9857606977119306</v>
      </c>
      <c r="K51" s="27">
        <v>2.7097207351321679</v>
      </c>
      <c r="L51" s="27">
        <v>1.5553852830940502</v>
      </c>
      <c r="M51" s="27">
        <v>1.284261538361968</v>
      </c>
      <c r="N51" s="27">
        <v>1.4024622577732215</v>
      </c>
      <c r="O51" s="27">
        <v>2.2872879669279289</v>
      </c>
      <c r="P51" s="27">
        <v>3.0141669751124009</v>
      </c>
      <c r="Q51" s="27">
        <v>3.6588438534445182</v>
      </c>
      <c r="R51" s="27">
        <v>4.1477471267943784</v>
      </c>
      <c r="S51" s="27">
        <v>4.3210343514067695</v>
      </c>
      <c r="T51" s="27">
        <v>4.4425068522989957</v>
      </c>
      <c r="U51" s="27">
        <v>4.316357773871311</v>
      </c>
      <c r="V51" s="27">
        <v>4.1173291333908342</v>
      </c>
      <c r="W51" s="27">
        <v>4.8202459380690046</v>
      </c>
      <c r="X51" s="27">
        <v>5.5700390009595724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4.0776239644100398</v>
      </c>
      <c r="D61" s="49">
        <f t="shared" si="15"/>
        <v>3.9277417462648896</v>
      </c>
      <c r="E61" s="49">
        <f t="shared" si="15"/>
        <v>3.6736316148056418</v>
      </c>
      <c r="F61" s="49">
        <f t="shared" si="15"/>
        <v>4.0608876072954905</v>
      </c>
      <c r="G61" s="49">
        <f t="shared" si="15"/>
        <v>3.3142103311077449</v>
      </c>
      <c r="H61" s="49">
        <f t="shared" si="15"/>
        <v>3.9211463915028566</v>
      </c>
      <c r="I61" s="49">
        <f t="shared" si="15"/>
        <v>4.7461807998252228</v>
      </c>
      <c r="J61" s="49">
        <f t="shared" si="15"/>
        <v>4.5123986154048179</v>
      </c>
      <c r="K61" s="49">
        <f t="shared" si="15"/>
        <v>4.1746487768657605</v>
      </c>
      <c r="L61" s="49">
        <f t="shared" si="15"/>
        <v>4.7265480048714466</v>
      </c>
      <c r="M61" s="49">
        <f t="shared" si="15"/>
        <v>4.992271910992943</v>
      </c>
      <c r="N61" s="49">
        <f t="shared" si="15"/>
        <v>4.6486500146334251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8.6379489998395897E-4</v>
      </c>
      <c r="U61" s="49">
        <f t="shared" si="15"/>
        <v>1.1424878362811231E-3</v>
      </c>
      <c r="V61" s="49">
        <f t="shared" si="15"/>
        <v>8.6348490567007439E-4</v>
      </c>
      <c r="W61" s="49">
        <f t="shared" si="15"/>
        <v>5.9968363650295608E-4</v>
      </c>
      <c r="X61" s="49">
        <f t="shared" si="15"/>
        <v>1.241066154792736E-3</v>
      </c>
    </row>
    <row r="62" spans="1:24" ht="11.25" customHeight="1" x14ac:dyDescent="0.2">
      <c r="A62" s="50" t="s">
        <v>92</v>
      </c>
      <c r="B62" s="51" t="s">
        <v>93</v>
      </c>
      <c r="C62" s="52">
        <v>4.0776239644100398</v>
      </c>
      <c r="D62" s="52">
        <v>3.9277417462648896</v>
      </c>
      <c r="E62" s="52">
        <v>3.6736316148056418</v>
      </c>
      <c r="F62" s="52">
        <v>4.0608876072954905</v>
      </c>
      <c r="G62" s="52">
        <v>3.3142103311077449</v>
      </c>
      <c r="H62" s="52">
        <v>3.9211463915028566</v>
      </c>
      <c r="I62" s="52">
        <v>4.7461807998252228</v>
      </c>
      <c r="J62" s="52">
        <v>4.5123986154048179</v>
      </c>
      <c r="K62" s="52">
        <v>4.1746487768657605</v>
      </c>
      <c r="L62" s="52">
        <v>4.7265480048714466</v>
      </c>
      <c r="M62" s="52">
        <v>4.992271910992943</v>
      </c>
      <c r="N62" s="52">
        <v>4.6486500146334251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8.6379489998395897E-4</v>
      </c>
      <c r="U69" s="52">
        <v>1.1424878362811231E-3</v>
      </c>
      <c r="V69" s="52">
        <v>8.6348490567007439E-4</v>
      </c>
      <c r="W69" s="52">
        <v>5.9968363650295608E-4</v>
      </c>
      <c r="X69" s="52">
        <v>1.241066154792736E-3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277</v>
      </c>
      <c r="B1" s="4" t="s">
        <v>276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68.37654084189343</v>
      </c>
      <c r="D2" s="21">
        <f t="shared" ref="D2:X2" si="0">SUM(D3,D17,D22,D25,D26,D51,D52)</f>
        <v>51.962987921259128</v>
      </c>
      <c r="E2" s="21">
        <f t="shared" si="0"/>
        <v>17.256637148385597</v>
      </c>
      <c r="F2" s="21">
        <f t="shared" si="0"/>
        <v>17.20533588975837</v>
      </c>
      <c r="G2" s="21">
        <f t="shared" si="0"/>
        <v>24.904734385668107</v>
      </c>
      <c r="H2" s="21">
        <f t="shared" si="0"/>
        <v>16.51029479701749</v>
      </c>
      <c r="I2" s="21">
        <f t="shared" si="0"/>
        <v>17.625597315291216</v>
      </c>
      <c r="J2" s="21">
        <f t="shared" si="0"/>
        <v>33.593070663835078</v>
      </c>
      <c r="K2" s="21">
        <f t="shared" si="0"/>
        <v>38.716505367798135</v>
      </c>
      <c r="L2" s="21">
        <f t="shared" si="0"/>
        <v>24.328274825697186</v>
      </c>
      <c r="M2" s="21">
        <f t="shared" si="0"/>
        <v>16.416657865285057</v>
      </c>
      <c r="N2" s="21">
        <f t="shared" si="0"/>
        <v>21.717230504686981</v>
      </c>
      <c r="O2" s="21">
        <f t="shared" si="0"/>
        <v>18.958913932635468</v>
      </c>
      <c r="P2" s="21">
        <f t="shared" si="0"/>
        <v>27.445008967966899</v>
      </c>
      <c r="Q2" s="21">
        <f t="shared" si="0"/>
        <v>31.79089215636585</v>
      </c>
      <c r="R2" s="21">
        <f t="shared" si="0"/>
        <v>38.204281899747649</v>
      </c>
      <c r="S2" s="21">
        <f t="shared" si="0"/>
        <v>38.849969487645197</v>
      </c>
      <c r="T2" s="21">
        <f t="shared" si="0"/>
        <v>41.469234707067159</v>
      </c>
      <c r="U2" s="21">
        <f t="shared" si="0"/>
        <v>40.283658606131056</v>
      </c>
      <c r="V2" s="21">
        <f t="shared" si="0"/>
        <v>38.497854845784616</v>
      </c>
      <c r="W2" s="21">
        <f t="shared" si="0"/>
        <v>40.534680495414143</v>
      </c>
      <c r="X2" s="21">
        <f t="shared" si="0"/>
        <v>47.44472328840407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2.679385817169762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2.679385817169762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2.679385817169762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48.272773124929905</v>
      </c>
      <c r="D26" s="27">
        <f t="shared" si="11"/>
        <v>39.825829444276685</v>
      </c>
      <c r="E26" s="27">
        <f t="shared" si="11"/>
        <v>2.961136972230205</v>
      </c>
      <c r="F26" s="27">
        <f t="shared" si="11"/>
        <v>2.9364864048515114</v>
      </c>
      <c r="G26" s="27">
        <f t="shared" si="11"/>
        <v>8.8570776818489456</v>
      </c>
      <c r="H26" s="27">
        <f t="shared" si="11"/>
        <v>0</v>
      </c>
      <c r="I26" s="27">
        <f t="shared" si="11"/>
        <v>0</v>
      </c>
      <c r="J26" s="27">
        <f t="shared" si="11"/>
        <v>10.98678554437725</v>
      </c>
      <c r="K26" s="27">
        <f t="shared" si="11"/>
        <v>8.0018461029302905</v>
      </c>
      <c r="L26" s="27">
        <f t="shared" si="11"/>
        <v>8.1616701087912293</v>
      </c>
      <c r="M26" s="27">
        <f t="shared" si="11"/>
        <v>2.6548994036470228</v>
      </c>
      <c r="N26" s="27">
        <f t="shared" si="11"/>
        <v>5.3472127624602024</v>
      </c>
      <c r="O26" s="27">
        <f t="shared" si="11"/>
        <v>4.9884218995633933</v>
      </c>
      <c r="P26" s="27">
        <f t="shared" si="11"/>
        <v>2.5886959430792968</v>
      </c>
      <c r="Q26" s="27">
        <f t="shared" si="11"/>
        <v>5.1052460098103563</v>
      </c>
      <c r="R26" s="27">
        <f t="shared" si="11"/>
        <v>5.1578636665420206</v>
      </c>
      <c r="S26" s="27">
        <f t="shared" si="11"/>
        <v>5.1455711190519606</v>
      </c>
      <c r="T26" s="27">
        <f t="shared" si="11"/>
        <v>5.2753699593661354</v>
      </c>
      <c r="U26" s="27">
        <f t="shared" si="11"/>
        <v>5.1192599000023762</v>
      </c>
      <c r="V26" s="27">
        <f t="shared" si="11"/>
        <v>4.9397479391754313</v>
      </c>
      <c r="W26" s="27">
        <f t="shared" si="11"/>
        <v>2.3317915534831504</v>
      </c>
      <c r="X26" s="27">
        <f t="shared" si="11"/>
        <v>2.6818871693636455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48.272773124929905</v>
      </c>
      <c r="D33" s="19">
        <f t="shared" si="13"/>
        <v>39.825829444276685</v>
      </c>
      <c r="E33" s="19">
        <f t="shared" si="13"/>
        <v>2.961136972230205</v>
      </c>
      <c r="F33" s="19">
        <f t="shared" si="13"/>
        <v>2.9364864048515114</v>
      </c>
      <c r="G33" s="19">
        <f t="shared" si="13"/>
        <v>8.8570776818489456</v>
      </c>
      <c r="H33" s="19">
        <f t="shared" si="13"/>
        <v>0</v>
      </c>
      <c r="I33" s="19">
        <f t="shared" si="13"/>
        <v>0</v>
      </c>
      <c r="J33" s="19">
        <f t="shared" si="13"/>
        <v>10.98678554437725</v>
      </c>
      <c r="K33" s="19">
        <f t="shared" si="13"/>
        <v>8.0018461029302905</v>
      </c>
      <c r="L33" s="19">
        <f t="shared" si="13"/>
        <v>8.1616701087912293</v>
      </c>
      <c r="M33" s="19">
        <f t="shared" si="13"/>
        <v>2.6548994036470228</v>
      </c>
      <c r="N33" s="19">
        <f t="shared" si="13"/>
        <v>5.3472127624602024</v>
      </c>
      <c r="O33" s="19">
        <f t="shared" si="13"/>
        <v>4.9884218995633933</v>
      </c>
      <c r="P33" s="19">
        <f t="shared" si="13"/>
        <v>2.5886959430792968</v>
      </c>
      <c r="Q33" s="19">
        <f t="shared" si="13"/>
        <v>5.1052460098103563</v>
      </c>
      <c r="R33" s="19">
        <f t="shared" si="13"/>
        <v>5.1578636665420206</v>
      </c>
      <c r="S33" s="19">
        <f t="shared" si="13"/>
        <v>5.1455711190519606</v>
      </c>
      <c r="T33" s="19">
        <f t="shared" si="13"/>
        <v>5.2753699593661354</v>
      </c>
      <c r="U33" s="19">
        <f t="shared" si="13"/>
        <v>5.1192599000023762</v>
      </c>
      <c r="V33" s="19">
        <f t="shared" si="13"/>
        <v>4.9397479391754313</v>
      </c>
      <c r="W33" s="19">
        <f t="shared" si="13"/>
        <v>2.3317915534831504</v>
      </c>
      <c r="X33" s="19">
        <f t="shared" si="13"/>
        <v>2.6818871693636455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13.566089477824999</v>
      </c>
      <c r="D36" s="8">
        <v>13.639975749825865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5.279205500399212</v>
      </c>
      <c r="K36" s="8">
        <v>8.0018461029302905</v>
      </c>
      <c r="L36" s="8">
        <v>5.2958130436508517</v>
      </c>
      <c r="M36" s="8">
        <v>2.6548994036470228</v>
      </c>
      <c r="N36" s="8">
        <v>5.3472127624602024</v>
      </c>
      <c r="O36" s="8">
        <v>4.9884218995633933</v>
      </c>
      <c r="P36" s="8">
        <v>2.5886959430792968</v>
      </c>
      <c r="Q36" s="8">
        <v>5.1052460098103563</v>
      </c>
      <c r="R36" s="8">
        <v>5.1578636665420206</v>
      </c>
      <c r="S36" s="8">
        <v>5.1455711190519606</v>
      </c>
      <c r="T36" s="8">
        <v>5.1420781061876335</v>
      </c>
      <c r="U36" s="8">
        <v>4.9688618695776539</v>
      </c>
      <c r="V36" s="8">
        <v>4.8035989263958241</v>
      </c>
      <c r="W36" s="8">
        <v>2.2526760986010319</v>
      </c>
      <c r="X36" s="8">
        <v>2.5684868019822664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8.7563299707888227</v>
      </c>
      <c r="D43" s="8">
        <v>8.8040002453679111</v>
      </c>
      <c r="E43" s="8">
        <v>2.961136972230205</v>
      </c>
      <c r="F43" s="8">
        <v>2.9364864048515114</v>
      </c>
      <c r="G43" s="8">
        <v>2.9926419767924073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0.13329185317850231</v>
      </c>
      <c r="U43" s="8">
        <v>0.150398030424722</v>
      </c>
      <c r="V43" s="8">
        <v>0.1361490127796075</v>
      </c>
      <c r="W43" s="8">
        <v>7.9115454882118463E-2</v>
      </c>
      <c r="X43" s="8">
        <v>0.11340036738137912</v>
      </c>
    </row>
    <row r="44" spans="1:24" ht="11.25" customHeight="1" x14ac:dyDescent="0.2">
      <c r="A44" s="28" t="s">
        <v>74</v>
      </c>
      <c r="B44" s="7" t="s">
        <v>75</v>
      </c>
      <c r="C44" s="8">
        <v>25.950353676316084</v>
      </c>
      <c r="D44" s="8">
        <v>17.381853449082911</v>
      </c>
      <c r="E44" s="8">
        <v>0</v>
      </c>
      <c r="F44" s="8">
        <v>0</v>
      </c>
      <c r="G44" s="8">
        <v>5.8644357050565388</v>
      </c>
      <c r="H44" s="8">
        <v>0</v>
      </c>
      <c r="I44" s="8">
        <v>0</v>
      </c>
      <c r="J44" s="8">
        <v>5.7075800439780382</v>
      </c>
      <c r="K44" s="8">
        <v>0</v>
      </c>
      <c r="L44" s="8">
        <v>2.8658570651403781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20.103767716963521</v>
      </c>
      <c r="D51" s="27">
        <v>12.137158476982441</v>
      </c>
      <c r="E51" s="27">
        <v>14.295500176155391</v>
      </c>
      <c r="F51" s="27">
        <v>14.268849484906857</v>
      </c>
      <c r="G51" s="27">
        <v>16.047656703819161</v>
      </c>
      <c r="H51" s="27">
        <v>16.51029479701749</v>
      </c>
      <c r="I51" s="27">
        <v>17.625597315291216</v>
      </c>
      <c r="J51" s="27">
        <v>19.926899302288071</v>
      </c>
      <c r="K51" s="27">
        <v>30.714659264867841</v>
      </c>
      <c r="L51" s="27">
        <v>16.166604716905955</v>
      </c>
      <c r="M51" s="27">
        <v>13.761758461638033</v>
      </c>
      <c r="N51" s="27">
        <v>16.370017742226779</v>
      </c>
      <c r="O51" s="27">
        <v>13.970492033072073</v>
      </c>
      <c r="P51" s="27">
        <v>24.856313024887601</v>
      </c>
      <c r="Q51" s="27">
        <v>26.685646146555491</v>
      </c>
      <c r="R51" s="27">
        <v>33.046418233205628</v>
      </c>
      <c r="S51" s="27">
        <v>33.704398368593239</v>
      </c>
      <c r="T51" s="27">
        <v>36.193864747701021</v>
      </c>
      <c r="U51" s="27">
        <v>35.164398706128679</v>
      </c>
      <c r="V51" s="27">
        <v>33.558106906609183</v>
      </c>
      <c r="W51" s="27">
        <v>38.202888941930993</v>
      </c>
      <c r="X51" s="27">
        <v>44.762836119040422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20.114376035589959</v>
      </c>
      <c r="D61" s="49">
        <f t="shared" si="15"/>
        <v>20.488437453735109</v>
      </c>
      <c r="E61" s="49">
        <f t="shared" si="15"/>
        <v>21.078413185194361</v>
      </c>
      <c r="F61" s="49">
        <f t="shared" si="15"/>
        <v>21.027022792704514</v>
      </c>
      <c r="G61" s="49">
        <f t="shared" si="15"/>
        <v>22.221655268892249</v>
      </c>
      <c r="H61" s="49">
        <f t="shared" si="15"/>
        <v>22.174764008497135</v>
      </c>
      <c r="I61" s="49">
        <f t="shared" si="15"/>
        <v>21.685998400174771</v>
      </c>
      <c r="J61" s="49">
        <f t="shared" si="15"/>
        <v>22.367735784595183</v>
      </c>
      <c r="K61" s="49">
        <f t="shared" si="15"/>
        <v>22.593396023134236</v>
      </c>
      <c r="L61" s="49">
        <f t="shared" si="15"/>
        <v>23.833317595128552</v>
      </c>
      <c r="M61" s="49">
        <f t="shared" si="15"/>
        <v>26.031548889007055</v>
      </c>
      <c r="N61" s="49">
        <f t="shared" si="15"/>
        <v>26.263484385366574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7.0374851000160419E-3</v>
      </c>
      <c r="U61" s="49">
        <f t="shared" si="15"/>
        <v>9.3075921637188769E-3</v>
      </c>
      <c r="V61" s="49">
        <f t="shared" si="15"/>
        <v>7.0377950943299262E-3</v>
      </c>
      <c r="W61" s="49">
        <f t="shared" si="15"/>
        <v>4.7527963634970442E-3</v>
      </c>
      <c r="X61" s="49">
        <f t="shared" si="15"/>
        <v>9.9736538452072643E-3</v>
      </c>
    </row>
    <row r="62" spans="1:24" ht="11.25" customHeight="1" x14ac:dyDescent="0.2">
      <c r="A62" s="50" t="s">
        <v>92</v>
      </c>
      <c r="B62" s="51" t="s">
        <v>93</v>
      </c>
      <c r="C62" s="52">
        <v>20.114376035589959</v>
      </c>
      <c r="D62" s="52">
        <v>20.488437453735109</v>
      </c>
      <c r="E62" s="52">
        <v>21.078413185194361</v>
      </c>
      <c r="F62" s="52">
        <v>21.027022792704514</v>
      </c>
      <c r="G62" s="52">
        <v>22.221655268892249</v>
      </c>
      <c r="H62" s="52">
        <v>22.174764008497135</v>
      </c>
      <c r="I62" s="52">
        <v>21.685998400174771</v>
      </c>
      <c r="J62" s="52">
        <v>22.367735784595183</v>
      </c>
      <c r="K62" s="52">
        <v>22.593396023134236</v>
      </c>
      <c r="L62" s="52">
        <v>23.833317595128552</v>
      </c>
      <c r="M62" s="52">
        <v>26.031548889007055</v>
      </c>
      <c r="N62" s="52">
        <v>26.263484385366574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7.0374851000160419E-3</v>
      </c>
      <c r="U69" s="52">
        <v>9.3075921637188769E-3</v>
      </c>
      <c r="V69" s="52">
        <v>7.0377950943299262E-3</v>
      </c>
      <c r="W69" s="52">
        <v>4.7527963634970442E-3</v>
      </c>
      <c r="X69" s="52">
        <v>9.9736538452072643E-3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144</v>
      </c>
      <c r="B1" s="4" t="s">
        <v>186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392.44061544000004</v>
      </c>
      <c r="D2" s="21">
        <f t="shared" ref="D2:X2" si="0">SUM(D3,D17,D22,D25,D26,D51,D52)</f>
        <v>895.52134392000005</v>
      </c>
      <c r="E2" s="21">
        <f t="shared" si="0"/>
        <v>742.38904367999999</v>
      </c>
      <c r="F2" s="21">
        <f t="shared" si="0"/>
        <v>692.01374520000013</v>
      </c>
      <c r="G2" s="21">
        <f t="shared" si="0"/>
        <v>630.31334628000013</v>
      </c>
      <c r="H2" s="21">
        <f t="shared" si="0"/>
        <v>331.15154292000005</v>
      </c>
      <c r="I2" s="21">
        <f t="shared" si="0"/>
        <v>265.10694611999998</v>
      </c>
      <c r="J2" s="21">
        <f t="shared" si="0"/>
        <v>536.93726255999991</v>
      </c>
      <c r="K2" s="21">
        <f t="shared" si="0"/>
        <v>366.97868603999996</v>
      </c>
      <c r="L2" s="21">
        <f t="shared" si="0"/>
        <v>484.23315947999998</v>
      </c>
      <c r="M2" s="21">
        <f t="shared" si="0"/>
        <v>560.4283465200001</v>
      </c>
      <c r="N2" s="21">
        <f t="shared" si="0"/>
        <v>579.88107527999989</v>
      </c>
      <c r="O2" s="21">
        <f t="shared" si="0"/>
        <v>499.79392932000019</v>
      </c>
      <c r="P2" s="21">
        <f t="shared" si="0"/>
        <v>477.13499723999996</v>
      </c>
      <c r="Q2" s="21">
        <f t="shared" si="0"/>
        <v>372.35350152000012</v>
      </c>
      <c r="R2" s="21">
        <f t="shared" si="0"/>
        <v>387.31271220000002</v>
      </c>
      <c r="S2" s="21">
        <f t="shared" si="0"/>
        <v>393.23749356000002</v>
      </c>
      <c r="T2" s="21">
        <f t="shared" si="0"/>
        <v>417.21948324000005</v>
      </c>
      <c r="U2" s="21">
        <f t="shared" si="0"/>
        <v>469.81000619999998</v>
      </c>
      <c r="V2" s="21">
        <f t="shared" si="0"/>
        <v>436.39073315999997</v>
      </c>
      <c r="W2" s="21">
        <f t="shared" si="0"/>
        <v>272.23747739999999</v>
      </c>
      <c r="X2" s="21">
        <f t="shared" si="0"/>
        <v>369.4259642400001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60.049239360000009</v>
      </c>
      <c r="D3" s="24">
        <f t="shared" ref="D3:W3" si="2">SUM(D4,D8,D11)</f>
        <v>69.056972159999972</v>
      </c>
      <c r="E3" s="24">
        <f t="shared" si="2"/>
        <v>63.051816960000011</v>
      </c>
      <c r="F3" s="24">
        <f t="shared" si="2"/>
        <v>59.012065200000009</v>
      </c>
      <c r="G3" s="24">
        <f t="shared" si="2"/>
        <v>61.464954359999993</v>
      </c>
      <c r="H3" s="24">
        <f t="shared" si="2"/>
        <v>65.150220960000027</v>
      </c>
      <c r="I3" s="24">
        <f t="shared" si="2"/>
        <v>80.960258039999999</v>
      </c>
      <c r="J3" s="24">
        <f t="shared" si="2"/>
        <v>58.225489920000001</v>
      </c>
      <c r="K3" s="24">
        <f t="shared" si="2"/>
        <v>60.890154479999993</v>
      </c>
      <c r="L3" s="24">
        <f t="shared" si="2"/>
        <v>53.732542559999978</v>
      </c>
      <c r="M3" s="24">
        <f t="shared" si="2"/>
        <v>50.707748160000008</v>
      </c>
      <c r="N3" s="24">
        <f t="shared" si="2"/>
        <v>51.265413960000004</v>
      </c>
      <c r="O3" s="24">
        <f t="shared" si="2"/>
        <v>52.133763719999997</v>
      </c>
      <c r="P3" s="24">
        <f t="shared" si="2"/>
        <v>52.875850079999992</v>
      </c>
      <c r="Q3" s="24">
        <f t="shared" si="2"/>
        <v>2.6728556399999999</v>
      </c>
      <c r="R3" s="24">
        <f t="shared" si="2"/>
        <v>0</v>
      </c>
      <c r="S3" s="24">
        <f t="shared" si="2"/>
        <v>0</v>
      </c>
      <c r="T3" s="24">
        <f t="shared" si="2"/>
        <v>4.7678399999999989E-3</v>
      </c>
      <c r="U3" s="24">
        <f t="shared" si="2"/>
        <v>7.1517599999999992E-3</v>
      </c>
      <c r="V3" s="24">
        <f t="shared" si="2"/>
        <v>4.767839999999998E-3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28.987445520000009</v>
      </c>
      <c r="G4" s="19">
        <f t="shared" si="5"/>
        <v>37.445104439999994</v>
      </c>
      <c r="H4" s="19">
        <f t="shared" si="5"/>
        <v>50.137718400000026</v>
      </c>
      <c r="I4" s="19">
        <f t="shared" si="5"/>
        <v>68.950333080000007</v>
      </c>
      <c r="J4" s="19">
        <f t="shared" si="5"/>
        <v>46.212481439999998</v>
      </c>
      <c r="K4" s="19">
        <f t="shared" si="5"/>
        <v>48.194917199999992</v>
      </c>
      <c r="L4" s="19">
        <f t="shared" si="5"/>
        <v>44.343995039999982</v>
      </c>
      <c r="M4" s="19">
        <f t="shared" si="5"/>
        <v>41.265239040000012</v>
      </c>
      <c r="N4" s="19">
        <f t="shared" si="5"/>
        <v>41.771641320000001</v>
      </c>
      <c r="O4" s="19">
        <f t="shared" si="5"/>
        <v>48.968145</v>
      </c>
      <c r="P4" s="19">
        <f t="shared" si="5"/>
        <v>49.710231359999995</v>
      </c>
      <c r="Q4" s="19">
        <f t="shared" si="5"/>
        <v>2.6728556399999999</v>
      </c>
      <c r="R4" s="19">
        <f t="shared" si="5"/>
        <v>0</v>
      </c>
      <c r="S4" s="19">
        <f t="shared" si="5"/>
        <v>0</v>
      </c>
      <c r="T4" s="19">
        <f t="shared" si="5"/>
        <v>4.7678399999999989E-3</v>
      </c>
      <c r="U4" s="19">
        <f t="shared" si="5"/>
        <v>7.1517599999999992E-3</v>
      </c>
      <c r="V4" s="19">
        <f t="shared" si="5"/>
        <v>4.767839999999998E-3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FC_IND_CPC_BC_E!C5+FC_IND_CPC_OC_E!C5+FC_IND_CPC_PH_E!C5</f>
        <v>0</v>
      </c>
      <c r="D5" s="8">
        <f>FC_IND_CPC_BC_E!D5+FC_IND_CPC_OC_E!D5+FC_IND_CPC_PH_E!D5</f>
        <v>0</v>
      </c>
      <c r="E5" s="8">
        <f>FC_IND_CPC_BC_E!E5+FC_IND_CPC_OC_E!E5+FC_IND_CPC_PH_E!E5</f>
        <v>0</v>
      </c>
      <c r="F5" s="8">
        <f>FC_IND_CPC_BC_E!F5+FC_IND_CPC_OC_E!F5+FC_IND_CPC_PH_E!F5</f>
        <v>0</v>
      </c>
      <c r="G5" s="8">
        <f>FC_IND_CPC_BC_E!G5+FC_IND_CPC_OC_E!G5+FC_IND_CPC_PH_E!G5</f>
        <v>37.445104439999994</v>
      </c>
      <c r="H5" s="8">
        <f>FC_IND_CPC_BC_E!H5+FC_IND_CPC_OC_E!H5+FC_IND_CPC_PH_E!H5</f>
        <v>50.137718400000026</v>
      </c>
      <c r="I5" s="8">
        <f>FC_IND_CPC_BC_E!I5+FC_IND_CPC_OC_E!I5+FC_IND_CPC_PH_E!I5</f>
        <v>68.950333080000007</v>
      </c>
      <c r="J5" s="8">
        <f>FC_IND_CPC_BC_E!J5+FC_IND_CPC_OC_E!J5+FC_IND_CPC_PH_E!J5</f>
        <v>46.212481439999998</v>
      </c>
      <c r="K5" s="8">
        <f>FC_IND_CPC_BC_E!K5+FC_IND_CPC_OC_E!K5+FC_IND_CPC_PH_E!K5</f>
        <v>48.194917199999992</v>
      </c>
      <c r="L5" s="8">
        <f>FC_IND_CPC_BC_E!L5+FC_IND_CPC_OC_E!L5+FC_IND_CPC_PH_E!L5</f>
        <v>44.343995039999982</v>
      </c>
      <c r="M5" s="8">
        <f>FC_IND_CPC_BC_E!M5+FC_IND_CPC_OC_E!M5+FC_IND_CPC_PH_E!M5</f>
        <v>41.265239040000012</v>
      </c>
      <c r="N5" s="8">
        <f>FC_IND_CPC_BC_E!N5+FC_IND_CPC_OC_E!N5+FC_IND_CPC_PH_E!N5</f>
        <v>41.771641320000001</v>
      </c>
      <c r="O5" s="8">
        <f>FC_IND_CPC_BC_E!O5+FC_IND_CPC_OC_E!O5+FC_IND_CPC_PH_E!O5</f>
        <v>48.968145</v>
      </c>
      <c r="P5" s="8">
        <f>FC_IND_CPC_BC_E!P5+FC_IND_CPC_OC_E!P5+FC_IND_CPC_PH_E!P5</f>
        <v>49.710231359999995</v>
      </c>
      <c r="Q5" s="8">
        <f>FC_IND_CPC_BC_E!Q5+FC_IND_CPC_OC_E!Q5+FC_IND_CPC_PH_E!Q5</f>
        <v>2.6728556399999999</v>
      </c>
      <c r="R5" s="8">
        <f>FC_IND_CPC_BC_E!R5+FC_IND_CPC_OC_E!R5+FC_IND_CPC_PH_E!R5</f>
        <v>0</v>
      </c>
      <c r="S5" s="8">
        <f>FC_IND_CPC_BC_E!S5+FC_IND_CPC_OC_E!S5+FC_IND_CPC_PH_E!S5</f>
        <v>0</v>
      </c>
      <c r="T5" s="8">
        <f>FC_IND_CPC_BC_E!T5+FC_IND_CPC_OC_E!T5+FC_IND_CPC_PH_E!T5</f>
        <v>0</v>
      </c>
      <c r="U5" s="8">
        <f>FC_IND_CPC_BC_E!U5+FC_IND_CPC_OC_E!U5+FC_IND_CPC_PH_E!U5</f>
        <v>0</v>
      </c>
      <c r="V5" s="8">
        <f>FC_IND_CPC_BC_E!V5+FC_IND_CPC_OC_E!V5+FC_IND_CPC_PH_E!V5</f>
        <v>0</v>
      </c>
      <c r="W5" s="8">
        <f>FC_IND_CPC_BC_E!W5+FC_IND_CPC_OC_E!W5+FC_IND_CPC_PH_E!W5</f>
        <v>0</v>
      </c>
      <c r="X5" s="8">
        <f>FC_IND_CPC_BC_E!X5+FC_IND_CPC_OC_E!X5+FC_IND_CPC_PH_E!X5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FC_IND_CPC_BC_E!C6+FC_IND_CPC_OC_E!C6+FC_IND_CPC_PH_E!C6</f>
        <v>0</v>
      </c>
      <c r="D6" s="8">
        <f>FC_IND_CPC_BC_E!D6+FC_IND_CPC_OC_E!D6+FC_IND_CPC_PH_E!D6</f>
        <v>0</v>
      </c>
      <c r="E6" s="8">
        <f>FC_IND_CPC_BC_E!E6+FC_IND_CPC_OC_E!E6+FC_IND_CPC_PH_E!E6</f>
        <v>0</v>
      </c>
      <c r="F6" s="8">
        <f>FC_IND_CPC_BC_E!F6+FC_IND_CPC_OC_E!F6+FC_IND_CPC_PH_E!F6</f>
        <v>0</v>
      </c>
      <c r="G6" s="8">
        <f>FC_IND_CPC_BC_E!G6+FC_IND_CPC_OC_E!G6+FC_IND_CPC_PH_E!G6</f>
        <v>0</v>
      </c>
      <c r="H6" s="8">
        <f>FC_IND_CPC_BC_E!H6+FC_IND_CPC_OC_E!H6+FC_IND_CPC_PH_E!H6</f>
        <v>0</v>
      </c>
      <c r="I6" s="8">
        <f>FC_IND_CPC_BC_E!I6+FC_IND_CPC_OC_E!I6+FC_IND_CPC_PH_E!I6</f>
        <v>0</v>
      </c>
      <c r="J6" s="8">
        <f>FC_IND_CPC_BC_E!J6+FC_IND_CPC_OC_E!J6+FC_IND_CPC_PH_E!J6</f>
        <v>0</v>
      </c>
      <c r="K6" s="8">
        <f>FC_IND_CPC_BC_E!K6+FC_IND_CPC_OC_E!K6+FC_IND_CPC_PH_E!K6</f>
        <v>0</v>
      </c>
      <c r="L6" s="8">
        <f>FC_IND_CPC_BC_E!L6+FC_IND_CPC_OC_E!L6+FC_IND_CPC_PH_E!L6</f>
        <v>0</v>
      </c>
      <c r="M6" s="8">
        <f>FC_IND_CPC_BC_E!M6+FC_IND_CPC_OC_E!M6+FC_IND_CPC_PH_E!M6</f>
        <v>0</v>
      </c>
      <c r="N6" s="8">
        <f>FC_IND_CPC_BC_E!N6+FC_IND_CPC_OC_E!N6+FC_IND_CPC_PH_E!N6</f>
        <v>0</v>
      </c>
      <c r="O6" s="8">
        <f>FC_IND_CPC_BC_E!O6+FC_IND_CPC_OC_E!O6+FC_IND_CPC_PH_E!O6</f>
        <v>0</v>
      </c>
      <c r="P6" s="8">
        <f>FC_IND_CPC_BC_E!P6+FC_IND_CPC_OC_E!P6+FC_IND_CPC_PH_E!P6</f>
        <v>0</v>
      </c>
      <c r="Q6" s="8">
        <f>FC_IND_CPC_BC_E!Q6+FC_IND_CPC_OC_E!Q6+FC_IND_CPC_PH_E!Q6</f>
        <v>0</v>
      </c>
      <c r="R6" s="8">
        <f>FC_IND_CPC_BC_E!R6+FC_IND_CPC_OC_E!R6+FC_IND_CPC_PH_E!R6</f>
        <v>0</v>
      </c>
      <c r="S6" s="8">
        <f>FC_IND_CPC_BC_E!S6+FC_IND_CPC_OC_E!S6+FC_IND_CPC_PH_E!S6</f>
        <v>0</v>
      </c>
      <c r="T6" s="8">
        <f>FC_IND_CPC_BC_E!T6+FC_IND_CPC_OC_E!T6+FC_IND_CPC_PH_E!T6</f>
        <v>0</v>
      </c>
      <c r="U6" s="8">
        <f>FC_IND_CPC_BC_E!U6+FC_IND_CPC_OC_E!U6+FC_IND_CPC_PH_E!U6</f>
        <v>0</v>
      </c>
      <c r="V6" s="8">
        <f>FC_IND_CPC_BC_E!V6+FC_IND_CPC_OC_E!V6+FC_IND_CPC_PH_E!V6</f>
        <v>0</v>
      </c>
      <c r="W6" s="8">
        <f>FC_IND_CPC_BC_E!W6+FC_IND_CPC_OC_E!W6+FC_IND_CPC_PH_E!W6</f>
        <v>0</v>
      </c>
      <c r="X6" s="8">
        <f>FC_IND_CPC_BC_E!X6+FC_IND_CPC_OC_E!X6+FC_IND_CPC_PH_E!X6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FC_IND_CPC_BC_E!C7+FC_IND_CPC_OC_E!C7+FC_IND_CPC_PH_E!C7</f>
        <v>0</v>
      </c>
      <c r="D7" s="8">
        <f>FC_IND_CPC_BC_E!D7+FC_IND_CPC_OC_E!D7+FC_IND_CPC_PH_E!D7</f>
        <v>0</v>
      </c>
      <c r="E7" s="8">
        <f>FC_IND_CPC_BC_E!E7+FC_IND_CPC_OC_E!E7+FC_IND_CPC_PH_E!E7</f>
        <v>0</v>
      </c>
      <c r="F7" s="8">
        <f>FC_IND_CPC_BC_E!F7+FC_IND_CPC_OC_E!F7+FC_IND_CPC_PH_E!F7</f>
        <v>28.987445520000009</v>
      </c>
      <c r="G7" s="8">
        <f>FC_IND_CPC_BC_E!G7+FC_IND_CPC_OC_E!G7+FC_IND_CPC_PH_E!G7</f>
        <v>0</v>
      </c>
      <c r="H7" s="8">
        <f>FC_IND_CPC_BC_E!H7+FC_IND_CPC_OC_E!H7+FC_IND_CPC_PH_E!H7</f>
        <v>0</v>
      </c>
      <c r="I7" s="8">
        <f>FC_IND_CPC_BC_E!I7+FC_IND_CPC_OC_E!I7+FC_IND_CPC_PH_E!I7</f>
        <v>0</v>
      </c>
      <c r="J7" s="8">
        <f>FC_IND_CPC_BC_E!J7+FC_IND_CPC_OC_E!J7+FC_IND_CPC_PH_E!J7</f>
        <v>0</v>
      </c>
      <c r="K7" s="8">
        <f>FC_IND_CPC_BC_E!K7+FC_IND_CPC_OC_E!K7+FC_IND_CPC_PH_E!K7</f>
        <v>0</v>
      </c>
      <c r="L7" s="8">
        <f>FC_IND_CPC_BC_E!L7+FC_IND_CPC_OC_E!L7+FC_IND_CPC_PH_E!L7</f>
        <v>0</v>
      </c>
      <c r="M7" s="8">
        <f>FC_IND_CPC_BC_E!M7+FC_IND_CPC_OC_E!M7+FC_IND_CPC_PH_E!M7</f>
        <v>0</v>
      </c>
      <c r="N7" s="8">
        <f>FC_IND_CPC_BC_E!N7+FC_IND_CPC_OC_E!N7+FC_IND_CPC_PH_E!N7</f>
        <v>0</v>
      </c>
      <c r="O7" s="8">
        <f>FC_IND_CPC_BC_E!O7+FC_IND_CPC_OC_E!O7+FC_IND_CPC_PH_E!O7</f>
        <v>0</v>
      </c>
      <c r="P7" s="8">
        <f>FC_IND_CPC_BC_E!P7+FC_IND_CPC_OC_E!P7+FC_IND_CPC_PH_E!P7</f>
        <v>0</v>
      </c>
      <c r="Q7" s="8">
        <f>FC_IND_CPC_BC_E!Q7+FC_IND_CPC_OC_E!Q7+FC_IND_CPC_PH_E!Q7</f>
        <v>0</v>
      </c>
      <c r="R7" s="8">
        <f>FC_IND_CPC_BC_E!R7+FC_IND_CPC_OC_E!R7+FC_IND_CPC_PH_E!R7</f>
        <v>0</v>
      </c>
      <c r="S7" s="8">
        <f>FC_IND_CPC_BC_E!S7+FC_IND_CPC_OC_E!S7+FC_IND_CPC_PH_E!S7</f>
        <v>0</v>
      </c>
      <c r="T7" s="8">
        <f>FC_IND_CPC_BC_E!T7+FC_IND_CPC_OC_E!T7+FC_IND_CPC_PH_E!T7</f>
        <v>4.7678399999999989E-3</v>
      </c>
      <c r="U7" s="8">
        <f>FC_IND_CPC_BC_E!U7+FC_IND_CPC_OC_E!U7+FC_IND_CPC_PH_E!U7</f>
        <v>7.1517599999999992E-3</v>
      </c>
      <c r="V7" s="8">
        <f>FC_IND_CPC_BC_E!V7+FC_IND_CPC_OC_E!V7+FC_IND_CPC_PH_E!V7</f>
        <v>4.767839999999998E-3</v>
      </c>
      <c r="W7" s="8">
        <f>FC_IND_CPC_BC_E!W7+FC_IND_CPC_OC_E!W7+FC_IND_CPC_PH_E!W7</f>
        <v>0</v>
      </c>
      <c r="X7" s="8">
        <f>FC_IND_CPC_BC_E!X7+FC_IND_CPC_OC_E!X7+FC_IND_CPC_PH_E!X7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FC_IND_CPC_BC_E!C9+FC_IND_CPC_OC_E!C9+FC_IND_CPC_PH_E!C9</f>
        <v>0</v>
      </c>
      <c r="D9" s="8">
        <f>FC_IND_CPC_BC_E!D9+FC_IND_CPC_OC_E!D9+FC_IND_CPC_PH_E!D9</f>
        <v>0</v>
      </c>
      <c r="E9" s="8">
        <f>FC_IND_CPC_BC_E!E9+FC_IND_CPC_OC_E!E9+FC_IND_CPC_PH_E!E9</f>
        <v>0</v>
      </c>
      <c r="F9" s="8">
        <f>FC_IND_CPC_BC_E!F9+FC_IND_CPC_OC_E!F9+FC_IND_CPC_PH_E!F9</f>
        <v>0</v>
      </c>
      <c r="G9" s="8">
        <f>FC_IND_CPC_BC_E!G9+FC_IND_CPC_OC_E!G9+FC_IND_CPC_PH_E!G9</f>
        <v>0</v>
      </c>
      <c r="H9" s="8">
        <f>FC_IND_CPC_BC_E!H9+FC_IND_CPC_OC_E!H9+FC_IND_CPC_PH_E!H9</f>
        <v>0</v>
      </c>
      <c r="I9" s="8">
        <f>FC_IND_CPC_BC_E!I9+FC_IND_CPC_OC_E!I9+FC_IND_CPC_PH_E!I9</f>
        <v>0</v>
      </c>
      <c r="J9" s="8">
        <f>FC_IND_CPC_BC_E!J9+FC_IND_CPC_OC_E!J9+FC_IND_CPC_PH_E!J9</f>
        <v>0</v>
      </c>
      <c r="K9" s="8">
        <f>FC_IND_CPC_BC_E!K9+FC_IND_CPC_OC_E!K9+FC_IND_CPC_PH_E!K9</f>
        <v>0</v>
      </c>
      <c r="L9" s="8">
        <f>FC_IND_CPC_BC_E!L9+FC_IND_CPC_OC_E!L9+FC_IND_CPC_PH_E!L9</f>
        <v>0</v>
      </c>
      <c r="M9" s="8">
        <f>FC_IND_CPC_BC_E!M9+FC_IND_CPC_OC_E!M9+FC_IND_CPC_PH_E!M9</f>
        <v>0</v>
      </c>
      <c r="N9" s="8">
        <f>FC_IND_CPC_BC_E!N9+FC_IND_CPC_OC_E!N9+FC_IND_CPC_PH_E!N9</f>
        <v>0</v>
      </c>
      <c r="O9" s="8">
        <f>FC_IND_CPC_BC_E!O9+FC_IND_CPC_OC_E!O9+FC_IND_CPC_PH_E!O9</f>
        <v>0</v>
      </c>
      <c r="P9" s="8">
        <f>FC_IND_CPC_BC_E!P9+FC_IND_CPC_OC_E!P9+FC_IND_CPC_PH_E!P9</f>
        <v>0</v>
      </c>
      <c r="Q9" s="8">
        <f>FC_IND_CPC_BC_E!Q9+FC_IND_CPC_OC_E!Q9+FC_IND_CPC_PH_E!Q9</f>
        <v>0</v>
      </c>
      <c r="R9" s="8">
        <f>FC_IND_CPC_BC_E!R9+FC_IND_CPC_OC_E!R9+FC_IND_CPC_PH_E!R9</f>
        <v>0</v>
      </c>
      <c r="S9" s="8">
        <f>FC_IND_CPC_BC_E!S9+FC_IND_CPC_OC_E!S9+FC_IND_CPC_PH_E!S9</f>
        <v>0</v>
      </c>
      <c r="T9" s="8">
        <f>FC_IND_CPC_BC_E!T9+FC_IND_CPC_OC_E!T9+FC_IND_CPC_PH_E!T9</f>
        <v>0</v>
      </c>
      <c r="U9" s="8">
        <f>FC_IND_CPC_BC_E!U9+FC_IND_CPC_OC_E!U9+FC_IND_CPC_PH_E!U9</f>
        <v>0</v>
      </c>
      <c r="V9" s="8">
        <f>FC_IND_CPC_BC_E!V9+FC_IND_CPC_OC_E!V9+FC_IND_CPC_PH_E!V9</f>
        <v>0</v>
      </c>
      <c r="W9" s="8">
        <f>FC_IND_CPC_BC_E!W9+FC_IND_CPC_OC_E!W9+FC_IND_CPC_PH_E!W9</f>
        <v>0</v>
      </c>
      <c r="X9" s="8">
        <f>FC_IND_CPC_BC_E!X9+FC_IND_CPC_OC_E!X9+FC_IND_CPC_PH_E!X9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FC_IND_CPC_BC_E!C10+FC_IND_CPC_OC_E!C10+FC_IND_CPC_PH_E!C10</f>
        <v>0</v>
      </c>
      <c r="D10" s="8">
        <f>FC_IND_CPC_BC_E!D10+FC_IND_CPC_OC_E!D10+FC_IND_CPC_PH_E!D10</f>
        <v>0</v>
      </c>
      <c r="E10" s="8">
        <f>FC_IND_CPC_BC_E!E10+FC_IND_CPC_OC_E!E10+FC_IND_CPC_PH_E!E10</f>
        <v>0</v>
      </c>
      <c r="F10" s="8">
        <f>FC_IND_CPC_BC_E!F10+FC_IND_CPC_OC_E!F10+FC_IND_CPC_PH_E!F10</f>
        <v>0</v>
      </c>
      <c r="G10" s="8">
        <f>FC_IND_CPC_BC_E!G10+FC_IND_CPC_OC_E!G10+FC_IND_CPC_PH_E!G10</f>
        <v>0</v>
      </c>
      <c r="H10" s="8">
        <f>FC_IND_CPC_BC_E!H10+FC_IND_CPC_OC_E!H10+FC_IND_CPC_PH_E!H10</f>
        <v>0</v>
      </c>
      <c r="I10" s="8">
        <f>FC_IND_CPC_BC_E!I10+FC_IND_CPC_OC_E!I10+FC_IND_CPC_PH_E!I10</f>
        <v>0</v>
      </c>
      <c r="J10" s="8">
        <f>FC_IND_CPC_BC_E!J10+FC_IND_CPC_OC_E!J10+FC_IND_CPC_PH_E!J10</f>
        <v>0</v>
      </c>
      <c r="K10" s="8">
        <f>FC_IND_CPC_BC_E!K10+FC_IND_CPC_OC_E!K10+FC_IND_CPC_PH_E!K10</f>
        <v>0</v>
      </c>
      <c r="L10" s="8">
        <f>FC_IND_CPC_BC_E!L10+FC_IND_CPC_OC_E!L10+FC_IND_CPC_PH_E!L10</f>
        <v>0</v>
      </c>
      <c r="M10" s="8">
        <f>FC_IND_CPC_BC_E!M10+FC_IND_CPC_OC_E!M10+FC_IND_CPC_PH_E!M10</f>
        <v>0</v>
      </c>
      <c r="N10" s="8">
        <f>FC_IND_CPC_BC_E!N10+FC_IND_CPC_OC_E!N10+FC_IND_CPC_PH_E!N10</f>
        <v>0</v>
      </c>
      <c r="O10" s="8">
        <f>FC_IND_CPC_BC_E!O10+FC_IND_CPC_OC_E!O10+FC_IND_CPC_PH_E!O10</f>
        <v>0</v>
      </c>
      <c r="P10" s="8">
        <f>FC_IND_CPC_BC_E!P10+FC_IND_CPC_OC_E!P10+FC_IND_CPC_PH_E!P10</f>
        <v>0</v>
      </c>
      <c r="Q10" s="8">
        <f>FC_IND_CPC_BC_E!Q10+FC_IND_CPC_OC_E!Q10+FC_IND_CPC_PH_E!Q10</f>
        <v>0</v>
      </c>
      <c r="R10" s="8">
        <f>FC_IND_CPC_BC_E!R10+FC_IND_CPC_OC_E!R10+FC_IND_CPC_PH_E!R10</f>
        <v>0</v>
      </c>
      <c r="S10" s="8">
        <f>FC_IND_CPC_BC_E!S10+FC_IND_CPC_OC_E!S10+FC_IND_CPC_PH_E!S10</f>
        <v>0</v>
      </c>
      <c r="T10" s="8">
        <f>FC_IND_CPC_BC_E!T10+FC_IND_CPC_OC_E!T10+FC_IND_CPC_PH_E!T10</f>
        <v>0</v>
      </c>
      <c r="U10" s="8">
        <f>FC_IND_CPC_BC_E!U10+FC_IND_CPC_OC_E!U10+FC_IND_CPC_PH_E!U10</f>
        <v>0</v>
      </c>
      <c r="V10" s="8">
        <f>FC_IND_CPC_BC_E!V10+FC_IND_CPC_OC_E!V10+FC_IND_CPC_PH_E!V10</f>
        <v>0</v>
      </c>
      <c r="W10" s="8">
        <f>FC_IND_CPC_BC_E!W10+FC_IND_CPC_OC_E!W10+FC_IND_CPC_PH_E!W10</f>
        <v>0</v>
      </c>
      <c r="X10" s="8">
        <f>FC_IND_CPC_BC_E!X10+FC_IND_CPC_OC_E!X10+FC_IND_CPC_PH_E!X10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60.049239360000009</v>
      </c>
      <c r="D11" s="19">
        <f t="shared" ref="D11:W11" si="11">SUM(D12:D16)</f>
        <v>69.056972159999972</v>
      </c>
      <c r="E11" s="19">
        <f t="shared" si="11"/>
        <v>63.051816960000011</v>
      </c>
      <c r="F11" s="19">
        <f t="shared" si="11"/>
        <v>30.024619680000004</v>
      </c>
      <c r="G11" s="19">
        <f t="shared" si="11"/>
        <v>24.019849919999995</v>
      </c>
      <c r="H11" s="19">
        <f t="shared" si="11"/>
        <v>15.012502559999996</v>
      </c>
      <c r="I11" s="19">
        <f t="shared" si="11"/>
        <v>12.009924959999998</v>
      </c>
      <c r="J11" s="19">
        <f t="shared" si="11"/>
        <v>12.01300848</v>
      </c>
      <c r="K11" s="19">
        <f t="shared" si="11"/>
        <v>12.695237280000001</v>
      </c>
      <c r="L11" s="19">
        <f t="shared" si="11"/>
        <v>9.3885475199999959</v>
      </c>
      <c r="M11" s="19">
        <f t="shared" si="11"/>
        <v>9.4425091199999986</v>
      </c>
      <c r="N11" s="19">
        <f t="shared" si="11"/>
        <v>9.4937726399999995</v>
      </c>
      <c r="O11" s="19">
        <f t="shared" si="11"/>
        <v>3.1656187200000003</v>
      </c>
      <c r="P11" s="19">
        <f t="shared" si="11"/>
        <v>3.1656187199999994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FC_IND_CPC_BC_E!C12+FC_IND_CPC_OC_E!C12+FC_IND_CPC_PH_E!C12</f>
        <v>0</v>
      </c>
      <c r="D12" s="8">
        <f>FC_IND_CPC_BC_E!D12+FC_IND_CPC_OC_E!D12+FC_IND_CPC_PH_E!D12</f>
        <v>0</v>
      </c>
      <c r="E12" s="8">
        <f>FC_IND_CPC_BC_E!E12+FC_IND_CPC_OC_E!E12+FC_IND_CPC_PH_E!E12</f>
        <v>0</v>
      </c>
      <c r="F12" s="8">
        <f>FC_IND_CPC_BC_E!F12+FC_IND_CPC_OC_E!F12+FC_IND_CPC_PH_E!F12</f>
        <v>0</v>
      </c>
      <c r="G12" s="8">
        <f>FC_IND_CPC_BC_E!G12+FC_IND_CPC_OC_E!G12+FC_IND_CPC_PH_E!G12</f>
        <v>0</v>
      </c>
      <c r="H12" s="8">
        <f>FC_IND_CPC_BC_E!H12+FC_IND_CPC_OC_E!H12+FC_IND_CPC_PH_E!H12</f>
        <v>0</v>
      </c>
      <c r="I12" s="8">
        <f>FC_IND_CPC_BC_E!I12+FC_IND_CPC_OC_E!I12+FC_IND_CPC_PH_E!I12</f>
        <v>0</v>
      </c>
      <c r="J12" s="8">
        <f>FC_IND_CPC_BC_E!J12+FC_IND_CPC_OC_E!J12+FC_IND_CPC_PH_E!J12</f>
        <v>0</v>
      </c>
      <c r="K12" s="8">
        <f>FC_IND_CPC_BC_E!K12+FC_IND_CPC_OC_E!K12+FC_IND_CPC_PH_E!K12</f>
        <v>0</v>
      </c>
      <c r="L12" s="8">
        <f>FC_IND_CPC_BC_E!L12+FC_IND_CPC_OC_E!L12+FC_IND_CPC_PH_E!L12</f>
        <v>0</v>
      </c>
      <c r="M12" s="8">
        <f>FC_IND_CPC_BC_E!M12+FC_IND_CPC_OC_E!M12+FC_IND_CPC_PH_E!M12</f>
        <v>0</v>
      </c>
      <c r="N12" s="8">
        <f>FC_IND_CPC_BC_E!N12+FC_IND_CPC_OC_E!N12+FC_IND_CPC_PH_E!N12</f>
        <v>0</v>
      </c>
      <c r="O12" s="8">
        <f>FC_IND_CPC_BC_E!O12+FC_IND_CPC_OC_E!O12+FC_IND_CPC_PH_E!O12</f>
        <v>0</v>
      </c>
      <c r="P12" s="8">
        <f>FC_IND_CPC_BC_E!P12+FC_IND_CPC_OC_E!P12+FC_IND_CPC_PH_E!P12</f>
        <v>0</v>
      </c>
      <c r="Q12" s="8">
        <f>FC_IND_CPC_BC_E!Q12+FC_IND_CPC_OC_E!Q12+FC_IND_CPC_PH_E!Q12</f>
        <v>0</v>
      </c>
      <c r="R12" s="8">
        <f>FC_IND_CPC_BC_E!R12+FC_IND_CPC_OC_E!R12+FC_IND_CPC_PH_E!R12</f>
        <v>0</v>
      </c>
      <c r="S12" s="8">
        <f>FC_IND_CPC_BC_E!S12+FC_IND_CPC_OC_E!S12+FC_IND_CPC_PH_E!S12</f>
        <v>0</v>
      </c>
      <c r="T12" s="8">
        <f>FC_IND_CPC_BC_E!T12+FC_IND_CPC_OC_E!T12+FC_IND_CPC_PH_E!T12</f>
        <v>0</v>
      </c>
      <c r="U12" s="8">
        <f>FC_IND_CPC_BC_E!U12+FC_IND_CPC_OC_E!U12+FC_IND_CPC_PH_E!U12</f>
        <v>0</v>
      </c>
      <c r="V12" s="8">
        <f>FC_IND_CPC_BC_E!V12+FC_IND_CPC_OC_E!V12+FC_IND_CPC_PH_E!V12</f>
        <v>0</v>
      </c>
      <c r="W12" s="8">
        <f>FC_IND_CPC_BC_E!W12+FC_IND_CPC_OC_E!W12+FC_IND_CPC_PH_E!W12</f>
        <v>0</v>
      </c>
      <c r="X12" s="8">
        <f>FC_IND_CPC_BC_E!X12+FC_IND_CPC_OC_E!X12+FC_IND_CPC_PH_E!X12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FC_IND_CPC_BC_E!C13+FC_IND_CPC_OC_E!C13+FC_IND_CPC_PH_E!C13</f>
        <v>60.049239360000009</v>
      </c>
      <c r="D13" s="8">
        <f>FC_IND_CPC_BC_E!D13+FC_IND_CPC_OC_E!D13+FC_IND_CPC_PH_E!D13</f>
        <v>69.056972159999972</v>
      </c>
      <c r="E13" s="8">
        <f>FC_IND_CPC_BC_E!E13+FC_IND_CPC_OC_E!E13+FC_IND_CPC_PH_E!E13</f>
        <v>63.051816960000011</v>
      </c>
      <c r="F13" s="8">
        <f>FC_IND_CPC_BC_E!F13+FC_IND_CPC_OC_E!F13+FC_IND_CPC_PH_E!F13</f>
        <v>30.024619680000004</v>
      </c>
      <c r="G13" s="8">
        <f>FC_IND_CPC_BC_E!G13+FC_IND_CPC_OC_E!G13+FC_IND_CPC_PH_E!G13</f>
        <v>24.019849919999995</v>
      </c>
      <c r="H13" s="8">
        <f>FC_IND_CPC_BC_E!H13+FC_IND_CPC_OC_E!H13+FC_IND_CPC_PH_E!H13</f>
        <v>15.012502559999996</v>
      </c>
      <c r="I13" s="8">
        <f>FC_IND_CPC_BC_E!I13+FC_IND_CPC_OC_E!I13+FC_IND_CPC_PH_E!I13</f>
        <v>12.009924959999998</v>
      </c>
      <c r="J13" s="8">
        <f>FC_IND_CPC_BC_E!J13+FC_IND_CPC_OC_E!J13+FC_IND_CPC_PH_E!J13</f>
        <v>12.01300848</v>
      </c>
      <c r="K13" s="8">
        <f>FC_IND_CPC_BC_E!K13+FC_IND_CPC_OC_E!K13+FC_IND_CPC_PH_E!K13</f>
        <v>12.695237280000001</v>
      </c>
      <c r="L13" s="8">
        <f>FC_IND_CPC_BC_E!L13+FC_IND_CPC_OC_E!L13+FC_IND_CPC_PH_E!L13</f>
        <v>9.3885475199999959</v>
      </c>
      <c r="M13" s="8">
        <f>FC_IND_CPC_BC_E!M13+FC_IND_CPC_OC_E!M13+FC_IND_CPC_PH_E!M13</f>
        <v>9.4425091199999986</v>
      </c>
      <c r="N13" s="8">
        <f>FC_IND_CPC_BC_E!N13+FC_IND_CPC_OC_E!N13+FC_IND_CPC_PH_E!N13</f>
        <v>9.4937726399999995</v>
      </c>
      <c r="O13" s="8">
        <f>FC_IND_CPC_BC_E!O13+FC_IND_CPC_OC_E!O13+FC_IND_CPC_PH_E!O13</f>
        <v>3.1656187200000003</v>
      </c>
      <c r="P13" s="8">
        <f>FC_IND_CPC_BC_E!P13+FC_IND_CPC_OC_E!P13+FC_IND_CPC_PH_E!P13</f>
        <v>3.1656187199999994</v>
      </c>
      <c r="Q13" s="8">
        <f>FC_IND_CPC_BC_E!Q13+FC_IND_CPC_OC_E!Q13+FC_IND_CPC_PH_E!Q13</f>
        <v>0</v>
      </c>
      <c r="R13" s="8">
        <f>FC_IND_CPC_BC_E!R13+FC_IND_CPC_OC_E!R13+FC_IND_CPC_PH_E!R13</f>
        <v>0</v>
      </c>
      <c r="S13" s="8">
        <f>FC_IND_CPC_BC_E!S13+FC_IND_CPC_OC_E!S13+FC_IND_CPC_PH_E!S13</f>
        <v>0</v>
      </c>
      <c r="T13" s="8">
        <f>FC_IND_CPC_BC_E!T13+FC_IND_CPC_OC_E!T13+FC_IND_CPC_PH_E!T13</f>
        <v>0</v>
      </c>
      <c r="U13" s="8">
        <f>FC_IND_CPC_BC_E!U13+FC_IND_CPC_OC_E!U13+FC_IND_CPC_PH_E!U13</f>
        <v>0</v>
      </c>
      <c r="V13" s="8">
        <f>FC_IND_CPC_BC_E!V13+FC_IND_CPC_OC_E!V13+FC_IND_CPC_PH_E!V13</f>
        <v>0</v>
      </c>
      <c r="W13" s="8">
        <f>FC_IND_CPC_BC_E!W13+FC_IND_CPC_OC_E!W13+FC_IND_CPC_PH_E!W13</f>
        <v>0</v>
      </c>
      <c r="X13" s="8">
        <f>FC_IND_CPC_BC_E!X13+FC_IND_CPC_OC_E!X13+FC_IND_CPC_PH_E!X13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FC_IND_CPC_BC_E!C14+FC_IND_CPC_OC_E!C14+FC_IND_CPC_PH_E!C14</f>
        <v>0</v>
      </c>
      <c r="D14" s="8">
        <f>FC_IND_CPC_BC_E!D14+FC_IND_CPC_OC_E!D14+FC_IND_CPC_PH_E!D14</f>
        <v>0</v>
      </c>
      <c r="E14" s="8">
        <f>FC_IND_CPC_BC_E!E14+FC_IND_CPC_OC_E!E14+FC_IND_CPC_PH_E!E14</f>
        <v>0</v>
      </c>
      <c r="F14" s="8">
        <f>FC_IND_CPC_BC_E!F14+FC_IND_CPC_OC_E!F14+FC_IND_CPC_PH_E!F14</f>
        <v>0</v>
      </c>
      <c r="G14" s="8">
        <f>FC_IND_CPC_BC_E!G14+FC_IND_CPC_OC_E!G14+FC_IND_CPC_PH_E!G14</f>
        <v>0</v>
      </c>
      <c r="H14" s="8">
        <f>FC_IND_CPC_BC_E!H14+FC_IND_CPC_OC_E!H14+FC_IND_CPC_PH_E!H14</f>
        <v>0</v>
      </c>
      <c r="I14" s="8">
        <f>FC_IND_CPC_BC_E!I14+FC_IND_CPC_OC_E!I14+FC_IND_CPC_PH_E!I14</f>
        <v>0</v>
      </c>
      <c r="J14" s="8">
        <f>FC_IND_CPC_BC_E!J14+FC_IND_CPC_OC_E!J14+FC_IND_CPC_PH_E!J14</f>
        <v>0</v>
      </c>
      <c r="K14" s="8">
        <f>FC_IND_CPC_BC_E!K14+FC_IND_CPC_OC_E!K14+FC_IND_CPC_PH_E!K14</f>
        <v>0</v>
      </c>
      <c r="L14" s="8">
        <f>FC_IND_CPC_BC_E!L14+FC_IND_CPC_OC_E!L14+FC_IND_CPC_PH_E!L14</f>
        <v>0</v>
      </c>
      <c r="M14" s="8">
        <f>FC_IND_CPC_BC_E!M14+FC_IND_CPC_OC_E!M14+FC_IND_CPC_PH_E!M14</f>
        <v>0</v>
      </c>
      <c r="N14" s="8">
        <f>FC_IND_CPC_BC_E!N14+FC_IND_CPC_OC_E!N14+FC_IND_CPC_PH_E!N14</f>
        <v>0</v>
      </c>
      <c r="O14" s="8">
        <f>FC_IND_CPC_BC_E!O14+FC_IND_CPC_OC_E!O14+FC_IND_CPC_PH_E!O14</f>
        <v>0</v>
      </c>
      <c r="P14" s="8">
        <f>FC_IND_CPC_BC_E!P14+FC_IND_CPC_OC_E!P14+FC_IND_CPC_PH_E!P14</f>
        <v>0</v>
      </c>
      <c r="Q14" s="8">
        <f>FC_IND_CPC_BC_E!Q14+FC_IND_CPC_OC_E!Q14+FC_IND_CPC_PH_E!Q14</f>
        <v>0</v>
      </c>
      <c r="R14" s="8">
        <f>FC_IND_CPC_BC_E!R14+FC_IND_CPC_OC_E!R14+FC_IND_CPC_PH_E!R14</f>
        <v>0</v>
      </c>
      <c r="S14" s="8">
        <f>FC_IND_CPC_BC_E!S14+FC_IND_CPC_OC_E!S14+FC_IND_CPC_PH_E!S14</f>
        <v>0</v>
      </c>
      <c r="T14" s="8">
        <f>FC_IND_CPC_BC_E!T14+FC_IND_CPC_OC_E!T14+FC_IND_CPC_PH_E!T14</f>
        <v>0</v>
      </c>
      <c r="U14" s="8">
        <f>FC_IND_CPC_BC_E!U14+FC_IND_CPC_OC_E!U14+FC_IND_CPC_PH_E!U14</f>
        <v>0</v>
      </c>
      <c r="V14" s="8">
        <f>FC_IND_CPC_BC_E!V14+FC_IND_CPC_OC_E!V14+FC_IND_CPC_PH_E!V14</f>
        <v>0</v>
      </c>
      <c r="W14" s="8">
        <f>FC_IND_CPC_BC_E!W14+FC_IND_CPC_OC_E!W14+FC_IND_CPC_PH_E!W14</f>
        <v>0</v>
      </c>
      <c r="X14" s="8">
        <f>FC_IND_CPC_BC_E!X14+FC_IND_CPC_OC_E!X14+FC_IND_CPC_PH_E!X14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FC_IND_CPC_BC_E!C15+FC_IND_CPC_OC_E!C15+FC_IND_CPC_PH_E!C15</f>
        <v>0</v>
      </c>
      <c r="D15" s="8">
        <f>FC_IND_CPC_BC_E!D15+FC_IND_CPC_OC_E!D15+FC_IND_CPC_PH_E!D15</f>
        <v>0</v>
      </c>
      <c r="E15" s="8">
        <f>FC_IND_CPC_BC_E!E15+FC_IND_CPC_OC_E!E15+FC_IND_CPC_PH_E!E15</f>
        <v>0</v>
      </c>
      <c r="F15" s="8">
        <f>FC_IND_CPC_BC_E!F15+FC_IND_CPC_OC_E!F15+FC_IND_CPC_PH_E!F15</f>
        <v>0</v>
      </c>
      <c r="G15" s="8">
        <f>FC_IND_CPC_BC_E!G15+FC_IND_CPC_OC_E!G15+FC_IND_CPC_PH_E!G15</f>
        <v>0</v>
      </c>
      <c r="H15" s="8">
        <f>FC_IND_CPC_BC_E!H15+FC_IND_CPC_OC_E!H15+FC_IND_CPC_PH_E!H15</f>
        <v>0</v>
      </c>
      <c r="I15" s="8">
        <f>FC_IND_CPC_BC_E!I15+FC_IND_CPC_OC_E!I15+FC_IND_CPC_PH_E!I15</f>
        <v>0</v>
      </c>
      <c r="J15" s="8">
        <f>FC_IND_CPC_BC_E!J15+FC_IND_CPC_OC_E!J15+FC_IND_CPC_PH_E!J15</f>
        <v>0</v>
      </c>
      <c r="K15" s="8">
        <f>FC_IND_CPC_BC_E!K15+FC_IND_CPC_OC_E!K15+FC_IND_CPC_PH_E!K15</f>
        <v>0</v>
      </c>
      <c r="L15" s="8">
        <f>FC_IND_CPC_BC_E!L15+FC_IND_CPC_OC_E!L15+FC_IND_CPC_PH_E!L15</f>
        <v>0</v>
      </c>
      <c r="M15" s="8">
        <f>FC_IND_CPC_BC_E!M15+FC_IND_CPC_OC_E!M15+FC_IND_CPC_PH_E!M15</f>
        <v>0</v>
      </c>
      <c r="N15" s="8">
        <f>FC_IND_CPC_BC_E!N15+FC_IND_CPC_OC_E!N15+FC_IND_CPC_PH_E!N15</f>
        <v>0</v>
      </c>
      <c r="O15" s="8">
        <f>FC_IND_CPC_BC_E!O15+FC_IND_CPC_OC_E!O15+FC_IND_CPC_PH_E!O15</f>
        <v>0</v>
      </c>
      <c r="P15" s="8">
        <f>FC_IND_CPC_BC_E!P15+FC_IND_CPC_OC_E!P15+FC_IND_CPC_PH_E!P15</f>
        <v>0</v>
      </c>
      <c r="Q15" s="8">
        <f>FC_IND_CPC_BC_E!Q15+FC_IND_CPC_OC_E!Q15+FC_IND_CPC_PH_E!Q15</f>
        <v>0</v>
      </c>
      <c r="R15" s="8">
        <f>FC_IND_CPC_BC_E!R15+FC_IND_CPC_OC_E!R15+FC_IND_CPC_PH_E!R15</f>
        <v>0</v>
      </c>
      <c r="S15" s="8">
        <f>FC_IND_CPC_BC_E!S15+FC_IND_CPC_OC_E!S15+FC_IND_CPC_PH_E!S15</f>
        <v>0</v>
      </c>
      <c r="T15" s="8">
        <f>FC_IND_CPC_BC_E!T15+FC_IND_CPC_OC_E!T15+FC_IND_CPC_PH_E!T15</f>
        <v>0</v>
      </c>
      <c r="U15" s="8">
        <f>FC_IND_CPC_BC_E!U15+FC_IND_CPC_OC_E!U15+FC_IND_CPC_PH_E!U15</f>
        <v>0</v>
      </c>
      <c r="V15" s="8">
        <f>FC_IND_CPC_BC_E!V15+FC_IND_CPC_OC_E!V15+FC_IND_CPC_PH_E!V15</f>
        <v>0</v>
      </c>
      <c r="W15" s="8">
        <f>FC_IND_CPC_BC_E!W15+FC_IND_CPC_OC_E!W15+FC_IND_CPC_PH_E!W15</f>
        <v>0</v>
      </c>
      <c r="X15" s="8">
        <f>FC_IND_CPC_BC_E!X15+FC_IND_CPC_OC_E!X15+FC_IND_CPC_PH_E!X15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FC_IND_CPC_BC_E!C16+FC_IND_CPC_OC_E!C16+FC_IND_CPC_PH_E!C16</f>
        <v>0</v>
      </c>
      <c r="D16" s="8">
        <f>FC_IND_CPC_BC_E!D16+FC_IND_CPC_OC_E!D16+FC_IND_CPC_PH_E!D16</f>
        <v>0</v>
      </c>
      <c r="E16" s="8">
        <f>FC_IND_CPC_BC_E!E16+FC_IND_CPC_OC_E!E16+FC_IND_CPC_PH_E!E16</f>
        <v>0</v>
      </c>
      <c r="F16" s="8">
        <f>FC_IND_CPC_BC_E!F16+FC_IND_CPC_OC_E!F16+FC_IND_CPC_PH_E!F16</f>
        <v>0</v>
      </c>
      <c r="G16" s="8">
        <f>FC_IND_CPC_BC_E!G16+FC_IND_CPC_OC_E!G16+FC_IND_CPC_PH_E!G16</f>
        <v>0</v>
      </c>
      <c r="H16" s="8">
        <f>FC_IND_CPC_BC_E!H16+FC_IND_CPC_OC_E!H16+FC_IND_CPC_PH_E!H16</f>
        <v>0</v>
      </c>
      <c r="I16" s="8">
        <f>FC_IND_CPC_BC_E!I16+FC_IND_CPC_OC_E!I16+FC_IND_CPC_PH_E!I16</f>
        <v>0</v>
      </c>
      <c r="J16" s="8">
        <f>FC_IND_CPC_BC_E!J16+FC_IND_CPC_OC_E!J16+FC_IND_CPC_PH_E!J16</f>
        <v>0</v>
      </c>
      <c r="K16" s="8">
        <f>FC_IND_CPC_BC_E!K16+FC_IND_CPC_OC_E!K16+FC_IND_CPC_PH_E!K16</f>
        <v>0</v>
      </c>
      <c r="L16" s="8">
        <f>FC_IND_CPC_BC_E!L16+FC_IND_CPC_OC_E!L16+FC_IND_CPC_PH_E!L16</f>
        <v>0</v>
      </c>
      <c r="M16" s="8">
        <f>FC_IND_CPC_BC_E!M16+FC_IND_CPC_OC_E!M16+FC_IND_CPC_PH_E!M16</f>
        <v>0</v>
      </c>
      <c r="N16" s="8">
        <f>FC_IND_CPC_BC_E!N16+FC_IND_CPC_OC_E!N16+FC_IND_CPC_PH_E!N16</f>
        <v>0</v>
      </c>
      <c r="O16" s="8">
        <f>FC_IND_CPC_BC_E!O16+FC_IND_CPC_OC_E!O16+FC_IND_CPC_PH_E!O16</f>
        <v>0</v>
      </c>
      <c r="P16" s="8">
        <f>FC_IND_CPC_BC_E!P16+FC_IND_CPC_OC_E!P16+FC_IND_CPC_PH_E!P16</f>
        <v>0</v>
      </c>
      <c r="Q16" s="8">
        <f>FC_IND_CPC_BC_E!Q16+FC_IND_CPC_OC_E!Q16+FC_IND_CPC_PH_E!Q16</f>
        <v>0</v>
      </c>
      <c r="R16" s="8">
        <f>FC_IND_CPC_BC_E!R16+FC_IND_CPC_OC_E!R16+FC_IND_CPC_PH_E!R16</f>
        <v>0</v>
      </c>
      <c r="S16" s="8">
        <f>FC_IND_CPC_BC_E!S16+FC_IND_CPC_OC_E!S16+FC_IND_CPC_PH_E!S16</f>
        <v>0</v>
      </c>
      <c r="T16" s="8">
        <f>FC_IND_CPC_BC_E!T16+FC_IND_CPC_OC_E!T16+FC_IND_CPC_PH_E!T16</f>
        <v>0</v>
      </c>
      <c r="U16" s="8">
        <f>FC_IND_CPC_BC_E!U16+FC_IND_CPC_OC_E!U16+FC_IND_CPC_PH_E!U16</f>
        <v>0</v>
      </c>
      <c r="V16" s="8">
        <f>FC_IND_CPC_BC_E!V16+FC_IND_CPC_OC_E!V16+FC_IND_CPC_PH_E!V16</f>
        <v>0</v>
      </c>
      <c r="W16" s="8">
        <f>FC_IND_CPC_BC_E!W16+FC_IND_CPC_OC_E!W16+FC_IND_CPC_PH_E!W16</f>
        <v>0</v>
      </c>
      <c r="X16" s="8">
        <f>FC_IND_CPC_BC_E!X16+FC_IND_CPC_OC_E!X16+FC_IND_CPC_PH_E!X16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FC_IND_CPC_BC_E!C18+FC_IND_CPC_OC_E!C18+FC_IND_CPC_PH_E!C18</f>
        <v>0</v>
      </c>
      <c r="D18" s="8">
        <f>FC_IND_CPC_BC_E!D18+FC_IND_CPC_OC_E!D18+FC_IND_CPC_PH_E!D18</f>
        <v>0</v>
      </c>
      <c r="E18" s="8">
        <f>FC_IND_CPC_BC_E!E18+FC_IND_CPC_OC_E!E18+FC_IND_CPC_PH_E!E18</f>
        <v>0</v>
      </c>
      <c r="F18" s="8">
        <f>FC_IND_CPC_BC_E!F18+FC_IND_CPC_OC_E!F18+FC_IND_CPC_PH_E!F18</f>
        <v>0</v>
      </c>
      <c r="G18" s="8">
        <f>FC_IND_CPC_BC_E!G18+FC_IND_CPC_OC_E!G18+FC_IND_CPC_PH_E!G18</f>
        <v>0</v>
      </c>
      <c r="H18" s="8">
        <f>FC_IND_CPC_BC_E!H18+FC_IND_CPC_OC_E!H18+FC_IND_CPC_PH_E!H18</f>
        <v>0</v>
      </c>
      <c r="I18" s="8">
        <f>FC_IND_CPC_BC_E!I18+FC_IND_CPC_OC_E!I18+FC_IND_CPC_PH_E!I18</f>
        <v>0</v>
      </c>
      <c r="J18" s="8">
        <f>FC_IND_CPC_BC_E!J18+FC_IND_CPC_OC_E!J18+FC_IND_CPC_PH_E!J18</f>
        <v>0</v>
      </c>
      <c r="K18" s="8">
        <f>FC_IND_CPC_BC_E!K18+FC_IND_CPC_OC_E!K18+FC_IND_CPC_PH_E!K18</f>
        <v>0</v>
      </c>
      <c r="L18" s="8">
        <f>FC_IND_CPC_BC_E!L18+FC_IND_CPC_OC_E!L18+FC_IND_CPC_PH_E!L18</f>
        <v>0</v>
      </c>
      <c r="M18" s="8">
        <f>FC_IND_CPC_BC_E!M18+FC_IND_CPC_OC_E!M18+FC_IND_CPC_PH_E!M18</f>
        <v>0</v>
      </c>
      <c r="N18" s="8">
        <f>FC_IND_CPC_BC_E!N18+FC_IND_CPC_OC_E!N18+FC_IND_CPC_PH_E!N18</f>
        <v>0</v>
      </c>
      <c r="O18" s="8">
        <f>FC_IND_CPC_BC_E!O18+FC_IND_CPC_OC_E!O18+FC_IND_CPC_PH_E!O18</f>
        <v>0</v>
      </c>
      <c r="P18" s="8">
        <f>FC_IND_CPC_BC_E!P18+FC_IND_CPC_OC_E!P18+FC_IND_CPC_PH_E!P18</f>
        <v>0</v>
      </c>
      <c r="Q18" s="8">
        <f>FC_IND_CPC_BC_E!Q18+FC_IND_CPC_OC_E!Q18+FC_IND_CPC_PH_E!Q18</f>
        <v>0</v>
      </c>
      <c r="R18" s="8">
        <f>FC_IND_CPC_BC_E!R18+FC_IND_CPC_OC_E!R18+FC_IND_CPC_PH_E!R18</f>
        <v>0</v>
      </c>
      <c r="S18" s="8">
        <f>FC_IND_CPC_BC_E!S18+FC_IND_CPC_OC_E!S18+FC_IND_CPC_PH_E!S18</f>
        <v>0</v>
      </c>
      <c r="T18" s="8">
        <f>FC_IND_CPC_BC_E!T18+FC_IND_CPC_OC_E!T18+FC_IND_CPC_PH_E!T18</f>
        <v>0</v>
      </c>
      <c r="U18" s="8">
        <f>FC_IND_CPC_BC_E!U18+FC_IND_CPC_OC_E!U18+FC_IND_CPC_PH_E!U18</f>
        <v>0</v>
      </c>
      <c r="V18" s="8">
        <f>FC_IND_CPC_BC_E!V18+FC_IND_CPC_OC_E!V18+FC_IND_CPC_PH_E!V18</f>
        <v>0</v>
      </c>
      <c r="W18" s="8">
        <f>FC_IND_CPC_BC_E!W18+FC_IND_CPC_OC_E!W18+FC_IND_CPC_PH_E!W18</f>
        <v>0</v>
      </c>
      <c r="X18" s="8">
        <f>FC_IND_CPC_BC_E!X18+FC_IND_CPC_OC_E!X18+FC_IND_CPC_PH_E!X18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FC_IND_CPC_BC_E!C19+FC_IND_CPC_OC_E!C19+FC_IND_CPC_PH_E!C19</f>
        <v>0</v>
      </c>
      <c r="D19" s="8">
        <f>FC_IND_CPC_BC_E!D19+FC_IND_CPC_OC_E!D19+FC_IND_CPC_PH_E!D19</f>
        <v>0</v>
      </c>
      <c r="E19" s="8">
        <f>FC_IND_CPC_BC_E!E19+FC_IND_CPC_OC_E!E19+FC_IND_CPC_PH_E!E19</f>
        <v>0</v>
      </c>
      <c r="F19" s="8">
        <f>FC_IND_CPC_BC_E!F19+FC_IND_CPC_OC_E!F19+FC_IND_CPC_PH_E!F19</f>
        <v>0</v>
      </c>
      <c r="G19" s="8">
        <f>FC_IND_CPC_BC_E!G19+FC_IND_CPC_OC_E!G19+FC_IND_CPC_PH_E!G19</f>
        <v>0</v>
      </c>
      <c r="H19" s="8">
        <f>FC_IND_CPC_BC_E!H19+FC_IND_CPC_OC_E!H19+FC_IND_CPC_PH_E!H19</f>
        <v>0</v>
      </c>
      <c r="I19" s="8">
        <f>FC_IND_CPC_BC_E!I19+FC_IND_CPC_OC_E!I19+FC_IND_CPC_PH_E!I19</f>
        <v>0</v>
      </c>
      <c r="J19" s="8">
        <f>FC_IND_CPC_BC_E!J19+FC_IND_CPC_OC_E!J19+FC_IND_CPC_PH_E!J19</f>
        <v>0</v>
      </c>
      <c r="K19" s="8">
        <f>FC_IND_CPC_BC_E!K19+FC_IND_CPC_OC_E!K19+FC_IND_CPC_PH_E!K19</f>
        <v>0</v>
      </c>
      <c r="L19" s="8">
        <f>FC_IND_CPC_BC_E!L19+FC_IND_CPC_OC_E!L19+FC_IND_CPC_PH_E!L19</f>
        <v>0</v>
      </c>
      <c r="M19" s="8">
        <f>FC_IND_CPC_BC_E!M19+FC_IND_CPC_OC_E!M19+FC_IND_CPC_PH_E!M19</f>
        <v>0</v>
      </c>
      <c r="N19" s="8">
        <f>FC_IND_CPC_BC_E!N19+FC_IND_CPC_OC_E!N19+FC_IND_CPC_PH_E!N19</f>
        <v>0</v>
      </c>
      <c r="O19" s="8">
        <f>FC_IND_CPC_BC_E!O19+FC_IND_CPC_OC_E!O19+FC_IND_CPC_PH_E!O19</f>
        <v>0</v>
      </c>
      <c r="P19" s="8">
        <f>FC_IND_CPC_BC_E!P19+FC_IND_CPC_OC_E!P19+FC_IND_CPC_PH_E!P19</f>
        <v>0</v>
      </c>
      <c r="Q19" s="8">
        <f>FC_IND_CPC_BC_E!Q19+FC_IND_CPC_OC_E!Q19+FC_IND_CPC_PH_E!Q19</f>
        <v>0</v>
      </c>
      <c r="R19" s="8">
        <f>FC_IND_CPC_BC_E!R19+FC_IND_CPC_OC_E!R19+FC_IND_CPC_PH_E!R19</f>
        <v>0</v>
      </c>
      <c r="S19" s="8">
        <f>FC_IND_CPC_BC_E!S19+FC_IND_CPC_OC_E!S19+FC_IND_CPC_PH_E!S19</f>
        <v>0</v>
      </c>
      <c r="T19" s="8">
        <f>FC_IND_CPC_BC_E!T19+FC_IND_CPC_OC_E!T19+FC_IND_CPC_PH_E!T19</f>
        <v>0</v>
      </c>
      <c r="U19" s="8">
        <f>FC_IND_CPC_BC_E!U19+FC_IND_CPC_OC_E!U19+FC_IND_CPC_PH_E!U19</f>
        <v>0</v>
      </c>
      <c r="V19" s="8">
        <f>FC_IND_CPC_BC_E!V19+FC_IND_CPC_OC_E!V19+FC_IND_CPC_PH_E!V19</f>
        <v>0</v>
      </c>
      <c r="W19" s="8">
        <f>FC_IND_CPC_BC_E!W19+FC_IND_CPC_OC_E!W19+FC_IND_CPC_PH_E!W19</f>
        <v>0</v>
      </c>
      <c r="X19" s="8">
        <f>FC_IND_CPC_BC_E!X19+FC_IND_CPC_OC_E!X19+FC_IND_CPC_PH_E!X19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FC_IND_CPC_BC_E!C20+FC_IND_CPC_OC_E!C20+FC_IND_CPC_PH_E!C20</f>
        <v>0</v>
      </c>
      <c r="D20" s="8">
        <f>FC_IND_CPC_BC_E!D20+FC_IND_CPC_OC_E!D20+FC_IND_CPC_PH_E!D20</f>
        <v>0</v>
      </c>
      <c r="E20" s="8">
        <f>FC_IND_CPC_BC_E!E20+FC_IND_CPC_OC_E!E20+FC_IND_CPC_PH_E!E20</f>
        <v>0</v>
      </c>
      <c r="F20" s="8">
        <f>FC_IND_CPC_BC_E!F20+FC_IND_CPC_OC_E!F20+FC_IND_CPC_PH_E!F20</f>
        <v>0</v>
      </c>
      <c r="G20" s="8">
        <f>FC_IND_CPC_BC_E!G20+FC_IND_CPC_OC_E!G20+FC_IND_CPC_PH_E!G20</f>
        <v>0</v>
      </c>
      <c r="H20" s="8">
        <f>FC_IND_CPC_BC_E!H20+FC_IND_CPC_OC_E!H20+FC_IND_CPC_PH_E!H20</f>
        <v>0</v>
      </c>
      <c r="I20" s="8">
        <f>FC_IND_CPC_BC_E!I20+FC_IND_CPC_OC_E!I20+FC_IND_CPC_PH_E!I20</f>
        <v>0</v>
      </c>
      <c r="J20" s="8">
        <f>FC_IND_CPC_BC_E!J20+FC_IND_CPC_OC_E!J20+FC_IND_CPC_PH_E!J20</f>
        <v>0</v>
      </c>
      <c r="K20" s="8">
        <f>FC_IND_CPC_BC_E!K20+FC_IND_CPC_OC_E!K20+FC_IND_CPC_PH_E!K20</f>
        <v>0</v>
      </c>
      <c r="L20" s="8">
        <f>FC_IND_CPC_BC_E!L20+FC_IND_CPC_OC_E!L20+FC_IND_CPC_PH_E!L20</f>
        <v>0</v>
      </c>
      <c r="M20" s="8">
        <f>FC_IND_CPC_BC_E!M20+FC_IND_CPC_OC_E!M20+FC_IND_CPC_PH_E!M20</f>
        <v>0</v>
      </c>
      <c r="N20" s="8">
        <f>FC_IND_CPC_BC_E!N20+FC_IND_CPC_OC_E!N20+FC_IND_CPC_PH_E!N20</f>
        <v>0</v>
      </c>
      <c r="O20" s="8">
        <f>FC_IND_CPC_BC_E!O20+FC_IND_CPC_OC_E!O20+FC_IND_CPC_PH_E!O20</f>
        <v>0</v>
      </c>
      <c r="P20" s="8">
        <f>FC_IND_CPC_BC_E!P20+FC_IND_CPC_OC_E!P20+FC_IND_CPC_PH_E!P20</f>
        <v>0</v>
      </c>
      <c r="Q20" s="8">
        <f>FC_IND_CPC_BC_E!Q20+FC_IND_CPC_OC_E!Q20+FC_IND_CPC_PH_E!Q20</f>
        <v>0</v>
      </c>
      <c r="R20" s="8">
        <f>FC_IND_CPC_BC_E!R20+FC_IND_CPC_OC_E!R20+FC_IND_CPC_PH_E!R20</f>
        <v>0</v>
      </c>
      <c r="S20" s="8">
        <f>FC_IND_CPC_BC_E!S20+FC_IND_CPC_OC_E!S20+FC_IND_CPC_PH_E!S20</f>
        <v>0</v>
      </c>
      <c r="T20" s="8">
        <f>FC_IND_CPC_BC_E!T20+FC_IND_CPC_OC_E!T20+FC_IND_CPC_PH_E!T20</f>
        <v>0</v>
      </c>
      <c r="U20" s="8">
        <f>FC_IND_CPC_BC_E!U20+FC_IND_CPC_OC_E!U20+FC_IND_CPC_PH_E!U20</f>
        <v>0</v>
      </c>
      <c r="V20" s="8">
        <f>FC_IND_CPC_BC_E!V20+FC_IND_CPC_OC_E!V20+FC_IND_CPC_PH_E!V20</f>
        <v>0</v>
      </c>
      <c r="W20" s="8">
        <f>FC_IND_CPC_BC_E!W20+FC_IND_CPC_OC_E!W20+FC_IND_CPC_PH_E!W20</f>
        <v>0</v>
      </c>
      <c r="X20" s="8">
        <f>FC_IND_CPC_BC_E!X20+FC_IND_CPC_OC_E!X20+FC_IND_CPC_PH_E!X20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FC_IND_CPC_BC_E!C21+FC_IND_CPC_OC_E!C21+FC_IND_CPC_PH_E!C21</f>
        <v>0</v>
      </c>
      <c r="D21" s="8">
        <f>FC_IND_CPC_BC_E!D21+FC_IND_CPC_OC_E!D21+FC_IND_CPC_PH_E!D21</f>
        <v>0</v>
      </c>
      <c r="E21" s="8">
        <f>FC_IND_CPC_BC_E!E21+FC_IND_CPC_OC_E!E21+FC_IND_CPC_PH_E!E21</f>
        <v>0</v>
      </c>
      <c r="F21" s="8">
        <f>FC_IND_CPC_BC_E!F21+FC_IND_CPC_OC_E!F21+FC_IND_CPC_PH_E!F21</f>
        <v>0</v>
      </c>
      <c r="G21" s="8">
        <f>FC_IND_CPC_BC_E!G21+FC_IND_CPC_OC_E!G21+FC_IND_CPC_PH_E!G21</f>
        <v>0</v>
      </c>
      <c r="H21" s="8">
        <f>FC_IND_CPC_BC_E!H21+FC_IND_CPC_OC_E!H21+FC_IND_CPC_PH_E!H21</f>
        <v>0</v>
      </c>
      <c r="I21" s="8">
        <f>FC_IND_CPC_BC_E!I21+FC_IND_CPC_OC_E!I21+FC_IND_CPC_PH_E!I21</f>
        <v>0</v>
      </c>
      <c r="J21" s="8">
        <f>FC_IND_CPC_BC_E!J21+FC_IND_CPC_OC_E!J21+FC_IND_CPC_PH_E!J21</f>
        <v>0</v>
      </c>
      <c r="K21" s="8">
        <f>FC_IND_CPC_BC_E!K21+FC_IND_CPC_OC_E!K21+FC_IND_CPC_PH_E!K21</f>
        <v>0</v>
      </c>
      <c r="L21" s="8">
        <f>FC_IND_CPC_BC_E!L21+FC_IND_CPC_OC_E!L21+FC_IND_CPC_PH_E!L21</f>
        <v>0</v>
      </c>
      <c r="M21" s="8">
        <f>FC_IND_CPC_BC_E!M21+FC_IND_CPC_OC_E!M21+FC_IND_CPC_PH_E!M21</f>
        <v>0</v>
      </c>
      <c r="N21" s="8">
        <f>FC_IND_CPC_BC_E!N21+FC_IND_CPC_OC_E!N21+FC_IND_CPC_PH_E!N21</f>
        <v>0</v>
      </c>
      <c r="O21" s="8">
        <f>FC_IND_CPC_BC_E!O21+FC_IND_CPC_OC_E!O21+FC_IND_CPC_PH_E!O21</f>
        <v>0</v>
      </c>
      <c r="P21" s="8">
        <f>FC_IND_CPC_BC_E!P21+FC_IND_CPC_OC_E!P21+FC_IND_CPC_PH_E!P21</f>
        <v>0</v>
      </c>
      <c r="Q21" s="8">
        <f>FC_IND_CPC_BC_E!Q21+FC_IND_CPC_OC_E!Q21+FC_IND_CPC_PH_E!Q21</f>
        <v>0</v>
      </c>
      <c r="R21" s="8">
        <f>FC_IND_CPC_BC_E!R21+FC_IND_CPC_OC_E!R21+FC_IND_CPC_PH_E!R21</f>
        <v>0</v>
      </c>
      <c r="S21" s="8">
        <f>FC_IND_CPC_BC_E!S21+FC_IND_CPC_OC_E!S21+FC_IND_CPC_PH_E!S21</f>
        <v>0</v>
      </c>
      <c r="T21" s="8">
        <f>FC_IND_CPC_BC_E!T21+FC_IND_CPC_OC_E!T21+FC_IND_CPC_PH_E!T21</f>
        <v>0</v>
      </c>
      <c r="U21" s="8">
        <f>FC_IND_CPC_BC_E!U21+FC_IND_CPC_OC_E!U21+FC_IND_CPC_PH_E!U21</f>
        <v>0</v>
      </c>
      <c r="V21" s="8">
        <f>FC_IND_CPC_BC_E!V21+FC_IND_CPC_OC_E!V21+FC_IND_CPC_PH_E!V21</f>
        <v>0</v>
      </c>
      <c r="W21" s="8">
        <f>FC_IND_CPC_BC_E!W21+FC_IND_CPC_OC_E!W21+FC_IND_CPC_PH_E!W21</f>
        <v>0</v>
      </c>
      <c r="X21" s="8">
        <f>FC_IND_CPC_BC_E!X21+FC_IND_CPC_OC_E!X21+FC_IND_CPC_PH_E!X21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FC_IND_CPC_BC_E!C23+FC_IND_CPC_OC_E!C23+FC_IND_CPC_PH_E!C23</f>
        <v>0</v>
      </c>
      <c r="D23" s="8">
        <f>FC_IND_CPC_BC_E!D23+FC_IND_CPC_OC_E!D23+FC_IND_CPC_PH_E!D23</f>
        <v>0</v>
      </c>
      <c r="E23" s="8">
        <f>FC_IND_CPC_BC_E!E23+FC_IND_CPC_OC_E!E23+FC_IND_CPC_PH_E!E23</f>
        <v>0</v>
      </c>
      <c r="F23" s="8">
        <f>FC_IND_CPC_BC_E!F23+FC_IND_CPC_OC_E!F23+FC_IND_CPC_PH_E!F23</f>
        <v>0</v>
      </c>
      <c r="G23" s="8">
        <f>FC_IND_CPC_BC_E!G23+FC_IND_CPC_OC_E!G23+FC_IND_CPC_PH_E!G23</f>
        <v>0</v>
      </c>
      <c r="H23" s="8">
        <f>FC_IND_CPC_BC_E!H23+FC_IND_CPC_OC_E!H23+FC_IND_CPC_PH_E!H23</f>
        <v>0</v>
      </c>
      <c r="I23" s="8">
        <f>FC_IND_CPC_BC_E!I23+FC_IND_CPC_OC_E!I23+FC_IND_CPC_PH_E!I23</f>
        <v>0</v>
      </c>
      <c r="J23" s="8">
        <f>FC_IND_CPC_BC_E!J23+FC_IND_CPC_OC_E!J23+FC_IND_CPC_PH_E!J23</f>
        <v>0</v>
      </c>
      <c r="K23" s="8">
        <f>FC_IND_CPC_BC_E!K23+FC_IND_CPC_OC_E!K23+FC_IND_CPC_PH_E!K23</f>
        <v>0</v>
      </c>
      <c r="L23" s="8">
        <f>FC_IND_CPC_BC_E!L23+FC_IND_CPC_OC_E!L23+FC_IND_CPC_PH_E!L23</f>
        <v>0</v>
      </c>
      <c r="M23" s="8">
        <f>FC_IND_CPC_BC_E!M23+FC_IND_CPC_OC_E!M23+FC_IND_CPC_PH_E!M23</f>
        <v>0</v>
      </c>
      <c r="N23" s="8">
        <f>FC_IND_CPC_BC_E!N23+FC_IND_CPC_OC_E!N23+FC_IND_CPC_PH_E!N23</f>
        <v>0</v>
      </c>
      <c r="O23" s="8">
        <f>FC_IND_CPC_BC_E!O23+FC_IND_CPC_OC_E!O23+FC_IND_CPC_PH_E!O23</f>
        <v>0</v>
      </c>
      <c r="P23" s="8">
        <f>FC_IND_CPC_BC_E!P23+FC_IND_CPC_OC_E!P23+FC_IND_CPC_PH_E!P23</f>
        <v>0</v>
      </c>
      <c r="Q23" s="8">
        <f>FC_IND_CPC_BC_E!Q23+FC_IND_CPC_OC_E!Q23+FC_IND_CPC_PH_E!Q23</f>
        <v>0</v>
      </c>
      <c r="R23" s="8">
        <f>FC_IND_CPC_BC_E!R23+FC_IND_CPC_OC_E!R23+FC_IND_CPC_PH_E!R23</f>
        <v>0</v>
      </c>
      <c r="S23" s="8">
        <f>FC_IND_CPC_BC_E!S23+FC_IND_CPC_OC_E!S23+FC_IND_CPC_PH_E!S23</f>
        <v>0</v>
      </c>
      <c r="T23" s="8">
        <f>FC_IND_CPC_BC_E!T23+FC_IND_CPC_OC_E!T23+FC_IND_CPC_PH_E!T23</f>
        <v>0</v>
      </c>
      <c r="U23" s="8">
        <f>FC_IND_CPC_BC_E!U23+FC_IND_CPC_OC_E!U23+FC_IND_CPC_PH_E!U23</f>
        <v>0</v>
      </c>
      <c r="V23" s="8">
        <f>FC_IND_CPC_BC_E!V23+FC_IND_CPC_OC_E!V23+FC_IND_CPC_PH_E!V23</f>
        <v>0</v>
      </c>
      <c r="W23" s="8">
        <f>FC_IND_CPC_BC_E!W23+FC_IND_CPC_OC_E!W23+FC_IND_CPC_PH_E!W23</f>
        <v>0</v>
      </c>
      <c r="X23" s="8">
        <f>FC_IND_CPC_BC_E!X23+FC_IND_CPC_OC_E!X23+FC_IND_CPC_PH_E!X23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FC_IND_CPC_BC_E!C24+FC_IND_CPC_OC_E!C24+FC_IND_CPC_PH_E!C24</f>
        <v>0</v>
      </c>
      <c r="D24" s="8">
        <f>FC_IND_CPC_BC_E!D24+FC_IND_CPC_OC_E!D24+FC_IND_CPC_PH_E!D24</f>
        <v>0</v>
      </c>
      <c r="E24" s="8">
        <f>FC_IND_CPC_BC_E!E24+FC_IND_CPC_OC_E!E24+FC_IND_CPC_PH_E!E24</f>
        <v>0</v>
      </c>
      <c r="F24" s="8">
        <f>FC_IND_CPC_BC_E!F24+FC_IND_CPC_OC_E!F24+FC_IND_CPC_PH_E!F24</f>
        <v>0</v>
      </c>
      <c r="G24" s="8">
        <f>FC_IND_CPC_BC_E!G24+FC_IND_CPC_OC_E!G24+FC_IND_CPC_PH_E!G24</f>
        <v>0</v>
      </c>
      <c r="H24" s="8">
        <f>FC_IND_CPC_BC_E!H24+FC_IND_CPC_OC_E!H24+FC_IND_CPC_PH_E!H24</f>
        <v>0</v>
      </c>
      <c r="I24" s="8">
        <f>FC_IND_CPC_BC_E!I24+FC_IND_CPC_OC_E!I24+FC_IND_CPC_PH_E!I24</f>
        <v>0</v>
      </c>
      <c r="J24" s="8">
        <f>FC_IND_CPC_BC_E!J24+FC_IND_CPC_OC_E!J24+FC_IND_CPC_PH_E!J24</f>
        <v>0</v>
      </c>
      <c r="K24" s="8">
        <f>FC_IND_CPC_BC_E!K24+FC_IND_CPC_OC_E!K24+FC_IND_CPC_PH_E!K24</f>
        <v>0</v>
      </c>
      <c r="L24" s="8">
        <f>FC_IND_CPC_BC_E!L24+FC_IND_CPC_OC_E!L24+FC_IND_CPC_PH_E!L24</f>
        <v>0</v>
      </c>
      <c r="M24" s="8">
        <f>FC_IND_CPC_BC_E!M24+FC_IND_CPC_OC_E!M24+FC_IND_CPC_PH_E!M24</f>
        <v>0</v>
      </c>
      <c r="N24" s="8">
        <f>FC_IND_CPC_BC_E!N24+FC_IND_CPC_OC_E!N24+FC_IND_CPC_PH_E!N24</f>
        <v>0</v>
      </c>
      <c r="O24" s="8">
        <f>FC_IND_CPC_BC_E!O24+FC_IND_CPC_OC_E!O24+FC_IND_CPC_PH_E!O24</f>
        <v>0</v>
      </c>
      <c r="P24" s="8">
        <f>FC_IND_CPC_BC_E!P24+FC_IND_CPC_OC_E!P24+FC_IND_CPC_PH_E!P24</f>
        <v>0</v>
      </c>
      <c r="Q24" s="8">
        <f>FC_IND_CPC_BC_E!Q24+FC_IND_CPC_OC_E!Q24+FC_IND_CPC_PH_E!Q24</f>
        <v>0</v>
      </c>
      <c r="R24" s="8">
        <f>FC_IND_CPC_BC_E!R24+FC_IND_CPC_OC_E!R24+FC_IND_CPC_PH_E!R24</f>
        <v>0</v>
      </c>
      <c r="S24" s="8">
        <f>FC_IND_CPC_BC_E!S24+FC_IND_CPC_OC_E!S24+FC_IND_CPC_PH_E!S24</f>
        <v>0</v>
      </c>
      <c r="T24" s="8">
        <f>FC_IND_CPC_BC_E!T24+FC_IND_CPC_OC_E!T24+FC_IND_CPC_PH_E!T24</f>
        <v>0</v>
      </c>
      <c r="U24" s="8">
        <f>FC_IND_CPC_BC_E!U24+FC_IND_CPC_OC_E!U24+FC_IND_CPC_PH_E!U24</f>
        <v>0</v>
      </c>
      <c r="V24" s="8">
        <f>FC_IND_CPC_BC_E!V24+FC_IND_CPC_OC_E!V24+FC_IND_CPC_PH_E!V24</f>
        <v>0</v>
      </c>
      <c r="W24" s="8">
        <f>FC_IND_CPC_BC_E!W24+FC_IND_CPC_OC_E!W24+FC_IND_CPC_PH_E!W24</f>
        <v>0</v>
      </c>
      <c r="X24" s="8">
        <f>FC_IND_CPC_BC_E!X24+FC_IND_CPC_OC_E!X24+FC_IND_CPC_PH_E!X24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FC_IND_CPC_BC_E!C25+FC_IND_CPC_OC_E!C25+FC_IND_CPC_PH_E!C25</f>
        <v>0</v>
      </c>
      <c r="D25" s="27">
        <f>FC_IND_CPC_BC_E!D25+FC_IND_CPC_OC_E!D25+FC_IND_CPC_PH_E!D25</f>
        <v>0</v>
      </c>
      <c r="E25" s="27">
        <f>FC_IND_CPC_BC_E!E25+FC_IND_CPC_OC_E!E25+FC_IND_CPC_PH_E!E25</f>
        <v>0</v>
      </c>
      <c r="F25" s="27">
        <f>FC_IND_CPC_BC_E!F25+FC_IND_CPC_OC_E!F25+FC_IND_CPC_PH_E!F25</f>
        <v>0</v>
      </c>
      <c r="G25" s="27">
        <f>FC_IND_CPC_BC_E!G25+FC_IND_CPC_OC_E!G25+FC_IND_CPC_PH_E!G25</f>
        <v>0</v>
      </c>
      <c r="H25" s="27">
        <f>FC_IND_CPC_BC_E!H25+FC_IND_CPC_OC_E!H25+FC_IND_CPC_PH_E!H25</f>
        <v>0</v>
      </c>
      <c r="I25" s="27">
        <f>FC_IND_CPC_BC_E!I25+FC_IND_CPC_OC_E!I25+FC_IND_CPC_PH_E!I25</f>
        <v>0</v>
      </c>
      <c r="J25" s="27">
        <f>FC_IND_CPC_BC_E!J25+FC_IND_CPC_OC_E!J25+FC_IND_CPC_PH_E!J25</f>
        <v>0</v>
      </c>
      <c r="K25" s="27">
        <f>FC_IND_CPC_BC_E!K25+FC_IND_CPC_OC_E!K25+FC_IND_CPC_PH_E!K25</f>
        <v>0</v>
      </c>
      <c r="L25" s="27">
        <f>FC_IND_CPC_BC_E!L25+FC_IND_CPC_OC_E!L25+FC_IND_CPC_PH_E!L25</f>
        <v>0</v>
      </c>
      <c r="M25" s="27">
        <f>FC_IND_CPC_BC_E!M25+FC_IND_CPC_OC_E!M25+FC_IND_CPC_PH_E!M25</f>
        <v>0</v>
      </c>
      <c r="N25" s="27">
        <f>FC_IND_CPC_BC_E!N25+FC_IND_CPC_OC_E!N25+FC_IND_CPC_PH_E!N25</f>
        <v>0</v>
      </c>
      <c r="O25" s="27">
        <f>FC_IND_CPC_BC_E!O25+FC_IND_CPC_OC_E!O25+FC_IND_CPC_PH_E!O25</f>
        <v>0</v>
      </c>
      <c r="P25" s="27">
        <f>FC_IND_CPC_BC_E!P25+FC_IND_CPC_OC_E!P25+FC_IND_CPC_PH_E!P25</f>
        <v>0</v>
      </c>
      <c r="Q25" s="27">
        <f>FC_IND_CPC_BC_E!Q25+FC_IND_CPC_OC_E!Q25+FC_IND_CPC_PH_E!Q25</f>
        <v>0</v>
      </c>
      <c r="R25" s="27">
        <f>FC_IND_CPC_BC_E!R25+FC_IND_CPC_OC_E!R25+FC_IND_CPC_PH_E!R25</f>
        <v>0</v>
      </c>
      <c r="S25" s="27">
        <f>FC_IND_CPC_BC_E!S25+FC_IND_CPC_OC_E!S25+FC_IND_CPC_PH_E!S25</f>
        <v>0</v>
      </c>
      <c r="T25" s="27">
        <f>FC_IND_CPC_BC_E!T25+FC_IND_CPC_OC_E!T25+FC_IND_CPC_PH_E!T25</f>
        <v>0</v>
      </c>
      <c r="U25" s="27">
        <f>FC_IND_CPC_BC_E!U25+FC_IND_CPC_OC_E!U25+FC_IND_CPC_PH_E!U25</f>
        <v>0</v>
      </c>
      <c r="V25" s="27">
        <f>FC_IND_CPC_BC_E!V25+FC_IND_CPC_OC_E!V25+FC_IND_CPC_PH_E!V25</f>
        <v>0</v>
      </c>
      <c r="W25" s="27">
        <f>FC_IND_CPC_BC_E!W25+FC_IND_CPC_OC_E!W25+FC_IND_CPC_PH_E!W25</f>
        <v>0</v>
      </c>
      <c r="X25" s="27">
        <f>FC_IND_CPC_BC_E!X25+FC_IND_CPC_OC_E!X25+FC_IND_CPC_PH_E!X25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222.62611608</v>
      </c>
      <c r="D26" s="27">
        <f t="shared" ref="D26:W26" si="20">SUM(D27,D33)</f>
        <v>688.62667176000002</v>
      </c>
      <c r="E26" s="27">
        <f t="shared" si="20"/>
        <v>530.49270672</v>
      </c>
      <c r="F26" s="27">
        <f t="shared" si="20"/>
        <v>471.08025000000009</v>
      </c>
      <c r="G26" s="27">
        <f t="shared" si="20"/>
        <v>425.40630192000015</v>
      </c>
      <c r="H26" s="27">
        <f t="shared" si="20"/>
        <v>114.16133916000001</v>
      </c>
      <c r="I26" s="27">
        <f t="shared" si="20"/>
        <v>46.510948079999991</v>
      </c>
      <c r="J26" s="27">
        <f t="shared" si="20"/>
        <v>312.10312824000005</v>
      </c>
      <c r="K26" s="27">
        <f t="shared" si="20"/>
        <v>132.05785715999997</v>
      </c>
      <c r="L26" s="27">
        <f t="shared" si="20"/>
        <v>136.40472252000001</v>
      </c>
      <c r="M26" s="27">
        <f t="shared" si="20"/>
        <v>164.07540396000002</v>
      </c>
      <c r="N26" s="27">
        <f t="shared" si="20"/>
        <v>115.70139251999997</v>
      </c>
      <c r="O26" s="27">
        <f t="shared" si="20"/>
        <v>45.847004400000003</v>
      </c>
      <c r="P26" s="27">
        <f t="shared" si="20"/>
        <v>36.945961560000001</v>
      </c>
      <c r="Q26" s="27">
        <f t="shared" si="20"/>
        <v>30.844235879999999</v>
      </c>
      <c r="R26" s="27">
        <f t="shared" si="20"/>
        <v>24.561806760000003</v>
      </c>
      <c r="S26" s="27">
        <f t="shared" si="20"/>
        <v>46.23386868</v>
      </c>
      <c r="T26" s="27">
        <f t="shared" si="20"/>
        <v>21.060085319999999</v>
      </c>
      <c r="U26" s="27">
        <f t="shared" si="20"/>
        <v>43.115860080000004</v>
      </c>
      <c r="V26" s="27">
        <f t="shared" si="20"/>
        <v>17.633860560000002</v>
      </c>
      <c r="W26" s="27">
        <f t="shared" si="20"/>
        <v>15.399072720000003</v>
      </c>
      <c r="X26" s="27">
        <f t="shared" ref="X26" si="21">SUM(X27,X33)</f>
        <v>14.009568839999998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FC_IND_CPC_BC_E!C28+FC_IND_CPC_OC_E!C28+FC_IND_CPC_PH_E!C28</f>
        <v>0</v>
      </c>
      <c r="D28" s="8">
        <f>FC_IND_CPC_BC_E!D28+FC_IND_CPC_OC_E!D28+FC_IND_CPC_PH_E!D28</f>
        <v>0</v>
      </c>
      <c r="E28" s="8">
        <f>FC_IND_CPC_BC_E!E28+FC_IND_CPC_OC_E!E28+FC_IND_CPC_PH_E!E28</f>
        <v>0</v>
      </c>
      <c r="F28" s="8">
        <f>FC_IND_CPC_BC_E!F28+FC_IND_CPC_OC_E!F28+FC_IND_CPC_PH_E!F28</f>
        <v>0</v>
      </c>
      <c r="G28" s="8">
        <f>FC_IND_CPC_BC_E!G28+FC_IND_CPC_OC_E!G28+FC_IND_CPC_PH_E!G28</f>
        <v>0</v>
      </c>
      <c r="H28" s="8">
        <f>FC_IND_CPC_BC_E!H28+FC_IND_CPC_OC_E!H28+FC_IND_CPC_PH_E!H28</f>
        <v>0</v>
      </c>
      <c r="I28" s="8">
        <f>FC_IND_CPC_BC_E!I28+FC_IND_CPC_OC_E!I28+FC_IND_CPC_PH_E!I28</f>
        <v>0</v>
      </c>
      <c r="J28" s="8">
        <f>FC_IND_CPC_BC_E!J28+FC_IND_CPC_OC_E!J28+FC_IND_CPC_PH_E!J28</f>
        <v>0</v>
      </c>
      <c r="K28" s="8">
        <f>FC_IND_CPC_BC_E!K28+FC_IND_CPC_OC_E!K28+FC_IND_CPC_PH_E!K28</f>
        <v>0</v>
      </c>
      <c r="L28" s="8">
        <f>FC_IND_CPC_BC_E!L28+FC_IND_CPC_OC_E!L28+FC_IND_CPC_PH_E!L28</f>
        <v>0</v>
      </c>
      <c r="M28" s="8">
        <f>FC_IND_CPC_BC_E!M28+FC_IND_CPC_OC_E!M28+FC_IND_CPC_PH_E!M28</f>
        <v>0</v>
      </c>
      <c r="N28" s="8">
        <f>FC_IND_CPC_BC_E!N28+FC_IND_CPC_OC_E!N28+FC_IND_CPC_PH_E!N28</f>
        <v>0</v>
      </c>
      <c r="O28" s="8">
        <f>FC_IND_CPC_BC_E!O28+FC_IND_CPC_OC_E!O28+FC_IND_CPC_PH_E!O28</f>
        <v>0</v>
      </c>
      <c r="P28" s="8">
        <f>FC_IND_CPC_BC_E!P28+FC_IND_CPC_OC_E!P28+FC_IND_CPC_PH_E!P28</f>
        <v>0</v>
      </c>
      <c r="Q28" s="8">
        <f>FC_IND_CPC_BC_E!Q28+FC_IND_CPC_OC_E!Q28+FC_IND_CPC_PH_E!Q28</f>
        <v>0</v>
      </c>
      <c r="R28" s="8">
        <f>FC_IND_CPC_BC_E!R28+FC_IND_CPC_OC_E!R28+FC_IND_CPC_PH_E!R28</f>
        <v>0</v>
      </c>
      <c r="S28" s="8">
        <f>FC_IND_CPC_BC_E!S28+FC_IND_CPC_OC_E!S28+FC_IND_CPC_PH_E!S28</f>
        <v>0</v>
      </c>
      <c r="T28" s="8">
        <f>FC_IND_CPC_BC_E!T28+FC_IND_CPC_OC_E!T28+FC_IND_CPC_PH_E!T28</f>
        <v>0</v>
      </c>
      <c r="U28" s="8">
        <f>FC_IND_CPC_BC_E!U28+FC_IND_CPC_OC_E!U28+FC_IND_CPC_PH_E!U28</f>
        <v>0</v>
      </c>
      <c r="V28" s="8">
        <f>FC_IND_CPC_BC_E!V28+FC_IND_CPC_OC_E!V28+FC_IND_CPC_PH_E!V28</f>
        <v>0</v>
      </c>
      <c r="W28" s="8">
        <f>FC_IND_CPC_BC_E!W28+FC_IND_CPC_OC_E!W28+FC_IND_CPC_PH_E!W28</f>
        <v>0</v>
      </c>
      <c r="X28" s="8">
        <f>FC_IND_CPC_BC_E!X28+FC_IND_CPC_OC_E!X28+FC_IND_CPC_PH_E!X28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FC_IND_CPC_BC_E!C29+FC_IND_CPC_OC_E!C29+FC_IND_CPC_PH_E!C29</f>
        <v>0</v>
      </c>
      <c r="D29" s="8">
        <f>FC_IND_CPC_BC_E!D29+FC_IND_CPC_OC_E!D29+FC_IND_CPC_PH_E!D29</f>
        <v>0</v>
      </c>
      <c r="E29" s="8">
        <f>FC_IND_CPC_BC_E!E29+FC_IND_CPC_OC_E!E29+FC_IND_CPC_PH_E!E29</f>
        <v>0</v>
      </c>
      <c r="F29" s="8">
        <f>FC_IND_CPC_BC_E!F29+FC_IND_CPC_OC_E!F29+FC_IND_CPC_PH_E!F29</f>
        <v>0</v>
      </c>
      <c r="G29" s="8">
        <f>FC_IND_CPC_BC_E!G29+FC_IND_CPC_OC_E!G29+FC_IND_CPC_PH_E!G29</f>
        <v>0</v>
      </c>
      <c r="H29" s="8">
        <f>FC_IND_CPC_BC_E!H29+FC_IND_CPC_OC_E!H29+FC_IND_CPC_PH_E!H29</f>
        <v>0</v>
      </c>
      <c r="I29" s="8">
        <f>FC_IND_CPC_BC_E!I29+FC_IND_CPC_OC_E!I29+FC_IND_CPC_PH_E!I29</f>
        <v>0</v>
      </c>
      <c r="J29" s="8">
        <f>FC_IND_CPC_BC_E!J29+FC_IND_CPC_OC_E!J29+FC_IND_CPC_PH_E!J29</f>
        <v>0</v>
      </c>
      <c r="K29" s="8">
        <f>FC_IND_CPC_BC_E!K29+FC_IND_CPC_OC_E!K29+FC_IND_CPC_PH_E!K29</f>
        <v>0</v>
      </c>
      <c r="L29" s="8">
        <f>FC_IND_CPC_BC_E!L29+FC_IND_CPC_OC_E!L29+FC_IND_CPC_PH_E!L29</f>
        <v>0</v>
      </c>
      <c r="M29" s="8">
        <f>FC_IND_CPC_BC_E!M29+FC_IND_CPC_OC_E!M29+FC_IND_CPC_PH_E!M29</f>
        <v>0</v>
      </c>
      <c r="N29" s="8">
        <f>FC_IND_CPC_BC_E!N29+FC_IND_CPC_OC_E!N29+FC_IND_CPC_PH_E!N29</f>
        <v>0</v>
      </c>
      <c r="O29" s="8">
        <f>FC_IND_CPC_BC_E!O29+FC_IND_CPC_OC_E!O29+FC_IND_CPC_PH_E!O29</f>
        <v>0</v>
      </c>
      <c r="P29" s="8">
        <f>FC_IND_CPC_BC_E!P29+FC_IND_CPC_OC_E!P29+FC_IND_CPC_PH_E!P29</f>
        <v>0</v>
      </c>
      <c r="Q29" s="8">
        <f>FC_IND_CPC_BC_E!Q29+FC_IND_CPC_OC_E!Q29+FC_IND_CPC_PH_E!Q29</f>
        <v>0</v>
      </c>
      <c r="R29" s="8">
        <f>FC_IND_CPC_BC_E!R29+FC_IND_CPC_OC_E!R29+FC_IND_CPC_PH_E!R29</f>
        <v>0</v>
      </c>
      <c r="S29" s="8">
        <f>FC_IND_CPC_BC_E!S29+FC_IND_CPC_OC_E!S29+FC_IND_CPC_PH_E!S29</f>
        <v>0</v>
      </c>
      <c r="T29" s="8">
        <f>FC_IND_CPC_BC_E!T29+FC_IND_CPC_OC_E!T29+FC_IND_CPC_PH_E!T29</f>
        <v>0</v>
      </c>
      <c r="U29" s="8">
        <f>FC_IND_CPC_BC_E!U29+FC_IND_CPC_OC_E!U29+FC_IND_CPC_PH_E!U29</f>
        <v>0</v>
      </c>
      <c r="V29" s="8">
        <f>FC_IND_CPC_BC_E!V29+FC_IND_CPC_OC_E!V29+FC_IND_CPC_PH_E!V29</f>
        <v>0</v>
      </c>
      <c r="W29" s="8">
        <f>FC_IND_CPC_BC_E!W29+FC_IND_CPC_OC_E!W29+FC_IND_CPC_PH_E!W29</f>
        <v>0</v>
      </c>
      <c r="X29" s="8">
        <f>FC_IND_CPC_BC_E!X29+FC_IND_CPC_OC_E!X29+FC_IND_CPC_PH_E!X29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FC_IND_CPC_BC_E!C30+FC_IND_CPC_OC_E!C30+FC_IND_CPC_PH_E!C30</f>
        <v>0</v>
      </c>
      <c r="D30" s="8">
        <f>FC_IND_CPC_BC_E!D30+FC_IND_CPC_OC_E!D30+FC_IND_CPC_PH_E!D30</f>
        <v>0</v>
      </c>
      <c r="E30" s="8">
        <f>FC_IND_CPC_BC_E!E30+FC_IND_CPC_OC_E!E30+FC_IND_CPC_PH_E!E30</f>
        <v>0</v>
      </c>
      <c r="F30" s="8">
        <f>FC_IND_CPC_BC_E!F30+FC_IND_CPC_OC_E!F30+FC_IND_CPC_PH_E!F30</f>
        <v>0</v>
      </c>
      <c r="G30" s="8">
        <f>FC_IND_CPC_BC_E!G30+FC_IND_CPC_OC_E!G30+FC_IND_CPC_PH_E!G30</f>
        <v>0</v>
      </c>
      <c r="H30" s="8">
        <f>FC_IND_CPC_BC_E!H30+FC_IND_CPC_OC_E!H30+FC_IND_CPC_PH_E!H30</f>
        <v>0</v>
      </c>
      <c r="I30" s="8">
        <f>FC_IND_CPC_BC_E!I30+FC_IND_CPC_OC_E!I30+FC_IND_CPC_PH_E!I30</f>
        <v>0</v>
      </c>
      <c r="J30" s="8">
        <f>FC_IND_CPC_BC_E!J30+FC_IND_CPC_OC_E!J30+FC_IND_CPC_PH_E!J30</f>
        <v>0</v>
      </c>
      <c r="K30" s="8">
        <f>FC_IND_CPC_BC_E!K30+FC_IND_CPC_OC_E!K30+FC_IND_CPC_PH_E!K30</f>
        <v>0</v>
      </c>
      <c r="L30" s="8">
        <f>FC_IND_CPC_BC_E!L30+FC_IND_CPC_OC_E!L30+FC_IND_CPC_PH_E!L30</f>
        <v>0</v>
      </c>
      <c r="M30" s="8">
        <f>FC_IND_CPC_BC_E!M30+FC_IND_CPC_OC_E!M30+FC_IND_CPC_PH_E!M30</f>
        <v>0</v>
      </c>
      <c r="N30" s="8">
        <f>FC_IND_CPC_BC_E!N30+FC_IND_CPC_OC_E!N30+FC_IND_CPC_PH_E!N30</f>
        <v>0</v>
      </c>
      <c r="O30" s="8">
        <f>FC_IND_CPC_BC_E!O30+FC_IND_CPC_OC_E!O30+FC_IND_CPC_PH_E!O30</f>
        <v>0</v>
      </c>
      <c r="P30" s="8">
        <f>FC_IND_CPC_BC_E!P30+FC_IND_CPC_OC_E!P30+FC_IND_CPC_PH_E!P30</f>
        <v>0</v>
      </c>
      <c r="Q30" s="8">
        <f>FC_IND_CPC_BC_E!Q30+FC_IND_CPC_OC_E!Q30+FC_IND_CPC_PH_E!Q30</f>
        <v>0</v>
      </c>
      <c r="R30" s="8">
        <f>FC_IND_CPC_BC_E!R30+FC_IND_CPC_OC_E!R30+FC_IND_CPC_PH_E!R30</f>
        <v>0</v>
      </c>
      <c r="S30" s="8">
        <f>FC_IND_CPC_BC_E!S30+FC_IND_CPC_OC_E!S30+FC_IND_CPC_PH_E!S30</f>
        <v>0</v>
      </c>
      <c r="T30" s="8">
        <f>FC_IND_CPC_BC_E!T30+FC_IND_CPC_OC_E!T30+FC_IND_CPC_PH_E!T30</f>
        <v>0</v>
      </c>
      <c r="U30" s="8">
        <f>FC_IND_CPC_BC_E!U30+FC_IND_CPC_OC_E!U30+FC_IND_CPC_PH_E!U30</f>
        <v>0</v>
      </c>
      <c r="V30" s="8">
        <f>FC_IND_CPC_BC_E!V30+FC_IND_CPC_OC_E!V30+FC_IND_CPC_PH_E!V30</f>
        <v>0</v>
      </c>
      <c r="W30" s="8">
        <f>FC_IND_CPC_BC_E!W30+FC_IND_CPC_OC_E!W30+FC_IND_CPC_PH_E!W30</f>
        <v>0</v>
      </c>
      <c r="X30" s="8">
        <f>FC_IND_CPC_BC_E!X30+FC_IND_CPC_OC_E!X30+FC_IND_CPC_PH_E!X30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FC_IND_CPC_BC_E!C31+FC_IND_CPC_OC_E!C31+FC_IND_CPC_PH_E!C31</f>
        <v>0</v>
      </c>
      <c r="D31" s="8">
        <f>FC_IND_CPC_BC_E!D31+FC_IND_CPC_OC_E!D31+FC_IND_CPC_PH_E!D31</f>
        <v>0</v>
      </c>
      <c r="E31" s="8">
        <f>FC_IND_CPC_BC_E!E31+FC_IND_CPC_OC_E!E31+FC_IND_CPC_PH_E!E31</f>
        <v>0</v>
      </c>
      <c r="F31" s="8">
        <f>FC_IND_CPC_BC_E!F31+FC_IND_CPC_OC_E!F31+FC_IND_CPC_PH_E!F31</f>
        <v>0</v>
      </c>
      <c r="G31" s="8">
        <f>FC_IND_CPC_BC_E!G31+FC_IND_CPC_OC_E!G31+FC_IND_CPC_PH_E!G31</f>
        <v>0</v>
      </c>
      <c r="H31" s="8">
        <f>FC_IND_CPC_BC_E!H31+FC_IND_CPC_OC_E!H31+FC_IND_CPC_PH_E!H31</f>
        <v>0</v>
      </c>
      <c r="I31" s="8">
        <f>FC_IND_CPC_BC_E!I31+FC_IND_CPC_OC_E!I31+FC_IND_CPC_PH_E!I31</f>
        <v>0</v>
      </c>
      <c r="J31" s="8">
        <f>FC_IND_CPC_BC_E!J31+FC_IND_CPC_OC_E!J31+FC_IND_CPC_PH_E!J31</f>
        <v>0</v>
      </c>
      <c r="K31" s="8">
        <f>FC_IND_CPC_BC_E!K31+FC_IND_CPC_OC_E!K31+FC_IND_CPC_PH_E!K31</f>
        <v>0</v>
      </c>
      <c r="L31" s="8">
        <f>FC_IND_CPC_BC_E!L31+FC_IND_CPC_OC_E!L31+FC_IND_CPC_PH_E!L31</f>
        <v>0</v>
      </c>
      <c r="M31" s="8">
        <f>FC_IND_CPC_BC_E!M31+FC_IND_CPC_OC_E!M31+FC_IND_CPC_PH_E!M31</f>
        <v>0</v>
      </c>
      <c r="N31" s="8">
        <f>FC_IND_CPC_BC_E!N31+FC_IND_CPC_OC_E!N31+FC_IND_CPC_PH_E!N31</f>
        <v>0</v>
      </c>
      <c r="O31" s="8">
        <f>FC_IND_CPC_BC_E!O31+FC_IND_CPC_OC_E!O31+FC_IND_CPC_PH_E!O31</f>
        <v>0</v>
      </c>
      <c r="P31" s="8">
        <f>FC_IND_CPC_BC_E!P31+FC_IND_CPC_OC_E!P31+FC_IND_CPC_PH_E!P31</f>
        <v>0</v>
      </c>
      <c r="Q31" s="8">
        <f>FC_IND_CPC_BC_E!Q31+FC_IND_CPC_OC_E!Q31+FC_IND_CPC_PH_E!Q31</f>
        <v>0</v>
      </c>
      <c r="R31" s="8">
        <f>FC_IND_CPC_BC_E!R31+FC_IND_CPC_OC_E!R31+FC_IND_CPC_PH_E!R31</f>
        <v>0</v>
      </c>
      <c r="S31" s="8">
        <f>FC_IND_CPC_BC_E!S31+FC_IND_CPC_OC_E!S31+FC_IND_CPC_PH_E!S31</f>
        <v>0</v>
      </c>
      <c r="T31" s="8">
        <f>FC_IND_CPC_BC_E!T31+FC_IND_CPC_OC_E!T31+FC_IND_CPC_PH_E!T31</f>
        <v>0</v>
      </c>
      <c r="U31" s="8">
        <f>FC_IND_CPC_BC_E!U31+FC_IND_CPC_OC_E!U31+FC_IND_CPC_PH_E!U31</f>
        <v>0</v>
      </c>
      <c r="V31" s="8">
        <f>FC_IND_CPC_BC_E!V31+FC_IND_CPC_OC_E!V31+FC_IND_CPC_PH_E!V31</f>
        <v>0</v>
      </c>
      <c r="W31" s="8">
        <f>FC_IND_CPC_BC_E!W31+FC_IND_CPC_OC_E!W31+FC_IND_CPC_PH_E!W31</f>
        <v>0</v>
      </c>
      <c r="X31" s="8">
        <f>FC_IND_CPC_BC_E!X31+FC_IND_CPC_OC_E!X31+FC_IND_CPC_PH_E!X31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FC_IND_CPC_BC_E!C32+FC_IND_CPC_OC_E!C32+FC_IND_CPC_PH_E!C32</f>
        <v>0</v>
      </c>
      <c r="D32" s="8">
        <f>FC_IND_CPC_BC_E!D32+FC_IND_CPC_OC_E!D32+FC_IND_CPC_PH_E!D32</f>
        <v>0</v>
      </c>
      <c r="E32" s="8">
        <f>FC_IND_CPC_BC_E!E32+FC_IND_CPC_OC_E!E32+FC_IND_CPC_PH_E!E32</f>
        <v>0</v>
      </c>
      <c r="F32" s="8">
        <f>FC_IND_CPC_BC_E!F32+FC_IND_CPC_OC_E!F32+FC_IND_CPC_PH_E!F32</f>
        <v>0</v>
      </c>
      <c r="G32" s="8">
        <f>FC_IND_CPC_BC_E!G32+FC_IND_CPC_OC_E!G32+FC_IND_CPC_PH_E!G32</f>
        <v>0</v>
      </c>
      <c r="H32" s="8">
        <f>FC_IND_CPC_BC_E!H32+FC_IND_CPC_OC_E!H32+FC_IND_CPC_PH_E!H32</f>
        <v>0</v>
      </c>
      <c r="I32" s="8">
        <f>FC_IND_CPC_BC_E!I32+FC_IND_CPC_OC_E!I32+FC_IND_CPC_PH_E!I32</f>
        <v>0</v>
      </c>
      <c r="J32" s="8">
        <f>FC_IND_CPC_BC_E!J32+FC_IND_CPC_OC_E!J32+FC_IND_CPC_PH_E!J32</f>
        <v>0</v>
      </c>
      <c r="K32" s="8">
        <f>FC_IND_CPC_BC_E!K32+FC_IND_CPC_OC_E!K32+FC_IND_CPC_PH_E!K32</f>
        <v>0</v>
      </c>
      <c r="L32" s="8">
        <f>FC_IND_CPC_BC_E!L32+FC_IND_CPC_OC_E!L32+FC_IND_CPC_PH_E!L32</f>
        <v>0</v>
      </c>
      <c r="M32" s="8">
        <f>FC_IND_CPC_BC_E!M32+FC_IND_CPC_OC_E!M32+FC_IND_CPC_PH_E!M32</f>
        <v>0</v>
      </c>
      <c r="N32" s="8">
        <f>FC_IND_CPC_BC_E!N32+FC_IND_CPC_OC_E!N32+FC_IND_CPC_PH_E!N32</f>
        <v>0</v>
      </c>
      <c r="O32" s="8">
        <f>FC_IND_CPC_BC_E!O32+FC_IND_CPC_OC_E!O32+FC_IND_CPC_PH_E!O32</f>
        <v>0</v>
      </c>
      <c r="P32" s="8">
        <f>FC_IND_CPC_BC_E!P32+FC_IND_CPC_OC_E!P32+FC_IND_CPC_PH_E!P32</f>
        <v>0</v>
      </c>
      <c r="Q32" s="8">
        <f>FC_IND_CPC_BC_E!Q32+FC_IND_CPC_OC_E!Q32+FC_IND_CPC_PH_E!Q32</f>
        <v>0</v>
      </c>
      <c r="R32" s="8">
        <f>FC_IND_CPC_BC_E!R32+FC_IND_CPC_OC_E!R32+FC_IND_CPC_PH_E!R32</f>
        <v>0</v>
      </c>
      <c r="S32" s="8">
        <f>FC_IND_CPC_BC_E!S32+FC_IND_CPC_OC_E!S32+FC_IND_CPC_PH_E!S32</f>
        <v>0</v>
      </c>
      <c r="T32" s="8">
        <f>FC_IND_CPC_BC_E!T32+FC_IND_CPC_OC_E!T32+FC_IND_CPC_PH_E!T32</f>
        <v>0</v>
      </c>
      <c r="U32" s="8">
        <f>FC_IND_CPC_BC_E!U32+FC_IND_CPC_OC_E!U32+FC_IND_CPC_PH_E!U32</f>
        <v>0</v>
      </c>
      <c r="V32" s="8">
        <f>FC_IND_CPC_BC_E!V32+FC_IND_CPC_OC_E!V32+FC_IND_CPC_PH_E!V32</f>
        <v>0</v>
      </c>
      <c r="W32" s="8">
        <f>FC_IND_CPC_BC_E!W32+FC_IND_CPC_OC_E!W32+FC_IND_CPC_PH_E!W32</f>
        <v>0</v>
      </c>
      <c r="X32" s="8">
        <f>FC_IND_CPC_BC_E!X32+FC_IND_CPC_OC_E!X32+FC_IND_CPC_PH_E!X32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222.62611608</v>
      </c>
      <c r="D33" s="19">
        <f t="shared" ref="D33:W33" si="26">SUM(D34:D50)</f>
        <v>688.62667176000002</v>
      </c>
      <c r="E33" s="19">
        <f t="shared" si="26"/>
        <v>530.49270672</v>
      </c>
      <c r="F33" s="19">
        <f t="shared" si="26"/>
        <v>471.08025000000009</v>
      </c>
      <c r="G33" s="19">
        <f t="shared" si="26"/>
        <v>425.40630192000015</v>
      </c>
      <c r="H33" s="19">
        <f t="shared" si="26"/>
        <v>114.16133916000001</v>
      </c>
      <c r="I33" s="19">
        <f t="shared" si="26"/>
        <v>46.510948079999991</v>
      </c>
      <c r="J33" s="19">
        <f t="shared" si="26"/>
        <v>312.10312824000005</v>
      </c>
      <c r="K33" s="19">
        <f t="shared" si="26"/>
        <v>132.05785715999997</v>
      </c>
      <c r="L33" s="19">
        <f t="shared" si="26"/>
        <v>136.40472252000001</v>
      </c>
      <c r="M33" s="19">
        <f t="shared" si="26"/>
        <v>164.07540396000002</v>
      </c>
      <c r="N33" s="19">
        <f t="shared" si="26"/>
        <v>115.70139251999997</v>
      </c>
      <c r="O33" s="19">
        <f t="shared" si="26"/>
        <v>45.847004400000003</v>
      </c>
      <c r="P33" s="19">
        <f t="shared" si="26"/>
        <v>36.945961560000001</v>
      </c>
      <c r="Q33" s="19">
        <f t="shared" si="26"/>
        <v>30.844235879999999</v>
      </c>
      <c r="R33" s="19">
        <f t="shared" si="26"/>
        <v>24.561806760000003</v>
      </c>
      <c r="S33" s="19">
        <f t="shared" si="26"/>
        <v>46.23386868</v>
      </c>
      <c r="T33" s="19">
        <f t="shared" si="26"/>
        <v>21.060085319999999</v>
      </c>
      <c r="U33" s="19">
        <f t="shared" si="26"/>
        <v>43.115860080000004</v>
      </c>
      <c r="V33" s="19">
        <f t="shared" si="26"/>
        <v>17.633860560000002</v>
      </c>
      <c r="W33" s="19">
        <f t="shared" si="26"/>
        <v>15.399072720000003</v>
      </c>
      <c r="X33" s="19">
        <f t="shared" ref="X33" si="27">SUM(X34:X50)</f>
        <v>14.009568839999998</v>
      </c>
    </row>
    <row r="34" spans="1:24" ht="11.25" customHeight="1" x14ac:dyDescent="0.2">
      <c r="A34" s="28" t="s">
        <v>54</v>
      </c>
      <c r="B34" s="7" t="s">
        <v>55</v>
      </c>
      <c r="C34" s="8">
        <f>FC_IND_CPC_BC_E!C34+FC_IND_CPC_OC_E!C34+FC_IND_CPC_PH_E!C34</f>
        <v>0</v>
      </c>
      <c r="D34" s="8">
        <f>FC_IND_CPC_BC_E!D34+FC_IND_CPC_OC_E!D34+FC_IND_CPC_PH_E!D34</f>
        <v>0</v>
      </c>
      <c r="E34" s="8">
        <f>FC_IND_CPC_BC_E!E34+FC_IND_CPC_OC_E!E34+FC_IND_CPC_PH_E!E34</f>
        <v>0</v>
      </c>
      <c r="F34" s="8">
        <f>FC_IND_CPC_BC_E!F34+FC_IND_CPC_OC_E!F34+FC_IND_CPC_PH_E!F34</f>
        <v>0</v>
      </c>
      <c r="G34" s="8">
        <f>FC_IND_CPC_BC_E!G34+FC_IND_CPC_OC_E!G34+FC_IND_CPC_PH_E!G34</f>
        <v>0</v>
      </c>
      <c r="H34" s="8">
        <f>FC_IND_CPC_BC_E!H34+FC_IND_CPC_OC_E!H34+FC_IND_CPC_PH_E!H34</f>
        <v>0</v>
      </c>
      <c r="I34" s="8">
        <f>FC_IND_CPC_BC_E!I34+FC_IND_CPC_OC_E!I34+FC_IND_CPC_PH_E!I34</f>
        <v>0</v>
      </c>
      <c r="J34" s="8">
        <f>FC_IND_CPC_BC_E!J34+FC_IND_CPC_OC_E!J34+FC_IND_CPC_PH_E!J34</f>
        <v>0</v>
      </c>
      <c r="K34" s="8">
        <f>FC_IND_CPC_BC_E!K34+FC_IND_CPC_OC_E!K34+FC_IND_CPC_PH_E!K34</f>
        <v>0</v>
      </c>
      <c r="L34" s="8">
        <f>FC_IND_CPC_BC_E!L34+FC_IND_CPC_OC_E!L34+FC_IND_CPC_PH_E!L34</f>
        <v>0</v>
      </c>
      <c r="M34" s="8">
        <f>FC_IND_CPC_BC_E!M34+FC_IND_CPC_OC_E!M34+FC_IND_CPC_PH_E!M34</f>
        <v>0</v>
      </c>
      <c r="N34" s="8">
        <f>FC_IND_CPC_BC_E!N34+FC_IND_CPC_OC_E!N34+FC_IND_CPC_PH_E!N34</f>
        <v>0</v>
      </c>
      <c r="O34" s="8">
        <f>FC_IND_CPC_BC_E!O34+FC_IND_CPC_OC_E!O34+FC_IND_CPC_PH_E!O34</f>
        <v>0</v>
      </c>
      <c r="P34" s="8">
        <f>FC_IND_CPC_BC_E!P34+FC_IND_CPC_OC_E!P34+FC_IND_CPC_PH_E!P34</f>
        <v>0</v>
      </c>
      <c r="Q34" s="8">
        <f>FC_IND_CPC_BC_E!Q34+FC_IND_CPC_OC_E!Q34+FC_IND_CPC_PH_E!Q34</f>
        <v>0</v>
      </c>
      <c r="R34" s="8">
        <f>FC_IND_CPC_BC_E!R34+FC_IND_CPC_OC_E!R34+FC_IND_CPC_PH_E!R34</f>
        <v>0</v>
      </c>
      <c r="S34" s="8">
        <f>FC_IND_CPC_BC_E!S34+FC_IND_CPC_OC_E!S34+FC_IND_CPC_PH_E!S34</f>
        <v>0</v>
      </c>
      <c r="T34" s="8">
        <f>FC_IND_CPC_BC_E!T34+FC_IND_CPC_OC_E!T34+FC_IND_CPC_PH_E!T34</f>
        <v>0</v>
      </c>
      <c r="U34" s="8">
        <f>FC_IND_CPC_BC_E!U34+FC_IND_CPC_OC_E!U34+FC_IND_CPC_PH_E!U34</f>
        <v>0</v>
      </c>
      <c r="V34" s="8">
        <f>FC_IND_CPC_BC_E!V34+FC_IND_CPC_OC_E!V34+FC_IND_CPC_PH_E!V34</f>
        <v>0</v>
      </c>
      <c r="W34" s="8">
        <f>FC_IND_CPC_BC_E!W34+FC_IND_CPC_OC_E!W34+FC_IND_CPC_PH_E!W34</f>
        <v>0</v>
      </c>
      <c r="X34" s="8">
        <f>FC_IND_CPC_BC_E!X34+FC_IND_CPC_OC_E!X34+FC_IND_CPC_PH_E!X34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FC_IND_CPC_BC_E!C35+FC_IND_CPC_OC_E!C35+FC_IND_CPC_PH_E!C35</f>
        <v>0</v>
      </c>
      <c r="D35" s="8">
        <f>FC_IND_CPC_BC_E!D35+FC_IND_CPC_OC_E!D35+FC_IND_CPC_PH_E!D35</f>
        <v>0</v>
      </c>
      <c r="E35" s="8">
        <f>FC_IND_CPC_BC_E!E35+FC_IND_CPC_OC_E!E35+FC_IND_CPC_PH_E!E35</f>
        <v>0</v>
      </c>
      <c r="F35" s="8">
        <f>FC_IND_CPC_BC_E!F35+FC_IND_CPC_OC_E!F35+FC_IND_CPC_PH_E!F35</f>
        <v>0</v>
      </c>
      <c r="G35" s="8">
        <f>FC_IND_CPC_BC_E!G35+FC_IND_CPC_OC_E!G35+FC_IND_CPC_PH_E!G35</f>
        <v>0</v>
      </c>
      <c r="H35" s="8">
        <f>FC_IND_CPC_BC_E!H35+FC_IND_CPC_OC_E!H35+FC_IND_CPC_PH_E!H35</f>
        <v>0</v>
      </c>
      <c r="I35" s="8">
        <f>FC_IND_CPC_BC_E!I35+FC_IND_CPC_OC_E!I35+FC_IND_CPC_PH_E!I35</f>
        <v>0</v>
      </c>
      <c r="J35" s="8">
        <f>FC_IND_CPC_BC_E!J35+FC_IND_CPC_OC_E!J35+FC_IND_CPC_PH_E!J35</f>
        <v>0</v>
      </c>
      <c r="K35" s="8">
        <f>FC_IND_CPC_BC_E!K35+FC_IND_CPC_OC_E!K35+FC_IND_CPC_PH_E!K35</f>
        <v>0</v>
      </c>
      <c r="L35" s="8">
        <f>FC_IND_CPC_BC_E!L35+FC_IND_CPC_OC_E!L35+FC_IND_CPC_PH_E!L35</f>
        <v>0</v>
      </c>
      <c r="M35" s="8">
        <f>FC_IND_CPC_BC_E!M35+FC_IND_CPC_OC_E!M35+FC_IND_CPC_PH_E!M35</f>
        <v>0</v>
      </c>
      <c r="N35" s="8">
        <f>FC_IND_CPC_BC_E!N35+FC_IND_CPC_OC_E!N35+FC_IND_CPC_PH_E!N35</f>
        <v>0</v>
      </c>
      <c r="O35" s="8">
        <f>FC_IND_CPC_BC_E!O35+FC_IND_CPC_OC_E!O35+FC_IND_CPC_PH_E!O35</f>
        <v>0</v>
      </c>
      <c r="P35" s="8">
        <f>FC_IND_CPC_BC_E!P35+FC_IND_CPC_OC_E!P35+FC_IND_CPC_PH_E!P35</f>
        <v>0</v>
      </c>
      <c r="Q35" s="8">
        <f>FC_IND_CPC_BC_E!Q35+FC_IND_CPC_OC_E!Q35+FC_IND_CPC_PH_E!Q35</f>
        <v>0</v>
      </c>
      <c r="R35" s="8">
        <f>FC_IND_CPC_BC_E!R35+FC_IND_CPC_OC_E!R35+FC_IND_CPC_PH_E!R35</f>
        <v>0</v>
      </c>
      <c r="S35" s="8">
        <f>FC_IND_CPC_BC_E!S35+FC_IND_CPC_OC_E!S35+FC_IND_CPC_PH_E!S35</f>
        <v>0</v>
      </c>
      <c r="T35" s="8">
        <f>FC_IND_CPC_BC_E!T35+FC_IND_CPC_OC_E!T35+FC_IND_CPC_PH_E!T35</f>
        <v>0</v>
      </c>
      <c r="U35" s="8">
        <f>FC_IND_CPC_BC_E!U35+FC_IND_CPC_OC_E!U35+FC_IND_CPC_PH_E!U35</f>
        <v>0</v>
      </c>
      <c r="V35" s="8">
        <f>FC_IND_CPC_BC_E!V35+FC_IND_CPC_OC_E!V35+FC_IND_CPC_PH_E!V35</f>
        <v>0</v>
      </c>
      <c r="W35" s="8">
        <f>FC_IND_CPC_BC_E!W35+FC_IND_CPC_OC_E!W35+FC_IND_CPC_PH_E!W35</f>
        <v>0</v>
      </c>
      <c r="X35" s="8">
        <f>FC_IND_CPC_BC_E!X35+FC_IND_CPC_OC_E!X35+FC_IND_CPC_PH_E!X35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FC_IND_CPC_BC_E!C36+FC_IND_CPC_OC_E!C36+FC_IND_CPC_PH_E!C36</f>
        <v>2.9846552400000008</v>
      </c>
      <c r="D36" s="8">
        <f>FC_IND_CPC_BC_E!D36+FC_IND_CPC_OC_E!D36+FC_IND_CPC_PH_E!D36</f>
        <v>2.9846552400000004</v>
      </c>
      <c r="E36" s="8">
        <f>FC_IND_CPC_BC_E!E36+FC_IND_CPC_OC_E!E36+FC_IND_CPC_PH_E!E36</f>
        <v>2.9846552400000008</v>
      </c>
      <c r="F36" s="8">
        <f>FC_IND_CPC_BC_E!F36+FC_IND_CPC_OC_E!F36+FC_IND_CPC_PH_E!F36</f>
        <v>2.9846552400000004</v>
      </c>
      <c r="G36" s="8">
        <f>FC_IND_CPC_BC_E!G36+FC_IND_CPC_OC_E!G36+FC_IND_CPC_PH_E!G36</f>
        <v>5.9704462800000009</v>
      </c>
      <c r="H36" s="8">
        <f>FC_IND_CPC_BC_E!H36+FC_IND_CPC_OC_E!H36+FC_IND_CPC_PH_E!H36</f>
        <v>2.9853367200000012</v>
      </c>
      <c r="I36" s="8">
        <f>FC_IND_CPC_BC_E!I36+FC_IND_CPC_OC_E!I36+FC_IND_CPC_PH_E!I36</f>
        <v>8.9557829999999967</v>
      </c>
      <c r="J36" s="8">
        <f>FC_IND_CPC_BC_E!J36+FC_IND_CPC_OC_E!J36+FC_IND_CPC_PH_E!J36</f>
        <v>11.610374759999997</v>
      </c>
      <c r="K36" s="8">
        <f>FC_IND_CPC_BC_E!K36+FC_IND_CPC_OC_E!K36+FC_IND_CPC_PH_E!K36</f>
        <v>17.415675720000003</v>
      </c>
      <c r="L36" s="8">
        <f>FC_IND_CPC_BC_E!L36+FC_IND_CPC_OC_E!L36+FC_IND_CPC_PH_E!L36</f>
        <v>0</v>
      </c>
      <c r="M36" s="8">
        <f>FC_IND_CPC_BC_E!M36+FC_IND_CPC_OC_E!M36+FC_IND_CPC_PH_E!M36</f>
        <v>2.9026504799999988</v>
      </c>
      <c r="N36" s="8">
        <f>FC_IND_CPC_BC_E!N36+FC_IND_CPC_OC_E!N36+FC_IND_CPC_PH_E!N36</f>
        <v>31.928700959999986</v>
      </c>
      <c r="O36" s="8">
        <f>FC_IND_CPC_BC_E!O36+FC_IND_CPC_OC_E!O36+FC_IND_CPC_PH_E!O36</f>
        <v>11.610374760000001</v>
      </c>
      <c r="P36" s="8">
        <f>FC_IND_CPC_BC_E!P36+FC_IND_CPC_OC_E!P36+FC_IND_CPC_PH_E!P36</f>
        <v>5.8053009600000003</v>
      </c>
      <c r="Q36" s="8">
        <f>FC_IND_CPC_BC_E!Q36+FC_IND_CPC_OC_E!Q36+FC_IND_CPC_PH_E!Q36</f>
        <v>5.8053009600000003</v>
      </c>
      <c r="R36" s="8">
        <f>FC_IND_CPC_BC_E!R36+FC_IND_CPC_OC_E!R36+FC_IND_CPC_PH_E!R36</f>
        <v>5.8053009599999994</v>
      </c>
      <c r="S36" s="8">
        <f>FC_IND_CPC_BC_E!S36+FC_IND_CPC_OC_E!S36+FC_IND_CPC_PH_E!S36</f>
        <v>5.8053009600000003</v>
      </c>
      <c r="T36" s="8">
        <f>FC_IND_CPC_BC_E!T36+FC_IND_CPC_OC_E!T36+FC_IND_CPC_PH_E!T36</f>
        <v>6.4583859599999993</v>
      </c>
      <c r="U36" s="8">
        <f>FC_IND_CPC_BC_E!U36+FC_IND_CPC_OC_E!U36+FC_IND_CPC_PH_E!U36</f>
        <v>7.0592241600000012</v>
      </c>
      <c r="V36" s="8">
        <f>FC_IND_CPC_BC_E!V36+FC_IND_CPC_OC_E!V36+FC_IND_CPC_PH_E!V36</f>
        <v>6.0547226399999987</v>
      </c>
      <c r="W36" s="8">
        <f>FC_IND_CPC_BC_E!W36+FC_IND_CPC_OC_E!W36+FC_IND_CPC_PH_E!W36</f>
        <v>5.9068414800000024</v>
      </c>
      <c r="X36" s="8">
        <f>FC_IND_CPC_BC_E!X36+FC_IND_CPC_OC_E!X36+FC_IND_CPC_PH_E!X36</f>
        <v>6.5946819599999991</v>
      </c>
    </row>
    <row r="37" spans="1:24" ht="11.25" customHeight="1" x14ac:dyDescent="0.2">
      <c r="A37" s="28" t="s">
        <v>60</v>
      </c>
      <c r="B37" s="7" t="s">
        <v>61</v>
      </c>
      <c r="C37" s="8">
        <f>FC_IND_CPC_BC_E!C37+FC_IND_CPC_OC_E!C37+FC_IND_CPC_PH_E!C37</f>
        <v>0</v>
      </c>
      <c r="D37" s="8">
        <f>FC_IND_CPC_BC_E!D37+FC_IND_CPC_OC_E!D37+FC_IND_CPC_PH_E!D37</f>
        <v>0</v>
      </c>
      <c r="E37" s="8">
        <f>FC_IND_CPC_BC_E!E37+FC_IND_CPC_OC_E!E37+FC_IND_CPC_PH_E!E37</f>
        <v>0</v>
      </c>
      <c r="F37" s="8">
        <f>FC_IND_CPC_BC_E!F37+FC_IND_CPC_OC_E!F37+FC_IND_CPC_PH_E!F37</f>
        <v>0</v>
      </c>
      <c r="G37" s="8">
        <f>FC_IND_CPC_BC_E!G37+FC_IND_CPC_OC_E!G37+FC_IND_CPC_PH_E!G37</f>
        <v>0</v>
      </c>
      <c r="H37" s="8">
        <f>FC_IND_CPC_BC_E!H37+FC_IND_CPC_OC_E!H37+FC_IND_CPC_PH_E!H37</f>
        <v>0</v>
      </c>
      <c r="I37" s="8">
        <f>FC_IND_CPC_BC_E!I37+FC_IND_CPC_OC_E!I37+FC_IND_CPC_PH_E!I37</f>
        <v>0</v>
      </c>
      <c r="J37" s="8">
        <f>FC_IND_CPC_BC_E!J37+FC_IND_CPC_OC_E!J37+FC_IND_CPC_PH_E!J37</f>
        <v>0</v>
      </c>
      <c r="K37" s="8">
        <f>FC_IND_CPC_BC_E!K37+FC_IND_CPC_OC_E!K37+FC_IND_CPC_PH_E!K37</f>
        <v>0</v>
      </c>
      <c r="L37" s="8">
        <f>FC_IND_CPC_BC_E!L37+FC_IND_CPC_OC_E!L37+FC_IND_CPC_PH_E!L37</f>
        <v>0</v>
      </c>
      <c r="M37" s="8">
        <f>FC_IND_CPC_BC_E!M37+FC_IND_CPC_OC_E!M37+FC_IND_CPC_PH_E!M37</f>
        <v>0</v>
      </c>
      <c r="N37" s="8">
        <f>FC_IND_CPC_BC_E!N37+FC_IND_CPC_OC_E!N37+FC_IND_CPC_PH_E!N37</f>
        <v>0</v>
      </c>
      <c r="O37" s="8">
        <f>FC_IND_CPC_BC_E!O37+FC_IND_CPC_OC_E!O37+FC_IND_CPC_PH_E!O37</f>
        <v>0</v>
      </c>
      <c r="P37" s="8">
        <f>FC_IND_CPC_BC_E!P37+FC_IND_CPC_OC_E!P37+FC_IND_CPC_PH_E!P37</f>
        <v>0</v>
      </c>
      <c r="Q37" s="8">
        <f>FC_IND_CPC_BC_E!Q37+FC_IND_CPC_OC_E!Q37+FC_IND_CPC_PH_E!Q37</f>
        <v>0</v>
      </c>
      <c r="R37" s="8">
        <f>FC_IND_CPC_BC_E!R37+FC_IND_CPC_OC_E!R37+FC_IND_CPC_PH_E!R37</f>
        <v>0</v>
      </c>
      <c r="S37" s="8">
        <f>FC_IND_CPC_BC_E!S37+FC_IND_CPC_OC_E!S37+FC_IND_CPC_PH_E!S37</f>
        <v>0</v>
      </c>
      <c r="T37" s="8">
        <f>FC_IND_CPC_BC_E!T37+FC_IND_CPC_OC_E!T37+FC_IND_CPC_PH_E!T37</f>
        <v>0</v>
      </c>
      <c r="U37" s="8">
        <f>FC_IND_CPC_BC_E!U37+FC_IND_CPC_OC_E!U37+FC_IND_CPC_PH_E!U37</f>
        <v>0</v>
      </c>
      <c r="V37" s="8">
        <f>FC_IND_CPC_BC_E!V37+FC_IND_CPC_OC_E!V37+FC_IND_CPC_PH_E!V37</f>
        <v>0</v>
      </c>
      <c r="W37" s="8">
        <f>FC_IND_CPC_BC_E!W37+FC_IND_CPC_OC_E!W37+FC_IND_CPC_PH_E!W37</f>
        <v>0</v>
      </c>
      <c r="X37" s="8">
        <f>FC_IND_CPC_BC_E!X37+FC_IND_CPC_OC_E!X37+FC_IND_CPC_PH_E!X37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FC_IND_CPC_BC_E!C38+FC_IND_CPC_OC_E!C38+FC_IND_CPC_PH_E!C38</f>
        <v>0</v>
      </c>
      <c r="D38" s="8">
        <f>FC_IND_CPC_BC_E!D38+FC_IND_CPC_OC_E!D38+FC_IND_CPC_PH_E!D38</f>
        <v>0</v>
      </c>
      <c r="E38" s="8">
        <f>FC_IND_CPC_BC_E!E38+FC_IND_CPC_OC_E!E38+FC_IND_CPC_PH_E!E38</f>
        <v>0</v>
      </c>
      <c r="F38" s="8">
        <f>FC_IND_CPC_BC_E!F38+FC_IND_CPC_OC_E!F38+FC_IND_CPC_PH_E!F38</f>
        <v>0</v>
      </c>
      <c r="G38" s="8">
        <f>FC_IND_CPC_BC_E!G38+FC_IND_CPC_OC_E!G38+FC_IND_CPC_PH_E!G38</f>
        <v>0</v>
      </c>
      <c r="H38" s="8">
        <f>FC_IND_CPC_BC_E!H38+FC_IND_CPC_OC_E!H38+FC_IND_CPC_PH_E!H38</f>
        <v>0</v>
      </c>
      <c r="I38" s="8">
        <f>FC_IND_CPC_BC_E!I38+FC_IND_CPC_OC_E!I38+FC_IND_CPC_PH_E!I38</f>
        <v>0</v>
      </c>
      <c r="J38" s="8">
        <f>FC_IND_CPC_BC_E!J38+FC_IND_CPC_OC_E!J38+FC_IND_CPC_PH_E!J38</f>
        <v>0</v>
      </c>
      <c r="K38" s="8">
        <f>FC_IND_CPC_BC_E!K38+FC_IND_CPC_OC_E!K38+FC_IND_CPC_PH_E!K38</f>
        <v>0</v>
      </c>
      <c r="L38" s="8">
        <f>FC_IND_CPC_BC_E!L38+FC_IND_CPC_OC_E!L38+FC_IND_CPC_PH_E!L38</f>
        <v>0</v>
      </c>
      <c r="M38" s="8">
        <f>FC_IND_CPC_BC_E!M38+FC_IND_CPC_OC_E!M38+FC_IND_CPC_PH_E!M38</f>
        <v>0</v>
      </c>
      <c r="N38" s="8">
        <f>FC_IND_CPC_BC_E!N38+FC_IND_CPC_OC_E!N38+FC_IND_CPC_PH_E!N38</f>
        <v>0</v>
      </c>
      <c r="O38" s="8">
        <f>FC_IND_CPC_BC_E!O38+FC_IND_CPC_OC_E!O38+FC_IND_CPC_PH_E!O38</f>
        <v>0</v>
      </c>
      <c r="P38" s="8">
        <f>FC_IND_CPC_BC_E!P38+FC_IND_CPC_OC_E!P38+FC_IND_CPC_PH_E!P38</f>
        <v>0</v>
      </c>
      <c r="Q38" s="8">
        <f>FC_IND_CPC_BC_E!Q38+FC_IND_CPC_OC_E!Q38+FC_IND_CPC_PH_E!Q38</f>
        <v>0</v>
      </c>
      <c r="R38" s="8">
        <f>FC_IND_CPC_BC_E!R38+FC_IND_CPC_OC_E!R38+FC_IND_CPC_PH_E!R38</f>
        <v>0</v>
      </c>
      <c r="S38" s="8">
        <f>FC_IND_CPC_BC_E!S38+FC_IND_CPC_OC_E!S38+FC_IND_CPC_PH_E!S38</f>
        <v>0</v>
      </c>
      <c r="T38" s="8">
        <f>FC_IND_CPC_BC_E!T38+FC_IND_CPC_OC_E!T38+FC_IND_CPC_PH_E!T38</f>
        <v>0</v>
      </c>
      <c r="U38" s="8">
        <f>FC_IND_CPC_BC_E!U38+FC_IND_CPC_OC_E!U38+FC_IND_CPC_PH_E!U38</f>
        <v>0</v>
      </c>
      <c r="V38" s="8">
        <f>FC_IND_CPC_BC_E!V38+FC_IND_CPC_OC_E!V38+FC_IND_CPC_PH_E!V38</f>
        <v>0</v>
      </c>
      <c r="W38" s="8">
        <f>FC_IND_CPC_BC_E!W38+FC_IND_CPC_OC_E!W38+FC_IND_CPC_PH_E!W38</f>
        <v>0</v>
      </c>
      <c r="X38" s="8">
        <f>FC_IND_CPC_BC_E!X38+FC_IND_CPC_OC_E!X38+FC_IND_CPC_PH_E!X38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FC_IND_CPC_BC_E!C39+FC_IND_CPC_OC_E!C39+FC_IND_CPC_PH_E!C39</f>
        <v>0</v>
      </c>
      <c r="D39" s="8">
        <f>FC_IND_CPC_BC_E!D39+FC_IND_CPC_OC_E!D39+FC_IND_CPC_PH_E!D39</f>
        <v>0</v>
      </c>
      <c r="E39" s="8">
        <f>FC_IND_CPC_BC_E!E39+FC_IND_CPC_OC_E!E39+FC_IND_CPC_PH_E!E39</f>
        <v>0</v>
      </c>
      <c r="F39" s="8">
        <f>FC_IND_CPC_BC_E!F39+FC_IND_CPC_OC_E!F39+FC_IND_CPC_PH_E!F39</f>
        <v>0</v>
      </c>
      <c r="G39" s="8">
        <f>FC_IND_CPC_BC_E!G39+FC_IND_CPC_OC_E!G39+FC_IND_CPC_PH_E!G39</f>
        <v>0</v>
      </c>
      <c r="H39" s="8">
        <f>FC_IND_CPC_BC_E!H39+FC_IND_CPC_OC_E!H39+FC_IND_CPC_PH_E!H39</f>
        <v>0</v>
      </c>
      <c r="I39" s="8">
        <f>FC_IND_CPC_BC_E!I39+FC_IND_CPC_OC_E!I39+FC_IND_CPC_PH_E!I39</f>
        <v>0</v>
      </c>
      <c r="J39" s="8">
        <f>FC_IND_CPC_BC_E!J39+FC_IND_CPC_OC_E!J39+FC_IND_CPC_PH_E!J39</f>
        <v>0</v>
      </c>
      <c r="K39" s="8">
        <f>FC_IND_CPC_BC_E!K39+FC_IND_CPC_OC_E!K39+FC_IND_CPC_PH_E!K39</f>
        <v>0</v>
      </c>
      <c r="L39" s="8">
        <f>FC_IND_CPC_BC_E!L39+FC_IND_CPC_OC_E!L39+FC_IND_CPC_PH_E!L39</f>
        <v>0</v>
      </c>
      <c r="M39" s="8">
        <f>FC_IND_CPC_BC_E!M39+FC_IND_CPC_OC_E!M39+FC_IND_CPC_PH_E!M39</f>
        <v>0</v>
      </c>
      <c r="N39" s="8">
        <f>FC_IND_CPC_BC_E!N39+FC_IND_CPC_OC_E!N39+FC_IND_CPC_PH_E!N39</f>
        <v>0</v>
      </c>
      <c r="O39" s="8">
        <f>FC_IND_CPC_BC_E!O39+FC_IND_CPC_OC_E!O39+FC_IND_CPC_PH_E!O39</f>
        <v>0</v>
      </c>
      <c r="P39" s="8">
        <f>FC_IND_CPC_BC_E!P39+FC_IND_CPC_OC_E!P39+FC_IND_CPC_PH_E!P39</f>
        <v>0</v>
      </c>
      <c r="Q39" s="8">
        <f>FC_IND_CPC_BC_E!Q39+FC_IND_CPC_OC_E!Q39+FC_IND_CPC_PH_E!Q39</f>
        <v>0</v>
      </c>
      <c r="R39" s="8">
        <f>FC_IND_CPC_BC_E!R39+FC_IND_CPC_OC_E!R39+FC_IND_CPC_PH_E!R39</f>
        <v>0</v>
      </c>
      <c r="S39" s="8">
        <f>FC_IND_CPC_BC_E!S39+FC_IND_CPC_OC_E!S39+FC_IND_CPC_PH_E!S39</f>
        <v>0</v>
      </c>
      <c r="T39" s="8">
        <f>FC_IND_CPC_BC_E!T39+FC_IND_CPC_OC_E!T39+FC_IND_CPC_PH_E!T39</f>
        <v>0</v>
      </c>
      <c r="U39" s="8">
        <f>FC_IND_CPC_BC_E!U39+FC_IND_CPC_OC_E!U39+FC_IND_CPC_PH_E!U39</f>
        <v>0</v>
      </c>
      <c r="V39" s="8">
        <f>FC_IND_CPC_BC_E!V39+FC_IND_CPC_OC_E!V39+FC_IND_CPC_PH_E!V39</f>
        <v>0</v>
      </c>
      <c r="W39" s="8">
        <f>FC_IND_CPC_BC_E!W39+FC_IND_CPC_OC_E!W39+FC_IND_CPC_PH_E!W39</f>
        <v>0</v>
      </c>
      <c r="X39" s="8">
        <f>FC_IND_CPC_BC_E!X39+FC_IND_CPC_OC_E!X39+FC_IND_CPC_PH_E!X39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FC_IND_CPC_BC_E!C40+FC_IND_CPC_OC_E!C40+FC_IND_CPC_PH_E!C40</f>
        <v>0</v>
      </c>
      <c r="D40" s="8">
        <f>FC_IND_CPC_BC_E!D40+FC_IND_CPC_OC_E!D40+FC_IND_CPC_PH_E!D40</f>
        <v>0</v>
      </c>
      <c r="E40" s="8">
        <f>FC_IND_CPC_BC_E!E40+FC_IND_CPC_OC_E!E40+FC_IND_CPC_PH_E!E40</f>
        <v>0</v>
      </c>
      <c r="F40" s="8">
        <f>FC_IND_CPC_BC_E!F40+FC_IND_CPC_OC_E!F40+FC_IND_CPC_PH_E!F40</f>
        <v>0</v>
      </c>
      <c r="G40" s="8">
        <f>FC_IND_CPC_BC_E!G40+FC_IND_CPC_OC_E!G40+FC_IND_CPC_PH_E!G40</f>
        <v>0</v>
      </c>
      <c r="H40" s="8">
        <f>FC_IND_CPC_BC_E!H40+FC_IND_CPC_OC_E!H40+FC_IND_CPC_PH_E!H40</f>
        <v>0</v>
      </c>
      <c r="I40" s="8">
        <f>FC_IND_CPC_BC_E!I40+FC_IND_CPC_OC_E!I40+FC_IND_CPC_PH_E!I40</f>
        <v>0</v>
      </c>
      <c r="J40" s="8">
        <f>FC_IND_CPC_BC_E!J40+FC_IND_CPC_OC_E!J40+FC_IND_CPC_PH_E!J40</f>
        <v>0</v>
      </c>
      <c r="K40" s="8">
        <f>FC_IND_CPC_BC_E!K40+FC_IND_CPC_OC_E!K40+FC_IND_CPC_PH_E!K40</f>
        <v>0</v>
      </c>
      <c r="L40" s="8">
        <f>FC_IND_CPC_BC_E!L40+FC_IND_CPC_OC_E!L40+FC_IND_CPC_PH_E!L40</f>
        <v>0</v>
      </c>
      <c r="M40" s="8">
        <f>FC_IND_CPC_BC_E!M40+FC_IND_CPC_OC_E!M40+FC_IND_CPC_PH_E!M40</f>
        <v>0</v>
      </c>
      <c r="N40" s="8">
        <f>FC_IND_CPC_BC_E!N40+FC_IND_CPC_OC_E!N40+FC_IND_CPC_PH_E!N40</f>
        <v>0</v>
      </c>
      <c r="O40" s="8">
        <f>FC_IND_CPC_BC_E!O40+FC_IND_CPC_OC_E!O40+FC_IND_CPC_PH_E!O40</f>
        <v>0</v>
      </c>
      <c r="P40" s="8">
        <f>FC_IND_CPC_BC_E!P40+FC_IND_CPC_OC_E!P40+FC_IND_CPC_PH_E!P40</f>
        <v>0</v>
      </c>
      <c r="Q40" s="8">
        <f>FC_IND_CPC_BC_E!Q40+FC_IND_CPC_OC_E!Q40+FC_IND_CPC_PH_E!Q40</f>
        <v>0</v>
      </c>
      <c r="R40" s="8">
        <f>FC_IND_CPC_BC_E!R40+FC_IND_CPC_OC_E!R40+FC_IND_CPC_PH_E!R40</f>
        <v>0</v>
      </c>
      <c r="S40" s="8">
        <f>FC_IND_CPC_BC_E!S40+FC_IND_CPC_OC_E!S40+FC_IND_CPC_PH_E!S40</f>
        <v>0</v>
      </c>
      <c r="T40" s="8">
        <f>FC_IND_CPC_BC_E!T40+FC_IND_CPC_OC_E!T40+FC_IND_CPC_PH_E!T40</f>
        <v>0</v>
      </c>
      <c r="U40" s="8">
        <f>FC_IND_CPC_BC_E!U40+FC_IND_CPC_OC_E!U40+FC_IND_CPC_PH_E!U40</f>
        <v>0</v>
      </c>
      <c r="V40" s="8">
        <f>FC_IND_CPC_BC_E!V40+FC_IND_CPC_OC_E!V40+FC_IND_CPC_PH_E!V40</f>
        <v>0</v>
      </c>
      <c r="W40" s="8">
        <f>FC_IND_CPC_BC_E!W40+FC_IND_CPC_OC_E!W40+FC_IND_CPC_PH_E!W40</f>
        <v>0</v>
      </c>
      <c r="X40" s="8">
        <f>FC_IND_CPC_BC_E!X40+FC_IND_CPC_OC_E!X40+FC_IND_CPC_PH_E!X40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FC_IND_CPC_BC_E!C41+FC_IND_CPC_OC_E!C41+FC_IND_CPC_PH_E!C41</f>
        <v>0</v>
      </c>
      <c r="D41" s="8">
        <f>FC_IND_CPC_BC_E!D41+FC_IND_CPC_OC_E!D41+FC_IND_CPC_PH_E!D41</f>
        <v>0</v>
      </c>
      <c r="E41" s="8">
        <f>FC_IND_CPC_BC_E!E41+FC_IND_CPC_OC_E!E41+FC_IND_CPC_PH_E!E41</f>
        <v>0</v>
      </c>
      <c r="F41" s="8">
        <f>FC_IND_CPC_BC_E!F41+FC_IND_CPC_OC_E!F41+FC_IND_CPC_PH_E!F41</f>
        <v>0</v>
      </c>
      <c r="G41" s="8">
        <f>FC_IND_CPC_BC_E!G41+FC_IND_CPC_OC_E!G41+FC_IND_CPC_PH_E!G41</f>
        <v>0</v>
      </c>
      <c r="H41" s="8">
        <f>FC_IND_CPC_BC_E!H41+FC_IND_CPC_OC_E!H41+FC_IND_CPC_PH_E!H41</f>
        <v>0</v>
      </c>
      <c r="I41" s="8">
        <f>FC_IND_CPC_BC_E!I41+FC_IND_CPC_OC_E!I41+FC_IND_CPC_PH_E!I41</f>
        <v>0</v>
      </c>
      <c r="J41" s="8">
        <f>FC_IND_CPC_BC_E!J41+FC_IND_CPC_OC_E!J41+FC_IND_CPC_PH_E!J41</f>
        <v>0</v>
      </c>
      <c r="K41" s="8">
        <f>FC_IND_CPC_BC_E!K41+FC_IND_CPC_OC_E!K41+FC_IND_CPC_PH_E!K41</f>
        <v>0</v>
      </c>
      <c r="L41" s="8">
        <f>FC_IND_CPC_BC_E!L41+FC_IND_CPC_OC_E!L41+FC_IND_CPC_PH_E!L41</f>
        <v>0</v>
      </c>
      <c r="M41" s="8">
        <f>FC_IND_CPC_BC_E!M41+FC_IND_CPC_OC_E!M41+FC_IND_CPC_PH_E!M41</f>
        <v>0</v>
      </c>
      <c r="N41" s="8">
        <f>FC_IND_CPC_BC_E!N41+FC_IND_CPC_OC_E!N41+FC_IND_CPC_PH_E!N41</f>
        <v>0</v>
      </c>
      <c r="O41" s="8">
        <f>FC_IND_CPC_BC_E!O41+FC_IND_CPC_OC_E!O41+FC_IND_CPC_PH_E!O41</f>
        <v>0</v>
      </c>
      <c r="P41" s="8">
        <f>FC_IND_CPC_BC_E!P41+FC_IND_CPC_OC_E!P41+FC_IND_CPC_PH_E!P41</f>
        <v>0</v>
      </c>
      <c r="Q41" s="8">
        <f>FC_IND_CPC_BC_E!Q41+FC_IND_CPC_OC_E!Q41+FC_IND_CPC_PH_E!Q41</f>
        <v>0</v>
      </c>
      <c r="R41" s="8">
        <f>FC_IND_CPC_BC_E!R41+FC_IND_CPC_OC_E!R41+FC_IND_CPC_PH_E!R41</f>
        <v>0</v>
      </c>
      <c r="S41" s="8">
        <f>FC_IND_CPC_BC_E!S41+FC_IND_CPC_OC_E!S41+FC_IND_CPC_PH_E!S41</f>
        <v>0</v>
      </c>
      <c r="T41" s="8">
        <f>FC_IND_CPC_BC_E!T41+FC_IND_CPC_OC_E!T41+FC_IND_CPC_PH_E!T41</f>
        <v>3.1060799999999985E-3</v>
      </c>
      <c r="U41" s="8">
        <f>FC_IND_CPC_BC_E!U41+FC_IND_CPC_OC_E!U41+FC_IND_CPC_PH_E!U41</f>
        <v>6.2121600000000004E-3</v>
      </c>
      <c r="V41" s="8">
        <f>FC_IND_CPC_BC_E!V41+FC_IND_CPC_OC_E!V41+FC_IND_CPC_PH_E!V41</f>
        <v>3.1060799999999993E-3</v>
      </c>
      <c r="W41" s="8">
        <f>FC_IND_CPC_BC_E!W41+FC_IND_CPC_OC_E!W41+FC_IND_CPC_PH_E!W41</f>
        <v>3.1060799999999993E-3</v>
      </c>
      <c r="X41" s="8">
        <f>FC_IND_CPC_BC_E!X41+FC_IND_CPC_OC_E!X41+FC_IND_CPC_PH_E!X41</f>
        <v>3.1060799999999989E-3</v>
      </c>
    </row>
    <row r="42" spans="1:24" ht="11.25" customHeight="1" x14ac:dyDescent="0.2">
      <c r="A42" s="28" t="s">
        <v>70</v>
      </c>
      <c r="B42" s="7" t="s">
        <v>71</v>
      </c>
      <c r="C42" s="8">
        <f>FC_IND_CPC_BC_E!C42+FC_IND_CPC_OC_E!C42+FC_IND_CPC_PH_E!C42</f>
        <v>0</v>
      </c>
      <c r="D42" s="8">
        <f>FC_IND_CPC_BC_E!D42+FC_IND_CPC_OC_E!D42+FC_IND_CPC_PH_E!D42</f>
        <v>0</v>
      </c>
      <c r="E42" s="8">
        <f>FC_IND_CPC_BC_E!E42+FC_IND_CPC_OC_E!E42+FC_IND_CPC_PH_E!E42</f>
        <v>0</v>
      </c>
      <c r="F42" s="8">
        <f>FC_IND_CPC_BC_E!F42+FC_IND_CPC_OC_E!F42+FC_IND_CPC_PH_E!F42</f>
        <v>0</v>
      </c>
      <c r="G42" s="8">
        <f>FC_IND_CPC_BC_E!G42+FC_IND_CPC_OC_E!G42+FC_IND_CPC_PH_E!G42</f>
        <v>0</v>
      </c>
      <c r="H42" s="8">
        <f>FC_IND_CPC_BC_E!H42+FC_IND_CPC_OC_E!H42+FC_IND_CPC_PH_E!H42</f>
        <v>0</v>
      </c>
      <c r="I42" s="8">
        <f>FC_IND_CPC_BC_E!I42+FC_IND_CPC_OC_E!I42+FC_IND_CPC_PH_E!I42</f>
        <v>0</v>
      </c>
      <c r="J42" s="8">
        <f>FC_IND_CPC_BC_E!J42+FC_IND_CPC_OC_E!J42+FC_IND_CPC_PH_E!J42</f>
        <v>0</v>
      </c>
      <c r="K42" s="8">
        <f>FC_IND_CPC_BC_E!K42+FC_IND_CPC_OC_E!K42+FC_IND_CPC_PH_E!K42</f>
        <v>0</v>
      </c>
      <c r="L42" s="8">
        <f>FC_IND_CPC_BC_E!L42+FC_IND_CPC_OC_E!L42+FC_IND_CPC_PH_E!L42</f>
        <v>0</v>
      </c>
      <c r="M42" s="8">
        <f>FC_IND_CPC_BC_E!M42+FC_IND_CPC_OC_E!M42+FC_IND_CPC_PH_E!M42</f>
        <v>0</v>
      </c>
      <c r="N42" s="8">
        <f>FC_IND_CPC_BC_E!N42+FC_IND_CPC_OC_E!N42+FC_IND_CPC_PH_E!N42</f>
        <v>0</v>
      </c>
      <c r="O42" s="8">
        <f>FC_IND_CPC_BC_E!O42+FC_IND_CPC_OC_E!O42+FC_IND_CPC_PH_E!O42</f>
        <v>0</v>
      </c>
      <c r="P42" s="8">
        <f>FC_IND_CPC_BC_E!P42+FC_IND_CPC_OC_E!P42+FC_IND_CPC_PH_E!P42</f>
        <v>0</v>
      </c>
      <c r="Q42" s="8">
        <f>FC_IND_CPC_BC_E!Q42+FC_IND_CPC_OC_E!Q42+FC_IND_CPC_PH_E!Q42</f>
        <v>0</v>
      </c>
      <c r="R42" s="8">
        <f>FC_IND_CPC_BC_E!R42+FC_IND_CPC_OC_E!R42+FC_IND_CPC_PH_E!R42</f>
        <v>0</v>
      </c>
      <c r="S42" s="8">
        <f>FC_IND_CPC_BC_E!S42+FC_IND_CPC_OC_E!S42+FC_IND_CPC_PH_E!S42</f>
        <v>0</v>
      </c>
      <c r="T42" s="8">
        <f>FC_IND_CPC_BC_E!T42+FC_IND_CPC_OC_E!T42+FC_IND_CPC_PH_E!T42</f>
        <v>0</v>
      </c>
      <c r="U42" s="8">
        <f>FC_IND_CPC_BC_E!U42+FC_IND_CPC_OC_E!U42+FC_IND_CPC_PH_E!U42</f>
        <v>0</v>
      </c>
      <c r="V42" s="8">
        <f>FC_IND_CPC_BC_E!V42+FC_IND_CPC_OC_E!V42+FC_IND_CPC_PH_E!V42</f>
        <v>0</v>
      </c>
      <c r="W42" s="8">
        <f>FC_IND_CPC_BC_E!W42+FC_IND_CPC_OC_E!W42+FC_IND_CPC_PH_E!W42</f>
        <v>0</v>
      </c>
      <c r="X42" s="8">
        <f>FC_IND_CPC_BC_E!X42+FC_IND_CPC_OC_E!X42+FC_IND_CPC_PH_E!X42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FC_IND_CPC_BC_E!C43+FC_IND_CPC_OC_E!C43+FC_IND_CPC_PH_E!C43</f>
        <v>28.896776999999997</v>
      </c>
      <c r="D43" s="8">
        <f>FC_IND_CPC_BC_E!D43+FC_IND_CPC_OC_E!D43+FC_IND_CPC_PH_E!D43</f>
        <v>32.107500359999989</v>
      </c>
      <c r="E43" s="8">
        <f>FC_IND_CPC_BC_E!E43+FC_IND_CPC_OC_E!E43+FC_IND_CPC_PH_E!E43</f>
        <v>83.479607639999983</v>
      </c>
      <c r="F43" s="8">
        <f>FC_IND_CPC_BC_E!F43+FC_IND_CPC_OC_E!F43+FC_IND_CPC_PH_E!F43</f>
        <v>83.479607639999983</v>
      </c>
      <c r="G43" s="8">
        <f>FC_IND_CPC_BC_E!G43+FC_IND_CPC_OC_E!G43+FC_IND_CPC_PH_E!G43</f>
        <v>83.479607639999998</v>
      </c>
      <c r="H43" s="8">
        <f>FC_IND_CPC_BC_E!H43+FC_IND_CPC_OC_E!H43+FC_IND_CPC_PH_E!H43</f>
        <v>73.847437560000003</v>
      </c>
      <c r="I43" s="8">
        <f>FC_IND_CPC_BC_E!I43+FC_IND_CPC_OC_E!I43+FC_IND_CPC_PH_E!I43</f>
        <v>9.5588110800000017</v>
      </c>
      <c r="J43" s="8">
        <f>FC_IND_CPC_BC_E!J43+FC_IND_CPC_OC_E!J43+FC_IND_CPC_PH_E!J43</f>
        <v>6.3726296399999995</v>
      </c>
      <c r="K43" s="8">
        <f>FC_IND_CPC_BC_E!K43+FC_IND_CPC_OC_E!K43+FC_IND_CPC_PH_E!K43</f>
        <v>3.1861814399999999</v>
      </c>
      <c r="L43" s="8">
        <f>FC_IND_CPC_BC_E!L43+FC_IND_CPC_OC_E!L43+FC_IND_CPC_PH_E!L43</f>
        <v>6.3726296399999995</v>
      </c>
      <c r="M43" s="8">
        <f>FC_IND_CPC_BC_E!M43+FC_IND_CPC_OC_E!M43+FC_IND_CPC_PH_E!M43</f>
        <v>6.3726296399999987</v>
      </c>
      <c r="N43" s="8">
        <f>FC_IND_CPC_BC_E!N43+FC_IND_CPC_OC_E!N43+FC_IND_CPC_PH_E!N43</f>
        <v>6.3726296399999995</v>
      </c>
      <c r="O43" s="8">
        <f>FC_IND_CPC_BC_E!O43+FC_IND_CPC_OC_E!O43+FC_IND_CPC_PH_E!O43</f>
        <v>6.3726296399999995</v>
      </c>
      <c r="P43" s="8">
        <f>FC_IND_CPC_BC_E!P43+FC_IND_CPC_OC_E!P43+FC_IND_CPC_PH_E!P43</f>
        <v>6.3726296399999987</v>
      </c>
      <c r="Q43" s="8">
        <f>FC_IND_CPC_BC_E!Q43+FC_IND_CPC_OC_E!Q43+FC_IND_CPC_PH_E!Q43</f>
        <v>9.5588110799999999</v>
      </c>
      <c r="R43" s="8">
        <f>FC_IND_CPC_BC_E!R43+FC_IND_CPC_OC_E!R43+FC_IND_CPC_PH_E!R43</f>
        <v>6.3726296400000004</v>
      </c>
      <c r="S43" s="8">
        <f>FC_IND_CPC_BC_E!S43+FC_IND_CPC_OC_E!S43+FC_IND_CPC_PH_E!S43</f>
        <v>6.3726296400000004</v>
      </c>
      <c r="T43" s="8">
        <f>FC_IND_CPC_BC_E!T43+FC_IND_CPC_OC_E!T43+FC_IND_CPC_PH_E!T43</f>
        <v>5.0535014400000007</v>
      </c>
      <c r="U43" s="8">
        <f>FC_IND_CPC_BC_E!U43+FC_IND_CPC_OC_E!U43+FC_IND_CPC_PH_E!U43</f>
        <v>4.49277192</v>
      </c>
      <c r="V43" s="8">
        <f>FC_IND_CPC_BC_E!V43+FC_IND_CPC_OC_E!V43+FC_IND_CPC_PH_E!V43</f>
        <v>5.2509038400000012</v>
      </c>
      <c r="W43" s="8">
        <f>FC_IND_CPC_BC_E!W43+FC_IND_CPC_OC_E!W43+FC_IND_CPC_PH_E!W43</f>
        <v>5.4549752400000004</v>
      </c>
      <c r="X43" s="8">
        <f>FC_IND_CPC_BC_E!X43+FC_IND_CPC_OC_E!X43+FC_IND_CPC_PH_E!X43</f>
        <v>4.6997776799999986</v>
      </c>
    </row>
    <row r="44" spans="1:24" ht="11.25" customHeight="1" x14ac:dyDescent="0.2">
      <c r="A44" s="28" t="s">
        <v>74</v>
      </c>
      <c r="B44" s="7" t="s">
        <v>75</v>
      </c>
      <c r="C44" s="8">
        <f>FC_IND_CPC_BC_E!C44+FC_IND_CPC_OC_E!C44+FC_IND_CPC_PH_E!C44</f>
        <v>190.74468383999999</v>
      </c>
      <c r="D44" s="8">
        <f>FC_IND_CPC_BC_E!D44+FC_IND_CPC_OC_E!D44+FC_IND_CPC_PH_E!D44</f>
        <v>653.53451616000007</v>
      </c>
      <c r="E44" s="8">
        <f>FC_IND_CPC_BC_E!E44+FC_IND_CPC_OC_E!E44+FC_IND_CPC_PH_E!E44</f>
        <v>444.02844384000002</v>
      </c>
      <c r="F44" s="8">
        <f>FC_IND_CPC_BC_E!F44+FC_IND_CPC_OC_E!F44+FC_IND_CPC_PH_E!F44</f>
        <v>384.61598712000011</v>
      </c>
      <c r="G44" s="8">
        <f>FC_IND_CPC_BC_E!G44+FC_IND_CPC_OC_E!G44+FC_IND_CPC_PH_E!G44</f>
        <v>335.95624800000013</v>
      </c>
      <c r="H44" s="8">
        <f>FC_IND_CPC_BC_E!H44+FC_IND_CPC_OC_E!H44+FC_IND_CPC_PH_E!H44</f>
        <v>37.328564880000009</v>
      </c>
      <c r="I44" s="8">
        <f>FC_IND_CPC_BC_E!I44+FC_IND_CPC_OC_E!I44+FC_IND_CPC_PH_E!I44</f>
        <v>27.996353999999997</v>
      </c>
      <c r="J44" s="8">
        <f>FC_IND_CPC_BC_E!J44+FC_IND_CPC_OC_E!J44+FC_IND_CPC_PH_E!J44</f>
        <v>294.12012384000008</v>
      </c>
      <c r="K44" s="8">
        <f>FC_IND_CPC_BC_E!K44+FC_IND_CPC_OC_E!K44+FC_IND_CPC_PH_E!K44</f>
        <v>111.45599999999997</v>
      </c>
      <c r="L44" s="8">
        <f>FC_IND_CPC_BC_E!L44+FC_IND_CPC_OC_E!L44+FC_IND_CPC_PH_E!L44</f>
        <v>130.03209287999999</v>
      </c>
      <c r="M44" s="8">
        <f>FC_IND_CPC_BC_E!M44+FC_IND_CPC_OC_E!M44+FC_IND_CPC_PH_E!M44</f>
        <v>154.80012384000003</v>
      </c>
      <c r="N44" s="8">
        <f>FC_IND_CPC_BC_E!N44+FC_IND_CPC_OC_E!N44+FC_IND_CPC_PH_E!N44</f>
        <v>77.400061919999985</v>
      </c>
      <c r="O44" s="8">
        <f>FC_IND_CPC_BC_E!O44+FC_IND_CPC_OC_E!O44+FC_IND_CPC_PH_E!O44</f>
        <v>27.864000000000001</v>
      </c>
      <c r="P44" s="8">
        <f>FC_IND_CPC_BC_E!P44+FC_IND_CPC_OC_E!P44+FC_IND_CPC_PH_E!P44</f>
        <v>24.768030960000004</v>
      </c>
      <c r="Q44" s="8">
        <f>FC_IND_CPC_BC_E!Q44+FC_IND_CPC_OC_E!Q44+FC_IND_CPC_PH_E!Q44</f>
        <v>15.480123840000001</v>
      </c>
      <c r="R44" s="8">
        <f>FC_IND_CPC_BC_E!R44+FC_IND_CPC_OC_E!R44+FC_IND_CPC_PH_E!R44</f>
        <v>12.383876160000005</v>
      </c>
      <c r="S44" s="8">
        <f>FC_IND_CPC_BC_E!S44+FC_IND_CPC_OC_E!S44+FC_IND_CPC_PH_E!S44</f>
        <v>34.055938080000004</v>
      </c>
      <c r="T44" s="8">
        <f>FC_IND_CPC_BC_E!T44+FC_IND_CPC_OC_E!T44+FC_IND_CPC_PH_E!T44</f>
        <v>9.5450918399999996</v>
      </c>
      <c r="U44" s="8">
        <f>FC_IND_CPC_BC_E!U44+FC_IND_CPC_OC_E!U44+FC_IND_CPC_PH_E!U44</f>
        <v>31.557651840000002</v>
      </c>
      <c r="V44" s="8">
        <f>FC_IND_CPC_BC_E!V44+FC_IND_CPC_OC_E!V44+FC_IND_CPC_PH_E!V44</f>
        <v>6.3251280000000021</v>
      </c>
      <c r="W44" s="8">
        <f>FC_IND_CPC_BC_E!W44+FC_IND_CPC_OC_E!W44+FC_IND_CPC_PH_E!W44</f>
        <v>4.0341499200000008</v>
      </c>
      <c r="X44" s="8">
        <f>FC_IND_CPC_BC_E!X44+FC_IND_CPC_OC_E!X44+FC_IND_CPC_PH_E!X44</f>
        <v>2.7120031199999999</v>
      </c>
    </row>
    <row r="45" spans="1:24" ht="11.25" customHeight="1" x14ac:dyDescent="0.2">
      <c r="A45" s="28" t="s">
        <v>76</v>
      </c>
      <c r="B45" s="7" t="s">
        <v>77</v>
      </c>
      <c r="C45" s="8">
        <f>FC_IND_CPC_BC_E!C45+FC_IND_CPC_OC_E!C45+FC_IND_CPC_PH_E!C45</f>
        <v>0</v>
      </c>
      <c r="D45" s="8">
        <f>FC_IND_CPC_BC_E!D45+FC_IND_CPC_OC_E!D45+FC_IND_CPC_PH_E!D45</f>
        <v>0</v>
      </c>
      <c r="E45" s="8">
        <f>FC_IND_CPC_BC_E!E45+FC_IND_CPC_OC_E!E45+FC_IND_CPC_PH_E!E45</f>
        <v>0</v>
      </c>
      <c r="F45" s="8">
        <f>FC_IND_CPC_BC_E!F45+FC_IND_CPC_OC_E!F45+FC_IND_CPC_PH_E!F45</f>
        <v>0</v>
      </c>
      <c r="G45" s="8">
        <f>FC_IND_CPC_BC_E!G45+FC_IND_CPC_OC_E!G45+FC_IND_CPC_PH_E!G45</f>
        <v>0</v>
      </c>
      <c r="H45" s="8">
        <f>FC_IND_CPC_BC_E!H45+FC_IND_CPC_OC_E!H45+FC_IND_CPC_PH_E!H45</f>
        <v>0</v>
      </c>
      <c r="I45" s="8">
        <f>FC_IND_CPC_BC_E!I45+FC_IND_CPC_OC_E!I45+FC_IND_CPC_PH_E!I45</f>
        <v>0</v>
      </c>
      <c r="J45" s="8">
        <f>FC_IND_CPC_BC_E!J45+FC_IND_CPC_OC_E!J45+FC_IND_CPC_PH_E!J45</f>
        <v>0</v>
      </c>
      <c r="K45" s="8">
        <f>FC_IND_CPC_BC_E!K45+FC_IND_CPC_OC_E!K45+FC_IND_CPC_PH_E!K45</f>
        <v>0</v>
      </c>
      <c r="L45" s="8">
        <f>FC_IND_CPC_BC_E!L45+FC_IND_CPC_OC_E!L45+FC_IND_CPC_PH_E!L45</f>
        <v>0</v>
      </c>
      <c r="M45" s="8">
        <f>FC_IND_CPC_BC_E!M45+FC_IND_CPC_OC_E!M45+FC_IND_CPC_PH_E!M45</f>
        <v>0</v>
      </c>
      <c r="N45" s="8">
        <f>FC_IND_CPC_BC_E!N45+FC_IND_CPC_OC_E!N45+FC_IND_CPC_PH_E!N45</f>
        <v>0</v>
      </c>
      <c r="O45" s="8">
        <f>FC_IND_CPC_BC_E!O45+FC_IND_CPC_OC_E!O45+FC_IND_CPC_PH_E!O45</f>
        <v>0</v>
      </c>
      <c r="P45" s="8">
        <f>FC_IND_CPC_BC_E!P45+FC_IND_CPC_OC_E!P45+FC_IND_CPC_PH_E!P45</f>
        <v>0</v>
      </c>
      <c r="Q45" s="8">
        <f>FC_IND_CPC_BC_E!Q45+FC_IND_CPC_OC_E!Q45+FC_IND_CPC_PH_E!Q45</f>
        <v>0</v>
      </c>
      <c r="R45" s="8">
        <f>FC_IND_CPC_BC_E!R45+FC_IND_CPC_OC_E!R45+FC_IND_CPC_PH_E!R45</f>
        <v>0</v>
      </c>
      <c r="S45" s="8">
        <f>FC_IND_CPC_BC_E!S45+FC_IND_CPC_OC_E!S45+FC_IND_CPC_PH_E!S45</f>
        <v>0</v>
      </c>
      <c r="T45" s="8">
        <f>FC_IND_CPC_BC_E!T45+FC_IND_CPC_OC_E!T45+FC_IND_CPC_PH_E!T45</f>
        <v>0</v>
      </c>
      <c r="U45" s="8">
        <f>FC_IND_CPC_BC_E!U45+FC_IND_CPC_OC_E!U45+FC_IND_CPC_PH_E!U45</f>
        <v>0</v>
      </c>
      <c r="V45" s="8">
        <f>FC_IND_CPC_BC_E!V45+FC_IND_CPC_OC_E!V45+FC_IND_CPC_PH_E!V45</f>
        <v>0</v>
      </c>
      <c r="W45" s="8">
        <f>FC_IND_CPC_BC_E!W45+FC_IND_CPC_OC_E!W45+FC_IND_CPC_PH_E!W45</f>
        <v>0</v>
      </c>
      <c r="X45" s="8">
        <f>FC_IND_CPC_BC_E!X45+FC_IND_CPC_OC_E!X45+FC_IND_CPC_PH_E!X45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FC_IND_CPC_BC_E!C46+FC_IND_CPC_OC_E!C46+FC_IND_CPC_PH_E!C46</f>
        <v>0</v>
      </c>
      <c r="D46" s="8">
        <f>FC_IND_CPC_BC_E!D46+FC_IND_CPC_OC_E!D46+FC_IND_CPC_PH_E!D46</f>
        <v>0</v>
      </c>
      <c r="E46" s="8">
        <f>FC_IND_CPC_BC_E!E46+FC_IND_CPC_OC_E!E46+FC_IND_CPC_PH_E!E46</f>
        <v>0</v>
      </c>
      <c r="F46" s="8">
        <f>FC_IND_CPC_BC_E!F46+FC_IND_CPC_OC_E!F46+FC_IND_CPC_PH_E!F46</f>
        <v>0</v>
      </c>
      <c r="G46" s="8">
        <f>FC_IND_CPC_BC_E!G46+FC_IND_CPC_OC_E!G46+FC_IND_CPC_PH_E!G46</f>
        <v>0</v>
      </c>
      <c r="H46" s="8">
        <f>FC_IND_CPC_BC_E!H46+FC_IND_CPC_OC_E!H46+FC_IND_CPC_PH_E!H46</f>
        <v>0</v>
      </c>
      <c r="I46" s="8">
        <f>FC_IND_CPC_BC_E!I46+FC_IND_CPC_OC_E!I46+FC_IND_CPC_PH_E!I46</f>
        <v>0</v>
      </c>
      <c r="J46" s="8">
        <f>FC_IND_CPC_BC_E!J46+FC_IND_CPC_OC_E!J46+FC_IND_CPC_PH_E!J46</f>
        <v>0</v>
      </c>
      <c r="K46" s="8">
        <f>FC_IND_CPC_BC_E!K46+FC_IND_CPC_OC_E!K46+FC_IND_CPC_PH_E!K46</f>
        <v>0</v>
      </c>
      <c r="L46" s="8">
        <f>FC_IND_CPC_BC_E!L46+FC_IND_CPC_OC_E!L46+FC_IND_CPC_PH_E!L46</f>
        <v>0</v>
      </c>
      <c r="M46" s="8">
        <f>FC_IND_CPC_BC_E!M46+FC_IND_CPC_OC_E!M46+FC_IND_CPC_PH_E!M46</f>
        <v>0</v>
      </c>
      <c r="N46" s="8">
        <f>FC_IND_CPC_BC_E!N46+FC_IND_CPC_OC_E!N46+FC_IND_CPC_PH_E!N46</f>
        <v>0</v>
      </c>
      <c r="O46" s="8">
        <f>FC_IND_CPC_BC_E!O46+FC_IND_CPC_OC_E!O46+FC_IND_CPC_PH_E!O46</f>
        <v>0</v>
      </c>
      <c r="P46" s="8">
        <f>FC_IND_CPC_BC_E!P46+FC_IND_CPC_OC_E!P46+FC_IND_CPC_PH_E!P46</f>
        <v>0</v>
      </c>
      <c r="Q46" s="8">
        <f>FC_IND_CPC_BC_E!Q46+FC_IND_CPC_OC_E!Q46+FC_IND_CPC_PH_E!Q46</f>
        <v>0</v>
      </c>
      <c r="R46" s="8">
        <f>FC_IND_CPC_BC_E!R46+FC_IND_CPC_OC_E!R46+FC_IND_CPC_PH_E!R46</f>
        <v>0</v>
      </c>
      <c r="S46" s="8">
        <f>FC_IND_CPC_BC_E!S46+FC_IND_CPC_OC_E!S46+FC_IND_CPC_PH_E!S46</f>
        <v>0</v>
      </c>
      <c r="T46" s="8">
        <f>FC_IND_CPC_BC_E!T46+FC_IND_CPC_OC_E!T46+FC_IND_CPC_PH_E!T46</f>
        <v>0</v>
      </c>
      <c r="U46" s="8">
        <f>FC_IND_CPC_BC_E!U46+FC_IND_CPC_OC_E!U46+FC_IND_CPC_PH_E!U46</f>
        <v>0</v>
      </c>
      <c r="V46" s="8">
        <f>FC_IND_CPC_BC_E!V46+FC_IND_CPC_OC_E!V46+FC_IND_CPC_PH_E!V46</f>
        <v>0</v>
      </c>
      <c r="W46" s="8">
        <f>FC_IND_CPC_BC_E!W46+FC_IND_CPC_OC_E!W46+FC_IND_CPC_PH_E!W46</f>
        <v>0</v>
      </c>
      <c r="X46" s="8">
        <f>FC_IND_CPC_BC_E!X46+FC_IND_CPC_OC_E!X46+FC_IND_CPC_PH_E!X46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FC_IND_CPC_BC_E!C47+FC_IND_CPC_OC_E!C47+FC_IND_CPC_PH_E!C47</f>
        <v>0</v>
      </c>
      <c r="D47" s="8">
        <f>FC_IND_CPC_BC_E!D47+FC_IND_CPC_OC_E!D47+FC_IND_CPC_PH_E!D47</f>
        <v>0</v>
      </c>
      <c r="E47" s="8">
        <f>FC_IND_CPC_BC_E!E47+FC_IND_CPC_OC_E!E47+FC_IND_CPC_PH_E!E47</f>
        <v>0</v>
      </c>
      <c r="F47" s="8">
        <f>FC_IND_CPC_BC_E!F47+FC_IND_CPC_OC_E!F47+FC_IND_CPC_PH_E!F47</f>
        <v>0</v>
      </c>
      <c r="G47" s="8">
        <f>FC_IND_CPC_BC_E!G47+FC_IND_CPC_OC_E!G47+FC_IND_CPC_PH_E!G47</f>
        <v>0</v>
      </c>
      <c r="H47" s="8">
        <f>FC_IND_CPC_BC_E!H47+FC_IND_CPC_OC_E!H47+FC_IND_CPC_PH_E!H47</f>
        <v>0</v>
      </c>
      <c r="I47" s="8">
        <f>FC_IND_CPC_BC_E!I47+FC_IND_CPC_OC_E!I47+FC_IND_CPC_PH_E!I47</f>
        <v>0</v>
      </c>
      <c r="J47" s="8">
        <f>FC_IND_CPC_BC_E!J47+FC_IND_CPC_OC_E!J47+FC_IND_CPC_PH_E!J47</f>
        <v>0</v>
      </c>
      <c r="K47" s="8">
        <f>FC_IND_CPC_BC_E!K47+FC_IND_CPC_OC_E!K47+FC_IND_CPC_PH_E!K47</f>
        <v>0</v>
      </c>
      <c r="L47" s="8">
        <f>FC_IND_CPC_BC_E!L47+FC_IND_CPC_OC_E!L47+FC_IND_CPC_PH_E!L47</f>
        <v>0</v>
      </c>
      <c r="M47" s="8">
        <f>FC_IND_CPC_BC_E!M47+FC_IND_CPC_OC_E!M47+FC_IND_CPC_PH_E!M47</f>
        <v>0</v>
      </c>
      <c r="N47" s="8">
        <f>FC_IND_CPC_BC_E!N47+FC_IND_CPC_OC_E!N47+FC_IND_CPC_PH_E!N47</f>
        <v>0</v>
      </c>
      <c r="O47" s="8">
        <f>FC_IND_CPC_BC_E!O47+FC_IND_CPC_OC_E!O47+FC_IND_CPC_PH_E!O47</f>
        <v>0</v>
      </c>
      <c r="P47" s="8">
        <f>FC_IND_CPC_BC_E!P47+FC_IND_CPC_OC_E!P47+FC_IND_CPC_PH_E!P47</f>
        <v>0</v>
      </c>
      <c r="Q47" s="8">
        <f>FC_IND_CPC_BC_E!Q47+FC_IND_CPC_OC_E!Q47+FC_IND_CPC_PH_E!Q47</f>
        <v>0</v>
      </c>
      <c r="R47" s="8">
        <f>FC_IND_CPC_BC_E!R47+FC_IND_CPC_OC_E!R47+FC_IND_CPC_PH_E!R47</f>
        <v>0</v>
      </c>
      <c r="S47" s="8">
        <f>FC_IND_CPC_BC_E!S47+FC_IND_CPC_OC_E!S47+FC_IND_CPC_PH_E!S47</f>
        <v>0</v>
      </c>
      <c r="T47" s="8">
        <f>FC_IND_CPC_BC_E!T47+FC_IND_CPC_OC_E!T47+FC_IND_CPC_PH_E!T47</f>
        <v>0</v>
      </c>
      <c r="U47" s="8">
        <f>FC_IND_CPC_BC_E!U47+FC_IND_CPC_OC_E!U47+FC_IND_CPC_PH_E!U47</f>
        <v>0</v>
      </c>
      <c r="V47" s="8">
        <f>FC_IND_CPC_BC_E!V47+FC_IND_CPC_OC_E!V47+FC_IND_CPC_PH_E!V47</f>
        <v>0</v>
      </c>
      <c r="W47" s="8">
        <f>FC_IND_CPC_BC_E!W47+FC_IND_CPC_OC_E!W47+FC_IND_CPC_PH_E!W47</f>
        <v>0</v>
      </c>
      <c r="X47" s="8">
        <f>FC_IND_CPC_BC_E!X47+FC_IND_CPC_OC_E!X47+FC_IND_CPC_PH_E!X47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FC_IND_CPC_BC_E!C48+FC_IND_CPC_OC_E!C48+FC_IND_CPC_PH_E!C48</f>
        <v>0</v>
      </c>
      <c r="D48" s="8">
        <f>FC_IND_CPC_BC_E!D48+FC_IND_CPC_OC_E!D48+FC_IND_CPC_PH_E!D48</f>
        <v>0</v>
      </c>
      <c r="E48" s="8">
        <f>FC_IND_CPC_BC_E!E48+FC_IND_CPC_OC_E!E48+FC_IND_CPC_PH_E!E48</f>
        <v>0</v>
      </c>
      <c r="F48" s="8">
        <f>FC_IND_CPC_BC_E!F48+FC_IND_CPC_OC_E!F48+FC_IND_CPC_PH_E!F48</f>
        <v>0</v>
      </c>
      <c r="G48" s="8">
        <f>FC_IND_CPC_BC_E!G48+FC_IND_CPC_OC_E!G48+FC_IND_CPC_PH_E!G48</f>
        <v>0</v>
      </c>
      <c r="H48" s="8">
        <f>FC_IND_CPC_BC_E!H48+FC_IND_CPC_OC_E!H48+FC_IND_CPC_PH_E!H48</f>
        <v>0</v>
      </c>
      <c r="I48" s="8">
        <f>FC_IND_CPC_BC_E!I48+FC_IND_CPC_OC_E!I48+FC_IND_CPC_PH_E!I48</f>
        <v>0</v>
      </c>
      <c r="J48" s="8">
        <f>FC_IND_CPC_BC_E!J48+FC_IND_CPC_OC_E!J48+FC_IND_CPC_PH_E!J48</f>
        <v>0</v>
      </c>
      <c r="K48" s="8">
        <f>FC_IND_CPC_BC_E!K48+FC_IND_CPC_OC_E!K48+FC_IND_CPC_PH_E!K48</f>
        <v>0</v>
      </c>
      <c r="L48" s="8">
        <f>FC_IND_CPC_BC_E!L48+FC_IND_CPC_OC_E!L48+FC_IND_CPC_PH_E!L48</f>
        <v>0</v>
      </c>
      <c r="M48" s="8">
        <f>FC_IND_CPC_BC_E!M48+FC_IND_CPC_OC_E!M48+FC_IND_CPC_PH_E!M48</f>
        <v>0</v>
      </c>
      <c r="N48" s="8">
        <f>FC_IND_CPC_BC_E!N48+FC_IND_CPC_OC_E!N48+FC_IND_CPC_PH_E!N48</f>
        <v>0</v>
      </c>
      <c r="O48" s="8">
        <f>FC_IND_CPC_BC_E!O48+FC_IND_CPC_OC_E!O48+FC_IND_CPC_PH_E!O48</f>
        <v>0</v>
      </c>
      <c r="P48" s="8">
        <f>FC_IND_CPC_BC_E!P48+FC_IND_CPC_OC_E!P48+FC_IND_CPC_PH_E!P48</f>
        <v>0</v>
      </c>
      <c r="Q48" s="8">
        <f>FC_IND_CPC_BC_E!Q48+FC_IND_CPC_OC_E!Q48+FC_IND_CPC_PH_E!Q48</f>
        <v>0</v>
      </c>
      <c r="R48" s="8">
        <f>FC_IND_CPC_BC_E!R48+FC_IND_CPC_OC_E!R48+FC_IND_CPC_PH_E!R48</f>
        <v>0</v>
      </c>
      <c r="S48" s="8">
        <f>FC_IND_CPC_BC_E!S48+FC_IND_CPC_OC_E!S48+FC_IND_CPC_PH_E!S48</f>
        <v>0</v>
      </c>
      <c r="T48" s="8">
        <f>FC_IND_CPC_BC_E!T48+FC_IND_CPC_OC_E!T48+FC_IND_CPC_PH_E!T48</f>
        <v>0</v>
      </c>
      <c r="U48" s="8">
        <f>FC_IND_CPC_BC_E!U48+FC_IND_CPC_OC_E!U48+FC_IND_CPC_PH_E!U48</f>
        <v>0</v>
      </c>
      <c r="V48" s="8">
        <f>FC_IND_CPC_BC_E!V48+FC_IND_CPC_OC_E!V48+FC_IND_CPC_PH_E!V48</f>
        <v>0</v>
      </c>
      <c r="W48" s="8">
        <f>FC_IND_CPC_BC_E!W48+FC_IND_CPC_OC_E!W48+FC_IND_CPC_PH_E!W48</f>
        <v>0</v>
      </c>
      <c r="X48" s="8">
        <f>FC_IND_CPC_BC_E!X48+FC_IND_CPC_OC_E!X48+FC_IND_CPC_PH_E!X48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FC_IND_CPC_BC_E!C49+FC_IND_CPC_OC_E!C49+FC_IND_CPC_PH_E!C49</f>
        <v>0</v>
      </c>
      <c r="D49" s="8">
        <f>FC_IND_CPC_BC_E!D49+FC_IND_CPC_OC_E!D49+FC_IND_CPC_PH_E!D49</f>
        <v>0</v>
      </c>
      <c r="E49" s="8">
        <f>FC_IND_CPC_BC_E!E49+FC_IND_CPC_OC_E!E49+FC_IND_CPC_PH_E!E49</f>
        <v>0</v>
      </c>
      <c r="F49" s="8">
        <f>FC_IND_CPC_BC_E!F49+FC_IND_CPC_OC_E!F49+FC_IND_CPC_PH_E!F49</f>
        <v>0</v>
      </c>
      <c r="G49" s="8">
        <f>FC_IND_CPC_BC_E!G49+FC_IND_CPC_OC_E!G49+FC_IND_CPC_PH_E!G49</f>
        <v>0</v>
      </c>
      <c r="H49" s="8">
        <f>FC_IND_CPC_BC_E!H49+FC_IND_CPC_OC_E!H49+FC_IND_CPC_PH_E!H49</f>
        <v>0</v>
      </c>
      <c r="I49" s="8">
        <f>FC_IND_CPC_BC_E!I49+FC_IND_CPC_OC_E!I49+FC_IND_CPC_PH_E!I49</f>
        <v>0</v>
      </c>
      <c r="J49" s="8">
        <f>FC_IND_CPC_BC_E!J49+FC_IND_CPC_OC_E!J49+FC_IND_CPC_PH_E!J49</f>
        <v>0</v>
      </c>
      <c r="K49" s="8">
        <f>FC_IND_CPC_BC_E!K49+FC_IND_CPC_OC_E!K49+FC_IND_CPC_PH_E!K49</f>
        <v>0</v>
      </c>
      <c r="L49" s="8">
        <f>FC_IND_CPC_BC_E!L49+FC_IND_CPC_OC_E!L49+FC_IND_CPC_PH_E!L49</f>
        <v>0</v>
      </c>
      <c r="M49" s="8">
        <f>FC_IND_CPC_BC_E!M49+FC_IND_CPC_OC_E!M49+FC_IND_CPC_PH_E!M49</f>
        <v>0</v>
      </c>
      <c r="N49" s="8">
        <f>FC_IND_CPC_BC_E!N49+FC_IND_CPC_OC_E!N49+FC_IND_CPC_PH_E!N49</f>
        <v>0</v>
      </c>
      <c r="O49" s="8">
        <f>FC_IND_CPC_BC_E!O49+FC_IND_CPC_OC_E!O49+FC_IND_CPC_PH_E!O49</f>
        <v>0</v>
      </c>
      <c r="P49" s="8">
        <f>FC_IND_CPC_BC_E!P49+FC_IND_CPC_OC_E!P49+FC_IND_CPC_PH_E!P49</f>
        <v>0</v>
      </c>
      <c r="Q49" s="8">
        <f>FC_IND_CPC_BC_E!Q49+FC_IND_CPC_OC_E!Q49+FC_IND_CPC_PH_E!Q49</f>
        <v>0</v>
      </c>
      <c r="R49" s="8">
        <f>FC_IND_CPC_BC_E!R49+FC_IND_CPC_OC_E!R49+FC_IND_CPC_PH_E!R49</f>
        <v>0</v>
      </c>
      <c r="S49" s="8">
        <f>FC_IND_CPC_BC_E!S49+FC_IND_CPC_OC_E!S49+FC_IND_CPC_PH_E!S49</f>
        <v>0</v>
      </c>
      <c r="T49" s="8">
        <f>FC_IND_CPC_BC_E!T49+FC_IND_CPC_OC_E!T49+FC_IND_CPC_PH_E!T49</f>
        <v>0</v>
      </c>
      <c r="U49" s="8">
        <f>FC_IND_CPC_BC_E!U49+FC_IND_CPC_OC_E!U49+FC_IND_CPC_PH_E!U49</f>
        <v>0</v>
      </c>
      <c r="V49" s="8">
        <f>FC_IND_CPC_BC_E!V49+FC_IND_CPC_OC_E!V49+FC_IND_CPC_PH_E!V49</f>
        <v>0</v>
      </c>
      <c r="W49" s="8">
        <f>FC_IND_CPC_BC_E!W49+FC_IND_CPC_OC_E!W49+FC_IND_CPC_PH_E!W49</f>
        <v>0</v>
      </c>
      <c r="X49" s="8">
        <f>FC_IND_CPC_BC_E!X49+FC_IND_CPC_OC_E!X49+FC_IND_CPC_PH_E!X49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FC_IND_CPC_BC_E!C50+FC_IND_CPC_OC_E!C50+FC_IND_CPC_PH_E!C50</f>
        <v>0</v>
      </c>
      <c r="D50" s="8">
        <f>FC_IND_CPC_BC_E!D50+FC_IND_CPC_OC_E!D50+FC_IND_CPC_PH_E!D50</f>
        <v>0</v>
      </c>
      <c r="E50" s="8">
        <f>FC_IND_CPC_BC_E!E50+FC_IND_CPC_OC_E!E50+FC_IND_CPC_PH_E!E50</f>
        <v>0</v>
      </c>
      <c r="F50" s="8">
        <f>FC_IND_CPC_BC_E!F50+FC_IND_CPC_OC_E!F50+FC_IND_CPC_PH_E!F50</f>
        <v>0</v>
      </c>
      <c r="G50" s="8">
        <f>FC_IND_CPC_BC_E!G50+FC_IND_CPC_OC_E!G50+FC_IND_CPC_PH_E!G50</f>
        <v>0</v>
      </c>
      <c r="H50" s="8">
        <f>FC_IND_CPC_BC_E!H50+FC_IND_CPC_OC_E!H50+FC_IND_CPC_PH_E!H50</f>
        <v>0</v>
      </c>
      <c r="I50" s="8">
        <f>FC_IND_CPC_BC_E!I50+FC_IND_CPC_OC_E!I50+FC_IND_CPC_PH_E!I50</f>
        <v>0</v>
      </c>
      <c r="J50" s="8">
        <f>FC_IND_CPC_BC_E!J50+FC_IND_CPC_OC_E!J50+FC_IND_CPC_PH_E!J50</f>
        <v>0</v>
      </c>
      <c r="K50" s="8">
        <f>FC_IND_CPC_BC_E!K50+FC_IND_CPC_OC_E!K50+FC_IND_CPC_PH_E!K50</f>
        <v>0</v>
      </c>
      <c r="L50" s="8">
        <f>FC_IND_CPC_BC_E!L50+FC_IND_CPC_OC_E!L50+FC_IND_CPC_PH_E!L50</f>
        <v>0</v>
      </c>
      <c r="M50" s="8">
        <f>FC_IND_CPC_BC_E!M50+FC_IND_CPC_OC_E!M50+FC_IND_CPC_PH_E!M50</f>
        <v>0</v>
      </c>
      <c r="N50" s="8">
        <f>FC_IND_CPC_BC_E!N50+FC_IND_CPC_OC_E!N50+FC_IND_CPC_PH_E!N50</f>
        <v>0</v>
      </c>
      <c r="O50" s="8">
        <f>FC_IND_CPC_BC_E!O50+FC_IND_CPC_OC_E!O50+FC_IND_CPC_PH_E!O50</f>
        <v>0</v>
      </c>
      <c r="P50" s="8">
        <f>FC_IND_CPC_BC_E!P50+FC_IND_CPC_OC_E!P50+FC_IND_CPC_PH_E!P50</f>
        <v>0</v>
      </c>
      <c r="Q50" s="8">
        <f>FC_IND_CPC_BC_E!Q50+FC_IND_CPC_OC_E!Q50+FC_IND_CPC_PH_E!Q50</f>
        <v>0</v>
      </c>
      <c r="R50" s="8">
        <f>FC_IND_CPC_BC_E!R50+FC_IND_CPC_OC_E!R50+FC_IND_CPC_PH_E!R50</f>
        <v>0</v>
      </c>
      <c r="S50" s="8">
        <f>FC_IND_CPC_BC_E!S50+FC_IND_CPC_OC_E!S50+FC_IND_CPC_PH_E!S50</f>
        <v>0</v>
      </c>
      <c r="T50" s="8">
        <f>FC_IND_CPC_BC_E!T50+FC_IND_CPC_OC_E!T50+FC_IND_CPC_PH_E!T50</f>
        <v>0</v>
      </c>
      <c r="U50" s="8">
        <f>FC_IND_CPC_BC_E!U50+FC_IND_CPC_OC_E!U50+FC_IND_CPC_PH_E!U50</f>
        <v>0</v>
      </c>
      <c r="V50" s="8">
        <f>FC_IND_CPC_BC_E!V50+FC_IND_CPC_OC_E!V50+FC_IND_CPC_PH_E!V50</f>
        <v>0</v>
      </c>
      <c r="W50" s="8">
        <f>FC_IND_CPC_BC_E!W50+FC_IND_CPC_OC_E!W50+FC_IND_CPC_PH_E!W50</f>
        <v>0</v>
      </c>
      <c r="X50" s="8">
        <f>FC_IND_CPC_BC_E!X50+FC_IND_CPC_OC_E!X50+FC_IND_CPC_PH_E!X50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FC_IND_CPC_BC_E!C51+FC_IND_CPC_OC_E!C51+FC_IND_CPC_PH_E!C51</f>
        <v>109.76526000000001</v>
      </c>
      <c r="D51" s="27">
        <f>FC_IND_CPC_BC_E!D51+FC_IND_CPC_OC_E!D51+FC_IND_CPC_PH_E!D51</f>
        <v>137.83770000000001</v>
      </c>
      <c r="E51" s="27">
        <f>FC_IND_CPC_BC_E!E51+FC_IND_CPC_OC_E!E51+FC_IND_CPC_PH_E!E51</f>
        <v>148.84452000000002</v>
      </c>
      <c r="F51" s="27">
        <f>FC_IND_CPC_BC_E!F51+FC_IND_CPC_OC_E!F51+FC_IND_CPC_PH_E!F51</f>
        <v>161.92143000000002</v>
      </c>
      <c r="G51" s="27">
        <f>FC_IND_CPC_BC_E!G51+FC_IND_CPC_OC_E!G51+FC_IND_CPC_PH_E!G51</f>
        <v>143.44208999999998</v>
      </c>
      <c r="H51" s="27">
        <f>FC_IND_CPC_BC_E!H51+FC_IND_CPC_OC_E!H51+FC_IND_CPC_PH_E!H51</f>
        <v>151.26804000000004</v>
      </c>
      <c r="I51" s="27">
        <f>FC_IND_CPC_BC_E!I51+FC_IND_CPC_OC_E!I51+FC_IND_CPC_PH_E!I51</f>
        <v>137.63574</v>
      </c>
      <c r="J51" s="27">
        <f>FC_IND_CPC_BC_E!J51+FC_IND_CPC_OC_E!J51+FC_IND_CPC_PH_E!J51</f>
        <v>166.46552999999997</v>
      </c>
      <c r="K51" s="27">
        <f>FC_IND_CPC_BC_E!K51+FC_IND_CPC_OC_E!K51+FC_IND_CPC_PH_E!K51</f>
        <v>173.88756000000001</v>
      </c>
      <c r="L51" s="27">
        <f>FC_IND_CPC_BC_E!L51+FC_IND_CPC_OC_E!L51+FC_IND_CPC_PH_E!L51</f>
        <v>293.95278000000002</v>
      </c>
      <c r="M51" s="27">
        <f>FC_IND_CPC_BC_E!M51+FC_IND_CPC_OC_E!M51+FC_IND_CPC_PH_E!M51</f>
        <v>342.92808000000008</v>
      </c>
      <c r="N51" s="27">
        <f>FC_IND_CPC_BC_E!N51+FC_IND_CPC_OC_E!N51+FC_IND_CPC_PH_E!N51</f>
        <v>408.76703999999989</v>
      </c>
      <c r="O51" s="27">
        <f>FC_IND_CPC_BC_E!O51+FC_IND_CPC_OC_E!O51+FC_IND_CPC_PH_E!O51</f>
        <v>394.37739000000022</v>
      </c>
      <c r="P51" s="27">
        <f>FC_IND_CPC_BC_E!P51+FC_IND_CPC_OC_E!P51+FC_IND_CPC_PH_E!P51</f>
        <v>377.16029999999995</v>
      </c>
      <c r="Q51" s="27">
        <f>FC_IND_CPC_BC_E!Q51+FC_IND_CPC_OC_E!Q51+FC_IND_CPC_PH_E!Q51</f>
        <v>333.68841000000009</v>
      </c>
      <c r="R51" s="27">
        <f>FC_IND_CPC_BC_E!R51+FC_IND_CPC_OC_E!R51+FC_IND_CPC_PH_E!R51</f>
        <v>358.17484824000002</v>
      </c>
      <c r="S51" s="27">
        <f>FC_IND_CPC_BC_E!S51+FC_IND_CPC_OC_E!S51+FC_IND_CPC_PH_E!S51</f>
        <v>346.43168208000003</v>
      </c>
      <c r="T51" s="27">
        <f>FC_IND_CPC_BC_E!T51+FC_IND_CPC_OC_E!T51+FC_IND_CPC_PH_E!T51</f>
        <v>395.58268728000007</v>
      </c>
      <c r="U51" s="27">
        <f>FC_IND_CPC_BC_E!U51+FC_IND_CPC_OC_E!U51+FC_IND_CPC_PH_E!U51</f>
        <v>425.82882275999998</v>
      </c>
      <c r="V51" s="27">
        <f>FC_IND_CPC_BC_E!V51+FC_IND_CPC_OC_E!V51+FC_IND_CPC_PH_E!V51</f>
        <v>412.87308875999997</v>
      </c>
      <c r="W51" s="27">
        <f>FC_IND_CPC_BC_E!W51+FC_IND_CPC_OC_E!W51+FC_IND_CPC_PH_E!W51</f>
        <v>254.88422387999998</v>
      </c>
      <c r="X51" s="27">
        <f>FC_IND_CPC_BC_E!X51+FC_IND_CPC_OC_E!X51+FC_IND_CPC_PH_E!X51</f>
        <v>350.5793346000001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0.57194280000000008</v>
      </c>
      <c r="I52" s="27">
        <f t="shared" si="29"/>
        <v>0</v>
      </c>
      <c r="J52" s="27">
        <f t="shared" si="29"/>
        <v>0.1431144</v>
      </c>
      <c r="K52" s="27">
        <f t="shared" si="29"/>
        <v>0.1431144</v>
      </c>
      <c r="L52" s="27">
        <f t="shared" si="29"/>
        <v>0.14311439999999997</v>
      </c>
      <c r="M52" s="27">
        <f t="shared" si="29"/>
        <v>2.7171143999999989</v>
      </c>
      <c r="N52" s="27">
        <f t="shared" si="29"/>
        <v>4.1472287999999997</v>
      </c>
      <c r="O52" s="27">
        <f t="shared" si="29"/>
        <v>7.4357711999999978</v>
      </c>
      <c r="P52" s="27">
        <f t="shared" si="29"/>
        <v>10.152885600000001</v>
      </c>
      <c r="Q52" s="27">
        <f t="shared" si="29"/>
        <v>5.1480000000000006</v>
      </c>
      <c r="R52" s="27">
        <f t="shared" si="29"/>
        <v>4.5760571999999993</v>
      </c>
      <c r="S52" s="27">
        <f t="shared" si="29"/>
        <v>0.57194279999999997</v>
      </c>
      <c r="T52" s="27">
        <f t="shared" si="29"/>
        <v>0.57194280000000008</v>
      </c>
      <c r="U52" s="27">
        <f t="shared" si="29"/>
        <v>0.85817159999999959</v>
      </c>
      <c r="V52" s="27">
        <f t="shared" si="29"/>
        <v>5.879016</v>
      </c>
      <c r="W52" s="27">
        <f t="shared" si="29"/>
        <v>1.9541807999999996</v>
      </c>
      <c r="X52" s="27">
        <f t="shared" ref="X52" si="30">SUM(X53:X54)</f>
        <v>4.8370608000000006</v>
      </c>
    </row>
    <row r="53" spans="1:24" ht="11.25" customHeight="1" x14ac:dyDescent="0.2">
      <c r="A53" s="29" t="s">
        <v>116</v>
      </c>
      <c r="B53" s="7" t="s">
        <v>117</v>
      </c>
      <c r="C53" s="8">
        <f>FC_IND_CPC_BC_E!C53+FC_IND_CPC_OC_E!C53+FC_IND_CPC_PH_E!C53</f>
        <v>0</v>
      </c>
      <c r="D53" s="8">
        <f>FC_IND_CPC_BC_E!D53+FC_IND_CPC_OC_E!D53+FC_IND_CPC_PH_E!D53</f>
        <v>0</v>
      </c>
      <c r="E53" s="8">
        <f>FC_IND_CPC_BC_E!E53+FC_IND_CPC_OC_E!E53+FC_IND_CPC_PH_E!E53</f>
        <v>0</v>
      </c>
      <c r="F53" s="8">
        <f>FC_IND_CPC_BC_E!F53+FC_IND_CPC_OC_E!F53+FC_IND_CPC_PH_E!F53</f>
        <v>0</v>
      </c>
      <c r="G53" s="8">
        <f>FC_IND_CPC_BC_E!G53+FC_IND_CPC_OC_E!G53+FC_IND_CPC_PH_E!G53</f>
        <v>0</v>
      </c>
      <c r="H53" s="8">
        <f>FC_IND_CPC_BC_E!H53+FC_IND_CPC_OC_E!H53+FC_IND_CPC_PH_E!H53</f>
        <v>0.57194280000000008</v>
      </c>
      <c r="I53" s="8">
        <f>FC_IND_CPC_BC_E!I53+FC_IND_CPC_OC_E!I53+FC_IND_CPC_PH_E!I53</f>
        <v>0</v>
      </c>
      <c r="J53" s="8">
        <f>FC_IND_CPC_BC_E!J53+FC_IND_CPC_OC_E!J53+FC_IND_CPC_PH_E!J53</f>
        <v>0.1431144</v>
      </c>
      <c r="K53" s="8">
        <f>FC_IND_CPC_BC_E!K53+FC_IND_CPC_OC_E!K53+FC_IND_CPC_PH_E!K53</f>
        <v>0.1431144</v>
      </c>
      <c r="L53" s="8">
        <f>FC_IND_CPC_BC_E!L53+FC_IND_CPC_OC_E!L53+FC_IND_CPC_PH_E!L53</f>
        <v>0.14311439999999997</v>
      </c>
      <c r="M53" s="8">
        <f>FC_IND_CPC_BC_E!M53+FC_IND_CPC_OC_E!M53+FC_IND_CPC_PH_E!M53</f>
        <v>2.7171143999999989</v>
      </c>
      <c r="N53" s="8">
        <f>FC_IND_CPC_BC_E!N53+FC_IND_CPC_OC_E!N53+FC_IND_CPC_PH_E!N53</f>
        <v>4.1472287999999997</v>
      </c>
      <c r="O53" s="8">
        <f>FC_IND_CPC_BC_E!O53+FC_IND_CPC_OC_E!O53+FC_IND_CPC_PH_E!O53</f>
        <v>7.4357711999999978</v>
      </c>
      <c r="P53" s="8">
        <f>FC_IND_CPC_BC_E!P53+FC_IND_CPC_OC_E!P53+FC_IND_CPC_PH_E!P53</f>
        <v>10.152885600000001</v>
      </c>
      <c r="Q53" s="8">
        <f>FC_IND_CPC_BC_E!Q53+FC_IND_CPC_OC_E!Q53+FC_IND_CPC_PH_E!Q53</f>
        <v>5.1480000000000006</v>
      </c>
      <c r="R53" s="8">
        <f>FC_IND_CPC_BC_E!R53+FC_IND_CPC_OC_E!R53+FC_IND_CPC_PH_E!R53</f>
        <v>4.5760571999999993</v>
      </c>
      <c r="S53" s="8">
        <f>FC_IND_CPC_BC_E!S53+FC_IND_CPC_OC_E!S53+FC_IND_CPC_PH_E!S53</f>
        <v>0.57194279999999997</v>
      </c>
      <c r="T53" s="8">
        <f>FC_IND_CPC_BC_E!T53+FC_IND_CPC_OC_E!T53+FC_IND_CPC_PH_E!T53</f>
        <v>0.57194280000000008</v>
      </c>
      <c r="U53" s="8">
        <f>FC_IND_CPC_BC_E!U53+FC_IND_CPC_OC_E!U53+FC_IND_CPC_PH_E!U53</f>
        <v>0.85817159999999959</v>
      </c>
      <c r="V53" s="8">
        <f>FC_IND_CPC_BC_E!V53+FC_IND_CPC_OC_E!V53+FC_IND_CPC_PH_E!V53</f>
        <v>5.879016</v>
      </c>
      <c r="W53" s="8">
        <f>FC_IND_CPC_BC_E!W53+FC_IND_CPC_OC_E!W53+FC_IND_CPC_PH_E!W53</f>
        <v>1.9541807999999996</v>
      </c>
      <c r="X53" s="8">
        <f>FC_IND_CPC_BC_E!X53+FC_IND_CPC_OC_E!X53+FC_IND_CPC_PH_E!X53</f>
        <v>4.8370608000000006</v>
      </c>
    </row>
    <row r="54" spans="1:24" ht="11.25" customHeight="1" x14ac:dyDescent="0.2">
      <c r="A54" s="43" t="s">
        <v>118</v>
      </c>
      <c r="B54" s="44" t="s">
        <v>119</v>
      </c>
      <c r="C54" s="45">
        <f>FC_IND_CPC_BC_E!C54+FC_IND_CPC_OC_E!C54+FC_IND_CPC_PH_E!C54</f>
        <v>0</v>
      </c>
      <c r="D54" s="45">
        <f>FC_IND_CPC_BC_E!D54+FC_IND_CPC_OC_E!D54+FC_IND_CPC_PH_E!D54</f>
        <v>0</v>
      </c>
      <c r="E54" s="45">
        <f>FC_IND_CPC_BC_E!E54+FC_IND_CPC_OC_E!E54+FC_IND_CPC_PH_E!E54</f>
        <v>0</v>
      </c>
      <c r="F54" s="45">
        <f>FC_IND_CPC_BC_E!F54+FC_IND_CPC_OC_E!F54+FC_IND_CPC_PH_E!F54</f>
        <v>0</v>
      </c>
      <c r="G54" s="45">
        <f>FC_IND_CPC_BC_E!G54+FC_IND_CPC_OC_E!G54+FC_IND_CPC_PH_E!G54</f>
        <v>0</v>
      </c>
      <c r="H54" s="45">
        <f>FC_IND_CPC_BC_E!H54+FC_IND_CPC_OC_E!H54+FC_IND_CPC_PH_E!H54</f>
        <v>0</v>
      </c>
      <c r="I54" s="45">
        <f>FC_IND_CPC_BC_E!I54+FC_IND_CPC_OC_E!I54+FC_IND_CPC_PH_E!I54</f>
        <v>0</v>
      </c>
      <c r="J54" s="45">
        <f>FC_IND_CPC_BC_E!J54+FC_IND_CPC_OC_E!J54+FC_IND_CPC_PH_E!J54</f>
        <v>0</v>
      </c>
      <c r="K54" s="45">
        <f>FC_IND_CPC_BC_E!K54+FC_IND_CPC_OC_E!K54+FC_IND_CPC_PH_E!K54</f>
        <v>0</v>
      </c>
      <c r="L54" s="45">
        <f>FC_IND_CPC_BC_E!L54+FC_IND_CPC_OC_E!L54+FC_IND_CPC_PH_E!L54</f>
        <v>0</v>
      </c>
      <c r="M54" s="45">
        <f>FC_IND_CPC_BC_E!M54+FC_IND_CPC_OC_E!M54+FC_IND_CPC_PH_E!M54</f>
        <v>0</v>
      </c>
      <c r="N54" s="45">
        <f>FC_IND_CPC_BC_E!N54+FC_IND_CPC_OC_E!N54+FC_IND_CPC_PH_E!N54</f>
        <v>0</v>
      </c>
      <c r="O54" s="45">
        <f>FC_IND_CPC_BC_E!O54+FC_IND_CPC_OC_E!O54+FC_IND_CPC_PH_E!O54</f>
        <v>0</v>
      </c>
      <c r="P54" s="45">
        <f>FC_IND_CPC_BC_E!P54+FC_IND_CPC_OC_E!P54+FC_IND_CPC_PH_E!P54</f>
        <v>0</v>
      </c>
      <c r="Q54" s="45">
        <f>FC_IND_CPC_BC_E!Q54+FC_IND_CPC_OC_E!Q54+FC_IND_CPC_PH_E!Q54</f>
        <v>0</v>
      </c>
      <c r="R54" s="45">
        <f>FC_IND_CPC_BC_E!R54+FC_IND_CPC_OC_E!R54+FC_IND_CPC_PH_E!R54</f>
        <v>0</v>
      </c>
      <c r="S54" s="45">
        <f>FC_IND_CPC_BC_E!S54+FC_IND_CPC_OC_E!S54+FC_IND_CPC_PH_E!S54</f>
        <v>0</v>
      </c>
      <c r="T54" s="45">
        <f>FC_IND_CPC_BC_E!T54+FC_IND_CPC_OC_E!T54+FC_IND_CPC_PH_E!T54</f>
        <v>0</v>
      </c>
      <c r="U54" s="45">
        <f>FC_IND_CPC_BC_E!U54+FC_IND_CPC_OC_E!U54+FC_IND_CPC_PH_E!U54</f>
        <v>0</v>
      </c>
      <c r="V54" s="45">
        <f>FC_IND_CPC_BC_E!V54+FC_IND_CPC_OC_E!V54+FC_IND_CPC_PH_E!V54</f>
        <v>0</v>
      </c>
      <c r="W54" s="45">
        <f>FC_IND_CPC_BC_E!W54+FC_IND_CPC_OC_E!W54+FC_IND_CPC_PH_E!W54</f>
        <v>0</v>
      </c>
      <c r="X54" s="45">
        <f>FC_IND_CPC_BC_E!X54+FC_IND_CPC_OC_E!X54+FC_IND_CPC_PH_E!X54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152.43217920000001</v>
      </c>
      <c r="D61" s="49">
        <f t="shared" si="31"/>
        <v>154.44817919999994</v>
      </c>
      <c r="E61" s="49">
        <f t="shared" si="31"/>
        <v>156.46417919999999</v>
      </c>
      <c r="F61" s="49">
        <f t="shared" si="31"/>
        <v>158.48017919999995</v>
      </c>
      <c r="G61" s="49">
        <f t="shared" si="31"/>
        <v>161.61586560000001</v>
      </c>
      <c r="H61" s="49">
        <f t="shared" si="31"/>
        <v>164.86404480000004</v>
      </c>
      <c r="I61" s="49">
        <f t="shared" si="31"/>
        <v>167.32799999999997</v>
      </c>
      <c r="J61" s="49">
        <f t="shared" si="31"/>
        <v>172.14382080000001</v>
      </c>
      <c r="K61" s="49">
        <f t="shared" si="31"/>
        <v>171.35999999999999</v>
      </c>
      <c r="L61" s="49">
        <f t="shared" si="31"/>
        <v>184.57608959999996</v>
      </c>
      <c r="M61" s="49">
        <f t="shared" si="31"/>
        <v>200.47991039999997</v>
      </c>
      <c r="N61" s="49">
        <f t="shared" si="31"/>
        <v>200.14404480000002</v>
      </c>
      <c r="O61" s="49">
        <f t="shared" si="31"/>
        <v>3.4719552</v>
      </c>
      <c r="P61" s="49">
        <f t="shared" si="31"/>
        <v>4.1440896</v>
      </c>
      <c r="Q61" s="49">
        <f t="shared" si="31"/>
        <v>4.1440896000000009</v>
      </c>
      <c r="R61" s="49">
        <f t="shared" si="31"/>
        <v>5.6000448000000027</v>
      </c>
      <c r="S61" s="49">
        <f t="shared" si="31"/>
        <v>4.9279104</v>
      </c>
      <c r="T61" s="49">
        <f t="shared" si="31"/>
        <v>5.2736817600000006</v>
      </c>
      <c r="U61" s="49">
        <f t="shared" si="31"/>
        <v>21.193500959999991</v>
      </c>
      <c r="V61" s="49">
        <f t="shared" si="31"/>
        <v>23.33460096</v>
      </c>
      <c r="W61" s="49">
        <f t="shared" si="31"/>
        <v>23.357224800000008</v>
      </c>
      <c r="X61" s="49">
        <f t="shared" si="31"/>
        <v>23.401573920000004</v>
      </c>
    </row>
    <row r="62" spans="1:24" ht="11.25" customHeight="1" x14ac:dyDescent="0.2">
      <c r="A62" s="50" t="s">
        <v>92</v>
      </c>
      <c r="B62" s="51" t="s">
        <v>93</v>
      </c>
      <c r="C62" s="52">
        <f>FC_IND_CPC_BC_E!C62+FC_IND_CPC_OC_E!C62+FC_IND_CPC_PH_E!C62</f>
        <v>152.43217920000001</v>
      </c>
      <c r="D62" s="52">
        <f>FC_IND_CPC_BC_E!D62+FC_IND_CPC_OC_E!D62+FC_IND_CPC_PH_E!D62</f>
        <v>154.44817919999994</v>
      </c>
      <c r="E62" s="52">
        <f>FC_IND_CPC_BC_E!E62+FC_IND_CPC_OC_E!E62+FC_IND_CPC_PH_E!E62</f>
        <v>156.46417919999999</v>
      </c>
      <c r="F62" s="52">
        <f>FC_IND_CPC_BC_E!F62+FC_IND_CPC_OC_E!F62+FC_IND_CPC_PH_E!F62</f>
        <v>158.48017919999995</v>
      </c>
      <c r="G62" s="52">
        <f>FC_IND_CPC_BC_E!G62+FC_IND_CPC_OC_E!G62+FC_IND_CPC_PH_E!G62</f>
        <v>161.61586560000001</v>
      </c>
      <c r="H62" s="52">
        <f>FC_IND_CPC_BC_E!H62+FC_IND_CPC_OC_E!H62+FC_IND_CPC_PH_E!H62</f>
        <v>164.86404480000004</v>
      </c>
      <c r="I62" s="52">
        <f>FC_IND_CPC_BC_E!I62+FC_IND_CPC_OC_E!I62+FC_IND_CPC_PH_E!I62</f>
        <v>167.32799999999997</v>
      </c>
      <c r="J62" s="52">
        <f>FC_IND_CPC_BC_E!J62+FC_IND_CPC_OC_E!J62+FC_IND_CPC_PH_E!J62</f>
        <v>172.14382080000001</v>
      </c>
      <c r="K62" s="52">
        <f>FC_IND_CPC_BC_E!K62+FC_IND_CPC_OC_E!K62+FC_IND_CPC_PH_E!K62</f>
        <v>171.35999999999999</v>
      </c>
      <c r="L62" s="52">
        <f>FC_IND_CPC_BC_E!L62+FC_IND_CPC_OC_E!L62+FC_IND_CPC_PH_E!L62</f>
        <v>184.57608959999996</v>
      </c>
      <c r="M62" s="52">
        <f>FC_IND_CPC_BC_E!M62+FC_IND_CPC_OC_E!M62+FC_IND_CPC_PH_E!M62</f>
        <v>200.47991039999997</v>
      </c>
      <c r="N62" s="52">
        <f>FC_IND_CPC_BC_E!N62+FC_IND_CPC_OC_E!N62+FC_IND_CPC_PH_E!N62</f>
        <v>200.14404480000002</v>
      </c>
      <c r="O62" s="52">
        <f>FC_IND_CPC_BC_E!O62+FC_IND_CPC_OC_E!O62+FC_IND_CPC_PH_E!O62</f>
        <v>3.4719552</v>
      </c>
      <c r="P62" s="52">
        <f>FC_IND_CPC_BC_E!P62+FC_IND_CPC_OC_E!P62+FC_IND_CPC_PH_E!P62</f>
        <v>4.1440896</v>
      </c>
      <c r="Q62" s="52">
        <f>FC_IND_CPC_BC_E!Q62+FC_IND_CPC_OC_E!Q62+FC_IND_CPC_PH_E!Q62</f>
        <v>4.1440896000000009</v>
      </c>
      <c r="R62" s="52">
        <f>FC_IND_CPC_BC_E!R62+FC_IND_CPC_OC_E!R62+FC_IND_CPC_PH_E!R62</f>
        <v>5.6000448000000027</v>
      </c>
      <c r="S62" s="52">
        <f>FC_IND_CPC_BC_E!S62+FC_IND_CPC_OC_E!S62+FC_IND_CPC_PH_E!S62</f>
        <v>4.9279104</v>
      </c>
      <c r="T62" s="52">
        <f>FC_IND_CPC_BC_E!T62+FC_IND_CPC_OC_E!T62+FC_IND_CPC_PH_E!T62</f>
        <v>4.9279104000000009</v>
      </c>
      <c r="U62" s="52">
        <f>FC_IND_CPC_BC_E!U62+FC_IND_CPC_OC_E!U62+FC_IND_CPC_PH_E!U62</f>
        <v>20.674886399999991</v>
      </c>
      <c r="V62" s="52">
        <f>FC_IND_CPC_BC_E!V62+FC_IND_CPC_OC_E!V62+FC_IND_CPC_PH_E!V62</f>
        <v>22.766284800000001</v>
      </c>
      <c r="W62" s="52">
        <f>FC_IND_CPC_BC_E!W62+FC_IND_CPC_OC_E!W62+FC_IND_CPC_PH_E!W62</f>
        <v>22.766284800000005</v>
      </c>
      <c r="X62" s="52">
        <f>FC_IND_CPC_BC_E!X62+FC_IND_CPC_OC_E!X62+FC_IND_CPC_PH_E!X62</f>
        <v>22.766284800000001</v>
      </c>
    </row>
    <row r="63" spans="1:24" ht="11.25" customHeight="1" x14ac:dyDescent="0.2">
      <c r="A63" s="50" t="s">
        <v>94</v>
      </c>
      <c r="B63" s="51" t="s">
        <v>95</v>
      </c>
      <c r="C63" s="52">
        <f>FC_IND_CPC_BC_E!C63+FC_IND_CPC_OC_E!C63+FC_IND_CPC_PH_E!C63</f>
        <v>0</v>
      </c>
      <c r="D63" s="52">
        <f>FC_IND_CPC_BC_E!D63+FC_IND_CPC_OC_E!D63+FC_IND_CPC_PH_E!D63</f>
        <v>0</v>
      </c>
      <c r="E63" s="52">
        <f>FC_IND_CPC_BC_E!E63+FC_IND_CPC_OC_E!E63+FC_IND_CPC_PH_E!E63</f>
        <v>0</v>
      </c>
      <c r="F63" s="52">
        <f>FC_IND_CPC_BC_E!F63+FC_IND_CPC_OC_E!F63+FC_IND_CPC_PH_E!F63</f>
        <v>0</v>
      </c>
      <c r="G63" s="52">
        <f>FC_IND_CPC_BC_E!G63+FC_IND_CPC_OC_E!G63+FC_IND_CPC_PH_E!G63</f>
        <v>0</v>
      </c>
      <c r="H63" s="52">
        <f>FC_IND_CPC_BC_E!H63+FC_IND_CPC_OC_E!H63+FC_IND_CPC_PH_E!H63</f>
        <v>0</v>
      </c>
      <c r="I63" s="52">
        <f>FC_IND_CPC_BC_E!I63+FC_IND_CPC_OC_E!I63+FC_IND_CPC_PH_E!I63</f>
        <v>0</v>
      </c>
      <c r="J63" s="52">
        <f>FC_IND_CPC_BC_E!J63+FC_IND_CPC_OC_E!J63+FC_IND_CPC_PH_E!J63</f>
        <v>0</v>
      </c>
      <c r="K63" s="52">
        <f>FC_IND_CPC_BC_E!K63+FC_IND_CPC_OC_E!K63+FC_IND_CPC_PH_E!K63</f>
        <v>0</v>
      </c>
      <c r="L63" s="52">
        <f>FC_IND_CPC_BC_E!L63+FC_IND_CPC_OC_E!L63+FC_IND_CPC_PH_E!L63</f>
        <v>0</v>
      </c>
      <c r="M63" s="52">
        <f>FC_IND_CPC_BC_E!M63+FC_IND_CPC_OC_E!M63+FC_IND_CPC_PH_E!M63</f>
        <v>0</v>
      </c>
      <c r="N63" s="52">
        <f>FC_IND_CPC_BC_E!N63+FC_IND_CPC_OC_E!N63+FC_IND_CPC_PH_E!N63</f>
        <v>0</v>
      </c>
      <c r="O63" s="52">
        <f>FC_IND_CPC_BC_E!O63+FC_IND_CPC_OC_E!O63+FC_IND_CPC_PH_E!O63</f>
        <v>0</v>
      </c>
      <c r="P63" s="52">
        <f>FC_IND_CPC_BC_E!P63+FC_IND_CPC_OC_E!P63+FC_IND_CPC_PH_E!P63</f>
        <v>0</v>
      </c>
      <c r="Q63" s="52">
        <f>FC_IND_CPC_BC_E!Q63+FC_IND_CPC_OC_E!Q63+FC_IND_CPC_PH_E!Q63</f>
        <v>0</v>
      </c>
      <c r="R63" s="52">
        <f>FC_IND_CPC_BC_E!R63+FC_IND_CPC_OC_E!R63+FC_IND_CPC_PH_E!R63</f>
        <v>0</v>
      </c>
      <c r="S63" s="52">
        <f>FC_IND_CPC_BC_E!S63+FC_IND_CPC_OC_E!S63+FC_IND_CPC_PH_E!S63</f>
        <v>0</v>
      </c>
      <c r="T63" s="52">
        <f>FC_IND_CPC_BC_E!T63+FC_IND_CPC_OC_E!T63+FC_IND_CPC_PH_E!T63</f>
        <v>8.9107200000000011E-2</v>
      </c>
      <c r="U63" s="52">
        <f>FC_IND_CPC_BC_E!U63+FC_IND_CPC_OC_E!U63+FC_IND_CPC_PH_E!U63</f>
        <v>0.26449919999999993</v>
      </c>
      <c r="V63" s="52">
        <f>FC_IND_CPC_BC_E!V63+FC_IND_CPC_OC_E!V63+FC_IND_CPC_PH_E!V63</f>
        <v>0.26449919999999999</v>
      </c>
      <c r="W63" s="52">
        <f>FC_IND_CPC_BC_E!W63+FC_IND_CPC_OC_E!W63+FC_IND_CPC_PH_E!W63</f>
        <v>0.2608704</v>
      </c>
      <c r="X63" s="52">
        <f>FC_IND_CPC_BC_E!X63+FC_IND_CPC_OC_E!X63+FC_IND_CPC_PH_E!X63</f>
        <v>0.26087039999999995</v>
      </c>
    </row>
    <row r="64" spans="1:24" ht="11.25" customHeight="1" x14ac:dyDescent="0.2">
      <c r="A64" s="50" t="s">
        <v>96</v>
      </c>
      <c r="B64" s="51" t="s">
        <v>97</v>
      </c>
      <c r="C64" s="52">
        <f>FC_IND_CPC_BC_E!C64+FC_IND_CPC_OC_E!C64+FC_IND_CPC_PH_E!C64</f>
        <v>0</v>
      </c>
      <c r="D64" s="52">
        <f>FC_IND_CPC_BC_E!D64+FC_IND_CPC_OC_E!D64+FC_IND_CPC_PH_E!D64</f>
        <v>0</v>
      </c>
      <c r="E64" s="52">
        <f>FC_IND_CPC_BC_E!E64+FC_IND_CPC_OC_E!E64+FC_IND_CPC_PH_E!E64</f>
        <v>0</v>
      </c>
      <c r="F64" s="52">
        <f>FC_IND_CPC_BC_E!F64+FC_IND_CPC_OC_E!F64+FC_IND_CPC_PH_E!F64</f>
        <v>0</v>
      </c>
      <c r="G64" s="52">
        <f>FC_IND_CPC_BC_E!G64+FC_IND_CPC_OC_E!G64+FC_IND_CPC_PH_E!G64</f>
        <v>0</v>
      </c>
      <c r="H64" s="52">
        <f>FC_IND_CPC_BC_E!H64+FC_IND_CPC_OC_E!H64+FC_IND_CPC_PH_E!H64</f>
        <v>0</v>
      </c>
      <c r="I64" s="52">
        <f>FC_IND_CPC_BC_E!I64+FC_IND_CPC_OC_E!I64+FC_IND_CPC_PH_E!I64</f>
        <v>0</v>
      </c>
      <c r="J64" s="52">
        <f>FC_IND_CPC_BC_E!J64+FC_IND_CPC_OC_E!J64+FC_IND_CPC_PH_E!J64</f>
        <v>0</v>
      </c>
      <c r="K64" s="52">
        <f>FC_IND_CPC_BC_E!K64+FC_IND_CPC_OC_E!K64+FC_IND_CPC_PH_E!K64</f>
        <v>0</v>
      </c>
      <c r="L64" s="52">
        <f>FC_IND_CPC_BC_E!L64+FC_IND_CPC_OC_E!L64+FC_IND_CPC_PH_E!L64</f>
        <v>0</v>
      </c>
      <c r="M64" s="52">
        <f>FC_IND_CPC_BC_E!M64+FC_IND_CPC_OC_E!M64+FC_IND_CPC_PH_E!M64</f>
        <v>0</v>
      </c>
      <c r="N64" s="52">
        <f>FC_IND_CPC_BC_E!N64+FC_IND_CPC_OC_E!N64+FC_IND_CPC_PH_E!N64</f>
        <v>0</v>
      </c>
      <c r="O64" s="52">
        <f>FC_IND_CPC_BC_E!O64+FC_IND_CPC_OC_E!O64+FC_IND_CPC_PH_E!O64</f>
        <v>0</v>
      </c>
      <c r="P64" s="52">
        <f>FC_IND_CPC_BC_E!P64+FC_IND_CPC_OC_E!P64+FC_IND_CPC_PH_E!P64</f>
        <v>0</v>
      </c>
      <c r="Q64" s="52">
        <f>FC_IND_CPC_BC_E!Q64+FC_IND_CPC_OC_E!Q64+FC_IND_CPC_PH_E!Q64</f>
        <v>0</v>
      </c>
      <c r="R64" s="52">
        <f>FC_IND_CPC_BC_E!R64+FC_IND_CPC_OC_E!R64+FC_IND_CPC_PH_E!R64</f>
        <v>0</v>
      </c>
      <c r="S64" s="52">
        <f>FC_IND_CPC_BC_E!S64+FC_IND_CPC_OC_E!S64+FC_IND_CPC_PH_E!S64</f>
        <v>0</v>
      </c>
      <c r="T64" s="52">
        <f>FC_IND_CPC_BC_E!T64+FC_IND_CPC_OC_E!T64+FC_IND_CPC_PH_E!T64</f>
        <v>0</v>
      </c>
      <c r="U64" s="52">
        <f>FC_IND_CPC_BC_E!U64+FC_IND_CPC_OC_E!U64+FC_IND_CPC_PH_E!U64</f>
        <v>0</v>
      </c>
      <c r="V64" s="52">
        <f>FC_IND_CPC_BC_E!V64+FC_IND_CPC_OC_E!V64+FC_IND_CPC_PH_E!V64</f>
        <v>0</v>
      </c>
      <c r="W64" s="52">
        <f>FC_IND_CPC_BC_E!W64+FC_IND_CPC_OC_E!W64+FC_IND_CPC_PH_E!W64</f>
        <v>0</v>
      </c>
      <c r="X64" s="52">
        <f>FC_IND_CPC_BC_E!X64+FC_IND_CPC_OC_E!X64+FC_IND_CPC_PH_E!X64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FC_IND_CPC_BC_E!C65+FC_IND_CPC_OC_E!C65+FC_IND_CPC_PH_E!C65</f>
        <v>0</v>
      </c>
      <c r="D65" s="52">
        <f>FC_IND_CPC_BC_E!D65+FC_IND_CPC_OC_E!D65+FC_IND_CPC_PH_E!D65</f>
        <v>0</v>
      </c>
      <c r="E65" s="52">
        <f>FC_IND_CPC_BC_E!E65+FC_IND_CPC_OC_E!E65+FC_IND_CPC_PH_E!E65</f>
        <v>0</v>
      </c>
      <c r="F65" s="52">
        <f>FC_IND_CPC_BC_E!F65+FC_IND_CPC_OC_E!F65+FC_IND_CPC_PH_E!F65</f>
        <v>0</v>
      </c>
      <c r="G65" s="52">
        <f>FC_IND_CPC_BC_E!G65+FC_IND_CPC_OC_E!G65+FC_IND_CPC_PH_E!G65</f>
        <v>0</v>
      </c>
      <c r="H65" s="52">
        <f>FC_IND_CPC_BC_E!H65+FC_IND_CPC_OC_E!H65+FC_IND_CPC_PH_E!H65</f>
        <v>0</v>
      </c>
      <c r="I65" s="52">
        <f>FC_IND_CPC_BC_E!I65+FC_IND_CPC_OC_E!I65+FC_IND_CPC_PH_E!I65</f>
        <v>0</v>
      </c>
      <c r="J65" s="52">
        <f>FC_IND_CPC_BC_E!J65+FC_IND_CPC_OC_E!J65+FC_IND_CPC_PH_E!J65</f>
        <v>0</v>
      </c>
      <c r="K65" s="52">
        <f>FC_IND_CPC_BC_E!K65+FC_IND_CPC_OC_E!K65+FC_IND_CPC_PH_E!K65</f>
        <v>0</v>
      </c>
      <c r="L65" s="52">
        <f>FC_IND_CPC_BC_E!L65+FC_IND_CPC_OC_E!L65+FC_IND_CPC_PH_E!L65</f>
        <v>0</v>
      </c>
      <c r="M65" s="52">
        <f>FC_IND_CPC_BC_E!M65+FC_IND_CPC_OC_E!M65+FC_IND_CPC_PH_E!M65</f>
        <v>0</v>
      </c>
      <c r="N65" s="52">
        <f>FC_IND_CPC_BC_E!N65+FC_IND_CPC_OC_E!N65+FC_IND_CPC_PH_E!N65</f>
        <v>0</v>
      </c>
      <c r="O65" s="52">
        <f>FC_IND_CPC_BC_E!O65+FC_IND_CPC_OC_E!O65+FC_IND_CPC_PH_E!O65</f>
        <v>0</v>
      </c>
      <c r="P65" s="52">
        <f>FC_IND_CPC_BC_E!P65+FC_IND_CPC_OC_E!P65+FC_IND_CPC_PH_E!P65</f>
        <v>0</v>
      </c>
      <c r="Q65" s="52">
        <f>FC_IND_CPC_BC_E!Q65+FC_IND_CPC_OC_E!Q65+FC_IND_CPC_PH_E!Q65</f>
        <v>0</v>
      </c>
      <c r="R65" s="52">
        <f>FC_IND_CPC_BC_E!R65+FC_IND_CPC_OC_E!R65+FC_IND_CPC_PH_E!R65</f>
        <v>0</v>
      </c>
      <c r="S65" s="52">
        <f>FC_IND_CPC_BC_E!S65+FC_IND_CPC_OC_E!S65+FC_IND_CPC_PH_E!S65</f>
        <v>0</v>
      </c>
      <c r="T65" s="52">
        <f>FC_IND_CPC_BC_E!T65+FC_IND_CPC_OC_E!T65+FC_IND_CPC_PH_E!T65</f>
        <v>0</v>
      </c>
      <c r="U65" s="52">
        <f>FC_IND_CPC_BC_E!U65+FC_IND_CPC_OC_E!U65+FC_IND_CPC_PH_E!U65</f>
        <v>0</v>
      </c>
      <c r="V65" s="52">
        <f>FC_IND_CPC_BC_E!V65+FC_IND_CPC_OC_E!V65+FC_IND_CPC_PH_E!V65</f>
        <v>0</v>
      </c>
      <c r="W65" s="52">
        <f>FC_IND_CPC_BC_E!W65+FC_IND_CPC_OC_E!W65+FC_IND_CPC_PH_E!W65</f>
        <v>0</v>
      </c>
      <c r="X65" s="52">
        <f>FC_IND_CPC_BC_E!X65+FC_IND_CPC_OC_E!X65+FC_IND_CPC_PH_E!X65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FC_IND_CPC_BC_E!C66+FC_IND_CPC_OC_E!C66+FC_IND_CPC_PH_E!C66</f>
        <v>0</v>
      </c>
      <c r="D66" s="52">
        <f>FC_IND_CPC_BC_E!D66+FC_IND_CPC_OC_E!D66+FC_IND_CPC_PH_E!D66</f>
        <v>0</v>
      </c>
      <c r="E66" s="52">
        <f>FC_IND_CPC_BC_E!E66+FC_IND_CPC_OC_E!E66+FC_IND_CPC_PH_E!E66</f>
        <v>0</v>
      </c>
      <c r="F66" s="52">
        <f>FC_IND_CPC_BC_E!F66+FC_IND_CPC_OC_E!F66+FC_IND_CPC_PH_E!F66</f>
        <v>0</v>
      </c>
      <c r="G66" s="52">
        <f>FC_IND_CPC_BC_E!G66+FC_IND_CPC_OC_E!G66+FC_IND_CPC_PH_E!G66</f>
        <v>0</v>
      </c>
      <c r="H66" s="52">
        <f>FC_IND_CPC_BC_E!H66+FC_IND_CPC_OC_E!H66+FC_IND_CPC_PH_E!H66</f>
        <v>0</v>
      </c>
      <c r="I66" s="52">
        <f>FC_IND_CPC_BC_E!I66+FC_IND_CPC_OC_E!I66+FC_IND_CPC_PH_E!I66</f>
        <v>0</v>
      </c>
      <c r="J66" s="52">
        <f>FC_IND_CPC_BC_E!J66+FC_IND_CPC_OC_E!J66+FC_IND_CPC_PH_E!J66</f>
        <v>0</v>
      </c>
      <c r="K66" s="52">
        <f>FC_IND_CPC_BC_E!K66+FC_IND_CPC_OC_E!K66+FC_IND_CPC_PH_E!K66</f>
        <v>0</v>
      </c>
      <c r="L66" s="52">
        <f>FC_IND_CPC_BC_E!L66+FC_IND_CPC_OC_E!L66+FC_IND_CPC_PH_E!L66</f>
        <v>0</v>
      </c>
      <c r="M66" s="52">
        <f>FC_IND_CPC_BC_E!M66+FC_IND_CPC_OC_E!M66+FC_IND_CPC_PH_E!M66</f>
        <v>0</v>
      </c>
      <c r="N66" s="52">
        <f>FC_IND_CPC_BC_E!N66+FC_IND_CPC_OC_E!N66+FC_IND_CPC_PH_E!N66</f>
        <v>0</v>
      </c>
      <c r="O66" s="52">
        <f>FC_IND_CPC_BC_E!O66+FC_IND_CPC_OC_E!O66+FC_IND_CPC_PH_E!O66</f>
        <v>0</v>
      </c>
      <c r="P66" s="52">
        <f>FC_IND_CPC_BC_E!P66+FC_IND_CPC_OC_E!P66+FC_IND_CPC_PH_E!P66</f>
        <v>0</v>
      </c>
      <c r="Q66" s="52">
        <f>FC_IND_CPC_BC_E!Q66+FC_IND_CPC_OC_E!Q66+FC_IND_CPC_PH_E!Q66</f>
        <v>0</v>
      </c>
      <c r="R66" s="52">
        <f>FC_IND_CPC_BC_E!R66+FC_IND_CPC_OC_E!R66+FC_IND_CPC_PH_E!R66</f>
        <v>0</v>
      </c>
      <c r="S66" s="52">
        <f>FC_IND_CPC_BC_E!S66+FC_IND_CPC_OC_E!S66+FC_IND_CPC_PH_E!S66</f>
        <v>0</v>
      </c>
      <c r="T66" s="52">
        <f>FC_IND_CPC_BC_E!T66+FC_IND_CPC_OC_E!T66+FC_IND_CPC_PH_E!T66</f>
        <v>0</v>
      </c>
      <c r="U66" s="52">
        <f>FC_IND_CPC_BC_E!U66+FC_IND_CPC_OC_E!U66+FC_IND_CPC_PH_E!U66</f>
        <v>0</v>
      </c>
      <c r="V66" s="52">
        <f>FC_IND_CPC_BC_E!V66+FC_IND_CPC_OC_E!V66+FC_IND_CPC_PH_E!V66</f>
        <v>0</v>
      </c>
      <c r="W66" s="52">
        <f>FC_IND_CPC_BC_E!W66+FC_IND_CPC_OC_E!W66+FC_IND_CPC_PH_E!W66</f>
        <v>0</v>
      </c>
      <c r="X66" s="52">
        <f>FC_IND_CPC_BC_E!X66+FC_IND_CPC_OC_E!X66+FC_IND_CPC_PH_E!X66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FC_IND_CPC_BC_E!C67+FC_IND_CPC_OC_E!C67+FC_IND_CPC_PH_E!C67</f>
        <v>0</v>
      </c>
      <c r="D67" s="52">
        <f>FC_IND_CPC_BC_E!D67+FC_IND_CPC_OC_E!D67+FC_IND_CPC_PH_E!D67</f>
        <v>0</v>
      </c>
      <c r="E67" s="52">
        <f>FC_IND_CPC_BC_E!E67+FC_IND_CPC_OC_E!E67+FC_IND_CPC_PH_E!E67</f>
        <v>0</v>
      </c>
      <c r="F67" s="52">
        <f>FC_IND_CPC_BC_E!F67+FC_IND_CPC_OC_E!F67+FC_IND_CPC_PH_E!F67</f>
        <v>0</v>
      </c>
      <c r="G67" s="52">
        <f>FC_IND_CPC_BC_E!G67+FC_IND_CPC_OC_E!G67+FC_IND_CPC_PH_E!G67</f>
        <v>0</v>
      </c>
      <c r="H67" s="52">
        <f>FC_IND_CPC_BC_E!H67+FC_IND_CPC_OC_E!H67+FC_IND_CPC_PH_E!H67</f>
        <v>0</v>
      </c>
      <c r="I67" s="52">
        <f>FC_IND_CPC_BC_E!I67+FC_IND_CPC_OC_E!I67+FC_IND_CPC_PH_E!I67</f>
        <v>0</v>
      </c>
      <c r="J67" s="52">
        <f>FC_IND_CPC_BC_E!J67+FC_IND_CPC_OC_E!J67+FC_IND_CPC_PH_E!J67</f>
        <v>0</v>
      </c>
      <c r="K67" s="52">
        <f>FC_IND_CPC_BC_E!K67+FC_IND_CPC_OC_E!K67+FC_IND_CPC_PH_E!K67</f>
        <v>0</v>
      </c>
      <c r="L67" s="52">
        <f>FC_IND_CPC_BC_E!L67+FC_IND_CPC_OC_E!L67+FC_IND_CPC_PH_E!L67</f>
        <v>0</v>
      </c>
      <c r="M67" s="52">
        <f>FC_IND_CPC_BC_E!M67+FC_IND_CPC_OC_E!M67+FC_IND_CPC_PH_E!M67</f>
        <v>0</v>
      </c>
      <c r="N67" s="52">
        <f>FC_IND_CPC_BC_E!N67+FC_IND_CPC_OC_E!N67+FC_IND_CPC_PH_E!N67</f>
        <v>0</v>
      </c>
      <c r="O67" s="52">
        <f>FC_IND_CPC_BC_E!O67+FC_IND_CPC_OC_E!O67+FC_IND_CPC_PH_E!O67</f>
        <v>0</v>
      </c>
      <c r="P67" s="52">
        <f>FC_IND_CPC_BC_E!P67+FC_IND_CPC_OC_E!P67+FC_IND_CPC_PH_E!P67</f>
        <v>0</v>
      </c>
      <c r="Q67" s="52">
        <f>FC_IND_CPC_BC_E!Q67+FC_IND_CPC_OC_E!Q67+FC_IND_CPC_PH_E!Q67</f>
        <v>0</v>
      </c>
      <c r="R67" s="52">
        <f>FC_IND_CPC_BC_E!R67+FC_IND_CPC_OC_E!R67+FC_IND_CPC_PH_E!R67</f>
        <v>0</v>
      </c>
      <c r="S67" s="52">
        <f>FC_IND_CPC_BC_E!S67+FC_IND_CPC_OC_E!S67+FC_IND_CPC_PH_E!S67</f>
        <v>0</v>
      </c>
      <c r="T67" s="52">
        <f>FC_IND_CPC_BC_E!T67+FC_IND_CPC_OC_E!T67+FC_IND_CPC_PH_E!T67</f>
        <v>0</v>
      </c>
      <c r="U67" s="52">
        <f>FC_IND_CPC_BC_E!U67+FC_IND_CPC_OC_E!U67+FC_IND_CPC_PH_E!U67</f>
        <v>0</v>
      </c>
      <c r="V67" s="52">
        <f>FC_IND_CPC_BC_E!V67+FC_IND_CPC_OC_E!V67+FC_IND_CPC_PH_E!V67</f>
        <v>0</v>
      </c>
      <c r="W67" s="52">
        <f>FC_IND_CPC_BC_E!W67+FC_IND_CPC_OC_E!W67+FC_IND_CPC_PH_E!W67</f>
        <v>0</v>
      </c>
      <c r="X67" s="52">
        <f>FC_IND_CPC_BC_E!X67+FC_IND_CPC_OC_E!X67+FC_IND_CPC_PH_E!X67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FC_IND_CPC_BC_E!C68+FC_IND_CPC_OC_E!C68+FC_IND_CPC_PH_E!C68</f>
        <v>0</v>
      </c>
      <c r="D68" s="52">
        <f>FC_IND_CPC_BC_E!D68+FC_IND_CPC_OC_E!D68+FC_IND_CPC_PH_E!D68</f>
        <v>0</v>
      </c>
      <c r="E68" s="52">
        <f>FC_IND_CPC_BC_E!E68+FC_IND_CPC_OC_E!E68+FC_IND_CPC_PH_E!E68</f>
        <v>0</v>
      </c>
      <c r="F68" s="52">
        <f>FC_IND_CPC_BC_E!F68+FC_IND_CPC_OC_E!F68+FC_IND_CPC_PH_E!F68</f>
        <v>0</v>
      </c>
      <c r="G68" s="52">
        <f>FC_IND_CPC_BC_E!G68+FC_IND_CPC_OC_E!G68+FC_IND_CPC_PH_E!G68</f>
        <v>0</v>
      </c>
      <c r="H68" s="52">
        <f>FC_IND_CPC_BC_E!H68+FC_IND_CPC_OC_E!H68+FC_IND_CPC_PH_E!H68</f>
        <v>0</v>
      </c>
      <c r="I68" s="52">
        <f>FC_IND_CPC_BC_E!I68+FC_IND_CPC_OC_E!I68+FC_IND_CPC_PH_E!I68</f>
        <v>0</v>
      </c>
      <c r="J68" s="52">
        <f>FC_IND_CPC_BC_E!J68+FC_IND_CPC_OC_E!J68+FC_IND_CPC_PH_E!J68</f>
        <v>0</v>
      </c>
      <c r="K68" s="52">
        <f>FC_IND_CPC_BC_E!K68+FC_IND_CPC_OC_E!K68+FC_IND_CPC_PH_E!K68</f>
        <v>0</v>
      </c>
      <c r="L68" s="52">
        <f>FC_IND_CPC_BC_E!L68+FC_IND_CPC_OC_E!L68+FC_IND_CPC_PH_E!L68</f>
        <v>0</v>
      </c>
      <c r="M68" s="52">
        <f>FC_IND_CPC_BC_E!M68+FC_IND_CPC_OC_E!M68+FC_IND_CPC_PH_E!M68</f>
        <v>0</v>
      </c>
      <c r="N68" s="52">
        <f>FC_IND_CPC_BC_E!N68+FC_IND_CPC_OC_E!N68+FC_IND_CPC_PH_E!N68</f>
        <v>0</v>
      </c>
      <c r="O68" s="52">
        <f>FC_IND_CPC_BC_E!O68+FC_IND_CPC_OC_E!O68+FC_IND_CPC_PH_E!O68</f>
        <v>0</v>
      </c>
      <c r="P68" s="52">
        <f>FC_IND_CPC_BC_E!P68+FC_IND_CPC_OC_E!P68+FC_IND_CPC_PH_E!P68</f>
        <v>0</v>
      </c>
      <c r="Q68" s="52">
        <f>FC_IND_CPC_BC_E!Q68+FC_IND_CPC_OC_E!Q68+FC_IND_CPC_PH_E!Q68</f>
        <v>0</v>
      </c>
      <c r="R68" s="52">
        <f>FC_IND_CPC_BC_E!R68+FC_IND_CPC_OC_E!R68+FC_IND_CPC_PH_E!R68</f>
        <v>0</v>
      </c>
      <c r="S68" s="52">
        <f>FC_IND_CPC_BC_E!S68+FC_IND_CPC_OC_E!S68+FC_IND_CPC_PH_E!S68</f>
        <v>0</v>
      </c>
      <c r="T68" s="52">
        <f>FC_IND_CPC_BC_E!T68+FC_IND_CPC_OC_E!T68+FC_IND_CPC_PH_E!T68</f>
        <v>0</v>
      </c>
      <c r="U68" s="52">
        <f>FC_IND_CPC_BC_E!U68+FC_IND_CPC_OC_E!U68+FC_IND_CPC_PH_E!U68</f>
        <v>0</v>
      </c>
      <c r="V68" s="52">
        <f>FC_IND_CPC_BC_E!V68+FC_IND_CPC_OC_E!V68+FC_IND_CPC_PH_E!V68</f>
        <v>0</v>
      </c>
      <c r="W68" s="52">
        <f>FC_IND_CPC_BC_E!W68+FC_IND_CPC_OC_E!W68+FC_IND_CPC_PH_E!W68</f>
        <v>0</v>
      </c>
      <c r="X68" s="52">
        <f>FC_IND_CPC_BC_E!X68+FC_IND_CPC_OC_E!X68+FC_IND_CPC_PH_E!X68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FC_IND_CPC_BC_E!C69+FC_IND_CPC_OC_E!C69+FC_IND_CPC_PH_E!C69</f>
        <v>0</v>
      </c>
      <c r="D69" s="52">
        <f>FC_IND_CPC_BC_E!D69+FC_IND_CPC_OC_E!D69+FC_IND_CPC_PH_E!D69</f>
        <v>0</v>
      </c>
      <c r="E69" s="52">
        <f>FC_IND_CPC_BC_E!E69+FC_IND_CPC_OC_E!E69+FC_IND_CPC_PH_E!E69</f>
        <v>0</v>
      </c>
      <c r="F69" s="52">
        <f>FC_IND_CPC_BC_E!F69+FC_IND_CPC_OC_E!F69+FC_IND_CPC_PH_E!F69</f>
        <v>0</v>
      </c>
      <c r="G69" s="52">
        <f>FC_IND_CPC_BC_E!G69+FC_IND_CPC_OC_E!G69+FC_IND_CPC_PH_E!G69</f>
        <v>0</v>
      </c>
      <c r="H69" s="52">
        <f>FC_IND_CPC_BC_E!H69+FC_IND_CPC_OC_E!H69+FC_IND_CPC_PH_E!H69</f>
        <v>0</v>
      </c>
      <c r="I69" s="52">
        <f>FC_IND_CPC_BC_E!I69+FC_IND_CPC_OC_E!I69+FC_IND_CPC_PH_E!I69</f>
        <v>0</v>
      </c>
      <c r="J69" s="52">
        <f>FC_IND_CPC_BC_E!J69+FC_IND_CPC_OC_E!J69+FC_IND_CPC_PH_E!J69</f>
        <v>0</v>
      </c>
      <c r="K69" s="52">
        <f>FC_IND_CPC_BC_E!K69+FC_IND_CPC_OC_E!K69+FC_IND_CPC_PH_E!K69</f>
        <v>0</v>
      </c>
      <c r="L69" s="52">
        <f>FC_IND_CPC_BC_E!L69+FC_IND_CPC_OC_E!L69+FC_IND_CPC_PH_E!L69</f>
        <v>0</v>
      </c>
      <c r="M69" s="52">
        <f>FC_IND_CPC_BC_E!M69+FC_IND_CPC_OC_E!M69+FC_IND_CPC_PH_E!M69</f>
        <v>0</v>
      </c>
      <c r="N69" s="52">
        <f>FC_IND_CPC_BC_E!N69+FC_IND_CPC_OC_E!N69+FC_IND_CPC_PH_E!N69</f>
        <v>0</v>
      </c>
      <c r="O69" s="52">
        <f>FC_IND_CPC_BC_E!O69+FC_IND_CPC_OC_E!O69+FC_IND_CPC_PH_E!O69</f>
        <v>0</v>
      </c>
      <c r="P69" s="52">
        <f>FC_IND_CPC_BC_E!P69+FC_IND_CPC_OC_E!P69+FC_IND_CPC_PH_E!P69</f>
        <v>0</v>
      </c>
      <c r="Q69" s="52">
        <f>FC_IND_CPC_BC_E!Q69+FC_IND_CPC_OC_E!Q69+FC_IND_CPC_PH_E!Q69</f>
        <v>0</v>
      </c>
      <c r="R69" s="52">
        <f>FC_IND_CPC_BC_E!R69+FC_IND_CPC_OC_E!R69+FC_IND_CPC_PH_E!R69</f>
        <v>0</v>
      </c>
      <c r="S69" s="52">
        <f>FC_IND_CPC_BC_E!S69+FC_IND_CPC_OC_E!S69+FC_IND_CPC_PH_E!S69</f>
        <v>0</v>
      </c>
      <c r="T69" s="52">
        <f>FC_IND_CPC_BC_E!T69+FC_IND_CPC_OC_E!T69+FC_IND_CPC_PH_E!T69</f>
        <v>0.25666416000000003</v>
      </c>
      <c r="U69" s="52">
        <f>FC_IND_CPC_BC_E!U69+FC_IND_CPC_OC_E!U69+FC_IND_CPC_PH_E!U69</f>
        <v>0.25411535999999996</v>
      </c>
      <c r="V69" s="52">
        <f>FC_IND_CPC_BC_E!V69+FC_IND_CPC_OC_E!V69+FC_IND_CPC_PH_E!V69</f>
        <v>0.3038169599999998</v>
      </c>
      <c r="W69" s="52">
        <f>FC_IND_CPC_BC_E!W69+FC_IND_CPC_OC_E!W69+FC_IND_CPC_PH_E!W69</f>
        <v>0.33006960000000007</v>
      </c>
      <c r="X69" s="52">
        <f>FC_IND_CPC_BC_E!X69+FC_IND_CPC_OC_E!X69+FC_IND_CPC_PH_E!X69</f>
        <v>0.37441872000000009</v>
      </c>
    </row>
    <row r="70" spans="1:24" ht="11.25" customHeight="1" x14ac:dyDescent="0.2">
      <c r="A70" s="50" t="s">
        <v>108</v>
      </c>
      <c r="B70" s="51" t="s">
        <v>109</v>
      </c>
      <c r="C70" s="52">
        <f>FC_IND_CPC_BC_E!C70+FC_IND_CPC_OC_E!C70+FC_IND_CPC_PH_E!C70</f>
        <v>0</v>
      </c>
      <c r="D70" s="52">
        <f>FC_IND_CPC_BC_E!D70+FC_IND_CPC_OC_E!D70+FC_IND_CPC_PH_E!D70</f>
        <v>0</v>
      </c>
      <c r="E70" s="52">
        <f>FC_IND_CPC_BC_E!E70+FC_IND_CPC_OC_E!E70+FC_IND_CPC_PH_E!E70</f>
        <v>0</v>
      </c>
      <c r="F70" s="52">
        <f>FC_IND_CPC_BC_E!F70+FC_IND_CPC_OC_E!F70+FC_IND_CPC_PH_E!F70</f>
        <v>0</v>
      </c>
      <c r="G70" s="52">
        <f>FC_IND_CPC_BC_E!G70+FC_IND_CPC_OC_E!G70+FC_IND_CPC_PH_E!G70</f>
        <v>0</v>
      </c>
      <c r="H70" s="52">
        <f>FC_IND_CPC_BC_E!H70+FC_IND_CPC_OC_E!H70+FC_IND_CPC_PH_E!H70</f>
        <v>0</v>
      </c>
      <c r="I70" s="52">
        <f>FC_IND_CPC_BC_E!I70+FC_IND_CPC_OC_E!I70+FC_IND_CPC_PH_E!I70</f>
        <v>0</v>
      </c>
      <c r="J70" s="52">
        <f>FC_IND_CPC_BC_E!J70+FC_IND_CPC_OC_E!J70+FC_IND_CPC_PH_E!J70</f>
        <v>0</v>
      </c>
      <c r="K70" s="52">
        <f>FC_IND_CPC_BC_E!K70+FC_IND_CPC_OC_E!K70+FC_IND_CPC_PH_E!K70</f>
        <v>0</v>
      </c>
      <c r="L70" s="52">
        <f>FC_IND_CPC_BC_E!L70+FC_IND_CPC_OC_E!L70+FC_IND_CPC_PH_E!L70</f>
        <v>0</v>
      </c>
      <c r="M70" s="52">
        <f>FC_IND_CPC_BC_E!M70+FC_IND_CPC_OC_E!M70+FC_IND_CPC_PH_E!M70</f>
        <v>0</v>
      </c>
      <c r="N70" s="52">
        <f>FC_IND_CPC_BC_E!N70+FC_IND_CPC_OC_E!N70+FC_IND_CPC_PH_E!N70</f>
        <v>0</v>
      </c>
      <c r="O70" s="52">
        <f>FC_IND_CPC_BC_E!O70+FC_IND_CPC_OC_E!O70+FC_IND_CPC_PH_E!O70</f>
        <v>0</v>
      </c>
      <c r="P70" s="52">
        <f>FC_IND_CPC_BC_E!P70+FC_IND_CPC_OC_E!P70+FC_IND_CPC_PH_E!P70</f>
        <v>0</v>
      </c>
      <c r="Q70" s="52">
        <f>FC_IND_CPC_BC_E!Q70+FC_IND_CPC_OC_E!Q70+FC_IND_CPC_PH_E!Q70</f>
        <v>0</v>
      </c>
      <c r="R70" s="52">
        <f>FC_IND_CPC_BC_E!R70+FC_IND_CPC_OC_E!R70+FC_IND_CPC_PH_E!R70</f>
        <v>0</v>
      </c>
      <c r="S70" s="52">
        <f>FC_IND_CPC_BC_E!S70+FC_IND_CPC_OC_E!S70+FC_IND_CPC_PH_E!S70</f>
        <v>0</v>
      </c>
      <c r="T70" s="52">
        <f>FC_IND_CPC_BC_E!T70+FC_IND_CPC_OC_E!T70+FC_IND_CPC_PH_E!T70</f>
        <v>0</v>
      </c>
      <c r="U70" s="52">
        <f>FC_IND_CPC_BC_E!U70+FC_IND_CPC_OC_E!U70+FC_IND_CPC_PH_E!U70</f>
        <v>0</v>
      </c>
      <c r="V70" s="52">
        <f>FC_IND_CPC_BC_E!V70+FC_IND_CPC_OC_E!V70+FC_IND_CPC_PH_E!V70</f>
        <v>0</v>
      </c>
      <c r="W70" s="52">
        <f>FC_IND_CPC_BC_E!W70+FC_IND_CPC_OC_E!W70+FC_IND_CPC_PH_E!W70</f>
        <v>0</v>
      </c>
      <c r="X70" s="52">
        <f>FC_IND_CPC_BC_E!X70+FC_IND_CPC_OC_E!X70+FC_IND_CPC_PH_E!X70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FC_IND_CPC_BC_E!C71+FC_IND_CPC_OC_E!C71+FC_IND_CPC_PH_E!C71</f>
        <v>0</v>
      </c>
      <c r="D71" s="52">
        <f>FC_IND_CPC_BC_E!D71+FC_IND_CPC_OC_E!D71+FC_IND_CPC_PH_E!D71</f>
        <v>0</v>
      </c>
      <c r="E71" s="52">
        <f>FC_IND_CPC_BC_E!E71+FC_IND_CPC_OC_E!E71+FC_IND_CPC_PH_E!E71</f>
        <v>0</v>
      </c>
      <c r="F71" s="52">
        <f>FC_IND_CPC_BC_E!F71+FC_IND_CPC_OC_E!F71+FC_IND_CPC_PH_E!F71</f>
        <v>0</v>
      </c>
      <c r="G71" s="52">
        <f>FC_IND_CPC_BC_E!G71+FC_IND_CPC_OC_E!G71+FC_IND_CPC_PH_E!G71</f>
        <v>0</v>
      </c>
      <c r="H71" s="52">
        <f>FC_IND_CPC_BC_E!H71+FC_IND_CPC_OC_E!H71+FC_IND_CPC_PH_E!H71</f>
        <v>0</v>
      </c>
      <c r="I71" s="52">
        <f>FC_IND_CPC_BC_E!I71+FC_IND_CPC_OC_E!I71+FC_IND_CPC_PH_E!I71</f>
        <v>0</v>
      </c>
      <c r="J71" s="52">
        <f>FC_IND_CPC_BC_E!J71+FC_IND_CPC_OC_E!J71+FC_IND_CPC_PH_E!J71</f>
        <v>0</v>
      </c>
      <c r="K71" s="52">
        <f>FC_IND_CPC_BC_E!K71+FC_IND_CPC_OC_E!K71+FC_IND_CPC_PH_E!K71</f>
        <v>0</v>
      </c>
      <c r="L71" s="52">
        <f>FC_IND_CPC_BC_E!L71+FC_IND_CPC_OC_E!L71+FC_IND_CPC_PH_E!L71</f>
        <v>0</v>
      </c>
      <c r="M71" s="52">
        <f>FC_IND_CPC_BC_E!M71+FC_IND_CPC_OC_E!M71+FC_IND_CPC_PH_E!M71</f>
        <v>0</v>
      </c>
      <c r="N71" s="52">
        <f>FC_IND_CPC_BC_E!N71+FC_IND_CPC_OC_E!N71+FC_IND_CPC_PH_E!N71</f>
        <v>0</v>
      </c>
      <c r="O71" s="52">
        <f>FC_IND_CPC_BC_E!O71+FC_IND_CPC_OC_E!O71+FC_IND_CPC_PH_E!O71</f>
        <v>0</v>
      </c>
      <c r="P71" s="52">
        <f>FC_IND_CPC_BC_E!P71+FC_IND_CPC_OC_E!P71+FC_IND_CPC_PH_E!P71</f>
        <v>0</v>
      </c>
      <c r="Q71" s="52">
        <f>FC_IND_CPC_BC_E!Q71+FC_IND_CPC_OC_E!Q71+FC_IND_CPC_PH_E!Q71</f>
        <v>0</v>
      </c>
      <c r="R71" s="52">
        <f>FC_IND_CPC_BC_E!R71+FC_IND_CPC_OC_E!R71+FC_IND_CPC_PH_E!R71</f>
        <v>0</v>
      </c>
      <c r="S71" s="52">
        <f>FC_IND_CPC_BC_E!S71+FC_IND_CPC_OC_E!S71+FC_IND_CPC_PH_E!S71</f>
        <v>0</v>
      </c>
      <c r="T71" s="52">
        <f>FC_IND_CPC_BC_E!T71+FC_IND_CPC_OC_E!T71+FC_IND_CPC_PH_E!T71</f>
        <v>0</v>
      </c>
      <c r="U71" s="52">
        <f>FC_IND_CPC_BC_E!U71+FC_IND_CPC_OC_E!U71+FC_IND_CPC_PH_E!U71</f>
        <v>0</v>
      </c>
      <c r="V71" s="52">
        <f>FC_IND_CPC_BC_E!V71+FC_IND_CPC_OC_E!V71+FC_IND_CPC_PH_E!V71</f>
        <v>0</v>
      </c>
      <c r="W71" s="52">
        <f>FC_IND_CPC_BC_E!W71+FC_IND_CPC_OC_E!W71+FC_IND_CPC_PH_E!W71</f>
        <v>0</v>
      </c>
      <c r="X71" s="52">
        <f>FC_IND_CPC_BC_E!X71+FC_IND_CPC_OC_E!X71+FC_IND_CPC_PH_E!X71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FC_IND_CPC_BC_E!C72+FC_IND_CPC_OC_E!C72+FC_IND_CPC_PH_E!C72</f>
        <v>0</v>
      </c>
      <c r="D72" s="55">
        <f>FC_IND_CPC_BC_E!D72+FC_IND_CPC_OC_E!D72+FC_IND_CPC_PH_E!D72</f>
        <v>0</v>
      </c>
      <c r="E72" s="55">
        <f>FC_IND_CPC_BC_E!E72+FC_IND_CPC_OC_E!E72+FC_IND_CPC_PH_E!E72</f>
        <v>0</v>
      </c>
      <c r="F72" s="55">
        <f>FC_IND_CPC_BC_E!F72+FC_IND_CPC_OC_E!F72+FC_IND_CPC_PH_E!F72</f>
        <v>0</v>
      </c>
      <c r="G72" s="55">
        <f>FC_IND_CPC_BC_E!G72+FC_IND_CPC_OC_E!G72+FC_IND_CPC_PH_E!G72</f>
        <v>0</v>
      </c>
      <c r="H72" s="55">
        <f>FC_IND_CPC_BC_E!H72+FC_IND_CPC_OC_E!H72+FC_IND_CPC_PH_E!H72</f>
        <v>0</v>
      </c>
      <c r="I72" s="55">
        <f>FC_IND_CPC_BC_E!I72+FC_IND_CPC_OC_E!I72+FC_IND_CPC_PH_E!I72</f>
        <v>0</v>
      </c>
      <c r="J72" s="55">
        <f>FC_IND_CPC_BC_E!J72+FC_IND_CPC_OC_E!J72+FC_IND_CPC_PH_E!J72</f>
        <v>0</v>
      </c>
      <c r="K72" s="55">
        <f>FC_IND_CPC_BC_E!K72+FC_IND_CPC_OC_E!K72+FC_IND_CPC_PH_E!K72</f>
        <v>0</v>
      </c>
      <c r="L72" s="55">
        <f>FC_IND_CPC_BC_E!L72+FC_IND_CPC_OC_E!L72+FC_IND_CPC_PH_E!L72</f>
        <v>0</v>
      </c>
      <c r="M72" s="55">
        <f>FC_IND_CPC_BC_E!M72+FC_IND_CPC_OC_E!M72+FC_IND_CPC_PH_E!M72</f>
        <v>0</v>
      </c>
      <c r="N72" s="55">
        <f>FC_IND_CPC_BC_E!N72+FC_IND_CPC_OC_E!N72+FC_IND_CPC_PH_E!N72</f>
        <v>0</v>
      </c>
      <c r="O72" s="55">
        <f>FC_IND_CPC_BC_E!O72+FC_IND_CPC_OC_E!O72+FC_IND_CPC_PH_E!O72</f>
        <v>0</v>
      </c>
      <c r="P72" s="55">
        <f>FC_IND_CPC_BC_E!P72+FC_IND_CPC_OC_E!P72+FC_IND_CPC_PH_E!P72</f>
        <v>0</v>
      </c>
      <c r="Q72" s="55">
        <f>FC_IND_CPC_BC_E!Q72+FC_IND_CPC_OC_E!Q72+FC_IND_CPC_PH_E!Q72</f>
        <v>0</v>
      </c>
      <c r="R72" s="55">
        <f>FC_IND_CPC_BC_E!R72+FC_IND_CPC_OC_E!R72+FC_IND_CPC_PH_E!R72</f>
        <v>0</v>
      </c>
      <c r="S72" s="55">
        <f>FC_IND_CPC_BC_E!S72+FC_IND_CPC_OC_E!S72+FC_IND_CPC_PH_E!S72</f>
        <v>0</v>
      </c>
      <c r="T72" s="55">
        <f>FC_IND_CPC_BC_E!T72+FC_IND_CPC_OC_E!T72+FC_IND_CPC_PH_E!T72</f>
        <v>0</v>
      </c>
      <c r="U72" s="55">
        <f>FC_IND_CPC_BC_E!U72+FC_IND_CPC_OC_E!U72+FC_IND_CPC_PH_E!U72</f>
        <v>0</v>
      </c>
      <c r="V72" s="55">
        <f>FC_IND_CPC_BC_E!V72+FC_IND_CPC_OC_E!V72+FC_IND_CPC_PH_E!V72</f>
        <v>0</v>
      </c>
      <c r="W72" s="55">
        <f>FC_IND_CPC_BC_E!W72+FC_IND_CPC_OC_E!W72+FC_IND_CPC_PH_E!W72</f>
        <v>0</v>
      </c>
      <c r="X72" s="55">
        <f>FC_IND_CPC_BC_E!X72+FC_IND_CPC_OC_E!X72+FC_IND_CPC_PH_E!X72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279</v>
      </c>
      <c r="B1" s="4" t="s">
        <v>278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275.89343101277154</v>
      </c>
      <c r="D2" s="21">
        <f t="shared" ref="D2:X2" si="0">SUM(D3,D17,D22,D25,D26,D51,D52)</f>
        <v>619.92003307074992</v>
      </c>
      <c r="E2" s="21">
        <f t="shared" si="0"/>
        <v>518.21807592649941</v>
      </c>
      <c r="F2" s="21">
        <f t="shared" si="0"/>
        <v>503.70675012208198</v>
      </c>
      <c r="G2" s="21">
        <f t="shared" si="0"/>
        <v>450.27844616917798</v>
      </c>
      <c r="H2" s="21">
        <f t="shared" si="0"/>
        <v>224.86984348129818</v>
      </c>
      <c r="I2" s="21">
        <f t="shared" si="0"/>
        <v>181.68696481656292</v>
      </c>
      <c r="J2" s="21">
        <f t="shared" si="0"/>
        <v>371.65031556127667</v>
      </c>
      <c r="K2" s="21">
        <f t="shared" si="0"/>
        <v>249.17446341718639</v>
      </c>
      <c r="L2" s="21">
        <f t="shared" si="0"/>
        <v>261.19753941289821</v>
      </c>
      <c r="M2" s="21">
        <f t="shared" si="0"/>
        <v>404.70049871475737</v>
      </c>
      <c r="N2" s="21">
        <f t="shared" si="0"/>
        <v>427.50151477494893</v>
      </c>
      <c r="O2" s="21">
        <f t="shared" si="0"/>
        <v>310.52225249397952</v>
      </c>
      <c r="P2" s="21">
        <f t="shared" si="0"/>
        <v>332.63104636799608</v>
      </c>
      <c r="Q2" s="21">
        <f t="shared" si="0"/>
        <v>265.74857346398619</v>
      </c>
      <c r="R2" s="21">
        <f t="shared" si="0"/>
        <v>319.22942591632398</v>
      </c>
      <c r="S2" s="21">
        <f t="shared" si="0"/>
        <v>322.97667023322185</v>
      </c>
      <c r="T2" s="21">
        <f t="shared" si="0"/>
        <v>339.20244608859446</v>
      </c>
      <c r="U2" s="21">
        <f t="shared" si="0"/>
        <v>334.25173084950336</v>
      </c>
      <c r="V2" s="21">
        <f t="shared" si="0"/>
        <v>293.24104930530649</v>
      </c>
      <c r="W2" s="21">
        <f t="shared" si="0"/>
        <v>185.51829766276003</v>
      </c>
      <c r="X2" s="21">
        <f t="shared" si="0"/>
        <v>252.99221480437092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42.4232177857333</v>
      </c>
      <c r="D3" s="24">
        <f t="shared" si="1"/>
        <v>48.136866406196816</v>
      </c>
      <c r="E3" s="24">
        <f t="shared" si="1"/>
        <v>44.399015543791691</v>
      </c>
      <c r="F3" s="24">
        <f t="shared" si="1"/>
        <v>43.309802776904831</v>
      </c>
      <c r="G3" s="24">
        <f t="shared" si="1"/>
        <v>44.245203312256791</v>
      </c>
      <c r="H3" s="24">
        <f t="shared" si="1"/>
        <v>44.723492259615462</v>
      </c>
      <c r="I3" s="24">
        <f t="shared" si="1"/>
        <v>55.998143441078518</v>
      </c>
      <c r="J3" s="24">
        <f t="shared" si="1"/>
        <v>40.650345340903499</v>
      </c>
      <c r="K3" s="24">
        <f t="shared" si="1"/>
        <v>41.825955572766681</v>
      </c>
      <c r="L3" s="24">
        <f t="shared" si="1"/>
        <v>29.637245372620381</v>
      </c>
      <c r="M3" s="24">
        <f t="shared" si="1"/>
        <v>36.81574723483665</v>
      </c>
      <c r="N3" s="24">
        <f t="shared" si="1"/>
        <v>38.010288980757061</v>
      </c>
      <c r="O3" s="24">
        <f t="shared" si="1"/>
        <v>32.632209999122438</v>
      </c>
      <c r="P3" s="24">
        <f t="shared" si="1"/>
        <v>37.092176500147282</v>
      </c>
      <c r="Q3" s="24">
        <f t="shared" si="1"/>
        <v>1.9166256452898125</v>
      </c>
      <c r="R3" s="24">
        <f t="shared" si="1"/>
        <v>0</v>
      </c>
      <c r="S3" s="24">
        <f t="shared" si="1"/>
        <v>0</v>
      </c>
      <c r="T3" s="24">
        <f t="shared" si="1"/>
        <v>3.8884168946441591E-3</v>
      </c>
      <c r="U3" s="24">
        <f t="shared" si="1"/>
        <v>5.1146283347021076E-3</v>
      </c>
      <c r="V3" s="24">
        <f t="shared" si="1"/>
        <v>3.2225005153270303E-3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21.274302877260997</v>
      </c>
      <c r="G4" s="19">
        <f t="shared" si="2"/>
        <v>26.954648811627127</v>
      </c>
      <c r="H4" s="19">
        <f t="shared" si="2"/>
        <v>34.417901086688502</v>
      </c>
      <c r="I4" s="19">
        <f t="shared" si="2"/>
        <v>47.691184978885985</v>
      </c>
      <c r="J4" s="19">
        <f t="shared" si="2"/>
        <v>32.263418172645125</v>
      </c>
      <c r="K4" s="19">
        <f t="shared" si="2"/>
        <v>33.10549107413545</v>
      </c>
      <c r="L4" s="19">
        <f t="shared" si="2"/>
        <v>24.458806510695315</v>
      </c>
      <c r="M4" s="19">
        <f t="shared" si="2"/>
        <v>29.960127696622081</v>
      </c>
      <c r="N4" s="19">
        <f t="shared" si="2"/>
        <v>30.971214999113844</v>
      </c>
      <c r="O4" s="19">
        <f t="shared" si="2"/>
        <v>30.65074678839008</v>
      </c>
      <c r="P4" s="19">
        <f t="shared" si="2"/>
        <v>34.871508877465907</v>
      </c>
      <c r="Q4" s="19">
        <f t="shared" si="2"/>
        <v>1.9166256452898125</v>
      </c>
      <c r="R4" s="19">
        <f t="shared" si="2"/>
        <v>0</v>
      </c>
      <c r="S4" s="19">
        <f t="shared" si="2"/>
        <v>0</v>
      </c>
      <c r="T4" s="19">
        <f t="shared" si="2"/>
        <v>3.8884168946441591E-3</v>
      </c>
      <c r="U4" s="19">
        <f t="shared" si="2"/>
        <v>5.1146283347021076E-3</v>
      </c>
      <c r="V4" s="19">
        <f t="shared" si="2"/>
        <v>3.2225005153270303E-3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26.954648811627127</v>
      </c>
      <c r="H5" s="8">
        <v>34.417901086688502</v>
      </c>
      <c r="I5" s="8">
        <v>47.691184978885985</v>
      </c>
      <c r="J5" s="8">
        <v>32.263418172645125</v>
      </c>
      <c r="K5" s="8">
        <v>33.10549107413545</v>
      </c>
      <c r="L5" s="8">
        <v>24.458806510695315</v>
      </c>
      <c r="M5" s="8">
        <v>29.960127696622081</v>
      </c>
      <c r="N5" s="8">
        <v>30.971214999113844</v>
      </c>
      <c r="O5" s="8">
        <v>30.65074678839008</v>
      </c>
      <c r="P5" s="8">
        <v>34.871508877465907</v>
      </c>
      <c r="Q5" s="8">
        <v>1.9166256452898125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21.274302877260997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3.8884168946441591E-3</v>
      </c>
      <c r="U7" s="8">
        <v>5.1146283347021076E-3</v>
      </c>
      <c r="V7" s="8">
        <v>3.2225005153270303E-3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42.4232177857333</v>
      </c>
      <c r="D11" s="19">
        <f t="shared" si="4"/>
        <v>48.136866406196816</v>
      </c>
      <c r="E11" s="19">
        <f t="shared" si="4"/>
        <v>44.399015543791691</v>
      </c>
      <c r="F11" s="19">
        <f t="shared" si="4"/>
        <v>22.035499899643835</v>
      </c>
      <c r="G11" s="19">
        <f t="shared" si="4"/>
        <v>17.290554500629668</v>
      </c>
      <c r="H11" s="19">
        <f t="shared" si="4"/>
        <v>10.305591172926958</v>
      </c>
      <c r="I11" s="19">
        <f t="shared" si="4"/>
        <v>8.306958462192533</v>
      </c>
      <c r="J11" s="19">
        <f t="shared" si="4"/>
        <v>8.3869271682583761</v>
      </c>
      <c r="K11" s="19">
        <f t="shared" si="4"/>
        <v>8.7204644986312321</v>
      </c>
      <c r="L11" s="19">
        <f t="shared" si="4"/>
        <v>5.1784388619250654</v>
      </c>
      <c r="M11" s="19">
        <f t="shared" si="4"/>
        <v>6.8556195382145662</v>
      </c>
      <c r="N11" s="19">
        <f t="shared" si="4"/>
        <v>7.0390739816432149</v>
      </c>
      <c r="O11" s="19">
        <f t="shared" si="4"/>
        <v>1.9814632107323549</v>
      </c>
      <c r="P11" s="19">
        <f t="shared" si="4"/>
        <v>2.2206676226813733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42.4232177857333</v>
      </c>
      <c r="D13" s="8">
        <v>48.136866406196816</v>
      </c>
      <c r="E13" s="8">
        <v>44.399015543791691</v>
      </c>
      <c r="F13" s="8">
        <v>22.035499899643835</v>
      </c>
      <c r="G13" s="8">
        <v>17.290554500629668</v>
      </c>
      <c r="H13" s="8">
        <v>10.305591172926958</v>
      </c>
      <c r="I13" s="8">
        <v>8.306958462192533</v>
      </c>
      <c r="J13" s="8">
        <v>8.3869271682583761</v>
      </c>
      <c r="K13" s="8">
        <v>8.7204644986312321</v>
      </c>
      <c r="L13" s="8">
        <v>5.1784388619250654</v>
      </c>
      <c r="M13" s="8">
        <v>6.8556195382145662</v>
      </c>
      <c r="N13" s="8">
        <v>7.0390739816432149</v>
      </c>
      <c r="O13" s="8">
        <v>1.9814632107323549</v>
      </c>
      <c r="P13" s="8">
        <v>2.2206676226813733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157.18940344905056</v>
      </c>
      <c r="D26" s="27">
        <f t="shared" si="7"/>
        <v>479.75119047235864</v>
      </c>
      <c r="E26" s="27">
        <f t="shared" si="7"/>
        <v>372.97414850302556</v>
      </c>
      <c r="F26" s="27">
        <f t="shared" si="7"/>
        <v>345.23613245419256</v>
      </c>
      <c r="G26" s="27">
        <f t="shared" si="7"/>
        <v>305.77001706814514</v>
      </c>
      <c r="H26" s="27">
        <f t="shared" si="7"/>
        <v>78.091814453651523</v>
      </c>
      <c r="I26" s="27">
        <f t="shared" si="7"/>
        <v>32.13925925553437</v>
      </c>
      <c r="J26" s="27">
        <f t="shared" si="7"/>
        <v>217.8621048010653</v>
      </c>
      <c r="K26" s="27">
        <f t="shared" si="7"/>
        <v>90.697078451549459</v>
      </c>
      <c r="L26" s="27">
        <f t="shared" si="7"/>
        <v>75.200447508812744</v>
      </c>
      <c r="M26" s="27">
        <f t="shared" si="7"/>
        <v>119.11176478790708</v>
      </c>
      <c r="N26" s="27">
        <f t="shared" si="7"/>
        <v>85.773502511418627</v>
      </c>
      <c r="O26" s="27">
        <f t="shared" si="7"/>
        <v>28.685256167025841</v>
      </c>
      <c r="P26" s="27">
        <f t="shared" si="7"/>
        <v>25.906572204953264</v>
      </c>
      <c r="Q26" s="27">
        <f t="shared" si="7"/>
        <v>22.10678281154296</v>
      </c>
      <c r="R26" s="27">
        <f t="shared" si="7"/>
        <v>20.311808208539539</v>
      </c>
      <c r="S26" s="27">
        <f t="shared" si="7"/>
        <v>38.080774641244261</v>
      </c>
      <c r="T26" s="27">
        <f t="shared" si="7"/>
        <v>17.171561235418739</v>
      </c>
      <c r="U26" s="27">
        <f t="shared" si="7"/>
        <v>30.828820800969865</v>
      </c>
      <c r="V26" s="27">
        <f t="shared" si="7"/>
        <v>11.911713076465723</v>
      </c>
      <c r="W26" s="27">
        <f t="shared" si="7"/>
        <v>10.538347445526956</v>
      </c>
      <c r="X26" s="27">
        <f t="shared" si="7"/>
        <v>9.6413827377673158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157.18940344905056</v>
      </c>
      <c r="D33" s="19">
        <f t="shared" si="9"/>
        <v>479.75119047235864</v>
      </c>
      <c r="E33" s="19">
        <f t="shared" si="9"/>
        <v>372.97414850302556</v>
      </c>
      <c r="F33" s="19">
        <f t="shared" si="9"/>
        <v>345.23613245419256</v>
      </c>
      <c r="G33" s="19">
        <f t="shared" si="9"/>
        <v>305.77001706814514</v>
      </c>
      <c r="H33" s="19">
        <f t="shared" si="9"/>
        <v>78.091814453651523</v>
      </c>
      <c r="I33" s="19">
        <f t="shared" si="9"/>
        <v>32.13925925553437</v>
      </c>
      <c r="J33" s="19">
        <f t="shared" si="9"/>
        <v>217.8621048010653</v>
      </c>
      <c r="K33" s="19">
        <f t="shared" si="9"/>
        <v>90.697078451549459</v>
      </c>
      <c r="L33" s="19">
        <f t="shared" si="9"/>
        <v>75.200447508812744</v>
      </c>
      <c r="M33" s="19">
        <f t="shared" si="9"/>
        <v>119.11176478790708</v>
      </c>
      <c r="N33" s="19">
        <f t="shared" si="9"/>
        <v>85.773502511418627</v>
      </c>
      <c r="O33" s="19">
        <f t="shared" si="9"/>
        <v>28.685256167025841</v>
      </c>
      <c r="P33" s="19">
        <f t="shared" si="9"/>
        <v>25.906572204953264</v>
      </c>
      <c r="Q33" s="19">
        <f t="shared" si="9"/>
        <v>22.10678281154296</v>
      </c>
      <c r="R33" s="19">
        <f t="shared" si="9"/>
        <v>20.311808208539539</v>
      </c>
      <c r="S33" s="19">
        <f t="shared" si="9"/>
        <v>38.080774641244261</v>
      </c>
      <c r="T33" s="19">
        <f t="shared" si="9"/>
        <v>17.171561235418739</v>
      </c>
      <c r="U33" s="19">
        <f t="shared" si="9"/>
        <v>30.828820800969865</v>
      </c>
      <c r="V33" s="19">
        <f t="shared" si="9"/>
        <v>11.911713076465723</v>
      </c>
      <c r="W33" s="19">
        <f t="shared" si="9"/>
        <v>10.538347445526956</v>
      </c>
      <c r="X33" s="19">
        <f t="shared" si="9"/>
        <v>9.6413827377673158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2.1085809014625645</v>
      </c>
      <c r="D36" s="8">
        <v>2.0804843604141503</v>
      </c>
      <c r="E36" s="8">
        <v>2.1016960459313516</v>
      </c>
      <c r="F36" s="8">
        <v>2.1904813763653124</v>
      </c>
      <c r="G36" s="8">
        <v>4.2977923318107765</v>
      </c>
      <c r="H36" s="8">
        <v>2.0493358536917206</v>
      </c>
      <c r="I36" s="8">
        <v>6.1944864456014077</v>
      </c>
      <c r="J36" s="8">
        <v>8.1058269184128058</v>
      </c>
      <c r="K36" s="8">
        <v>11.962973080872889</v>
      </c>
      <c r="L36" s="8">
        <v>0</v>
      </c>
      <c r="M36" s="8">
        <v>2.1074342730733719</v>
      </c>
      <c r="N36" s="8">
        <v>23.673253691401086</v>
      </c>
      <c r="O36" s="8">
        <v>7.2673093270548685</v>
      </c>
      <c r="P36" s="8">
        <v>4.0723931155528099</v>
      </c>
      <c r="Q36" s="8">
        <v>4.1628094432221445</v>
      </c>
      <c r="R36" s="8">
        <v>4.8021973947251784</v>
      </c>
      <c r="S36" s="8">
        <v>4.7822143516014473</v>
      </c>
      <c r="T36" s="8">
        <v>5.2671434190318136</v>
      </c>
      <c r="U36" s="8">
        <v>5.0484507183895566</v>
      </c>
      <c r="V36" s="8">
        <v>4.0922822132374925</v>
      </c>
      <c r="W36" s="8">
        <v>4.0445388531027673</v>
      </c>
      <c r="X36" s="8">
        <v>4.5411218769672823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2.5188195081242643E-3</v>
      </c>
      <c r="U41" s="8">
        <v>4.3969679010458012E-3</v>
      </c>
      <c r="V41" s="8">
        <v>2.0736961868716404E-3</v>
      </c>
      <c r="W41" s="8">
        <v>2.101156451603076E-3</v>
      </c>
      <c r="X41" s="8">
        <v>2.1135659670238325E-3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20.324689909454911</v>
      </c>
      <c r="D43" s="8">
        <v>22.117809536288856</v>
      </c>
      <c r="E43" s="8">
        <v>58.202227704576792</v>
      </c>
      <c r="F43" s="8">
        <v>60.770450395445934</v>
      </c>
      <c r="G43" s="8">
        <v>59.636000312869712</v>
      </c>
      <c r="H43" s="8">
        <v>50.417641755611612</v>
      </c>
      <c r="I43" s="8">
        <v>6.5804095399364968</v>
      </c>
      <c r="J43" s="8">
        <v>4.4152043728788124</v>
      </c>
      <c r="K43" s="8">
        <v>2.1740482624377591</v>
      </c>
      <c r="L43" s="8">
        <v>3.478677806651024</v>
      </c>
      <c r="M43" s="8">
        <v>4.6135729281956825</v>
      </c>
      <c r="N43" s="8">
        <v>4.7126556367616033</v>
      </c>
      <c r="O43" s="8">
        <v>3.9769674336303598</v>
      </c>
      <c r="P43" s="8">
        <v>4.4595141991063176</v>
      </c>
      <c r="Q43" s="8">
        <v>6.8436348764125077</v>
      </c>
      <c r="R43" s="8">
        <v>5.2655565878726867</v>
      </c>
      <c r="S43" s="8">
        <v>5.244408236959873</v>
      </c>
      <c r="T43" s="8">
        <v>4.1173893716426138</v>
      </c>
      <c r="U43" s="8">
        <v>3.207310257210874</v>
      </c>
      <c r="V43" s="8">
        <v>3.5423126522276394</v>
      </c>
      <c r="W43" s="8">
        <v>3.7294399625814738</v>
      </c>
      <c r="X43" s="8">
        <v>3.2306521262509107</v>
      </c>
    </row>
    <row r="44" spans="1:24" ht="11.25" customHeight="1" x14ac:dyDescent="0.2">
      <c r="A44" s="28" t="s">
        <v>74</v>
      </c>
      <c r="B44" s="7" t="s">
        <v>75</v>
      </c>
      <c r="C44" s="8">
        <v>134.7561326381331</v>
      </c>
      <c r="D44" s="8">
        <v>455.55289657565561</v>
      </c>
      <c r="E44" s="8">
        <v>312.67022475251741</v>
      </c>
      <c r="F44" s="8">
        <v>282.2752006823813</v>
      </c>
      <c r="G44" s="8">
        <v>241.83622442346464</v>
      </c>
      <c r="H44" s="8">
        <v>25.624836844348181</v>
      </c>
      <c r="I44" s="8">
        <v>19.364363269996467</v>
      </c>
      <c r="J44" s="8">
        <v>205.34107350977368</v>
      </c>
      <c r="K44" s="8">
        <v>76.560057108238809</v>
      </c>
      <c r="L44" s="8">
        <v>71.721769702161723</v>
      </c>
      <c r="M44" s="8">
        <v>112.39075758663802</v>
      </c>
      <c r="N44" s="8">
        <v>57.38759318325593</v>
      </c>
      <c r="O44" s="8">
        <v>17.440979406340613</v>
      </c>
      <c r="P44" s="8">
        <v>17.374664890294138</v>
      </c>
      <c r="Q44" s="8">
        <v>11.100338491908307</v>
      </c>
      <c r="R44" s="8">
        <v>10.244054225941676</v>
      </c>
      <c r="S44" s="8">
        <v>28.054152052682941</v>
      </c>
      <c r="T44" s="8">
        <v>7.7845096252361889</v>
      </c>
      <c r="U44" s="8">
        <v>22.568662857468389</v>
      </c>
      <c r="V44" s="8">
        <v>4.2750445148137191</v>
      </c>
      <c r="W44" s="8">
        <v>2.7622674733911117</v>
      </c>
      <c r="X44" s="8">
        <v>1.8674951685820986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76.280809777987685</v>
      </c>
      <c r="D51" s="27">
        <v>92.031976192194421</v>
      </c>
      <c r="E51" s="27">
        <v>100.84491187968219</v>
      </c>
      <c r="F51" s="27">
        <v>115.16081489098465</v>
      </c>
      <c r="G51" s="27">
        <v>100.26322578877604</v>
      </c>
      <c r="H51" s="27">
        <v>101.66739235444581</v>
      </c>
      <c r="I51" s="27">
        <v>93.549562119950025</v>
      </c>
      <c r="J51" s="27">
        <v>113.03920609542541</v>
      </c>
      <c r="K51" s="27">
        <v>116.5544977155068</v>
      </c>
      <c r="L51" s="27">
        <v>156.28247507139747</v>
      </c>
      <c r="M51" s="27">
        <v>246.82536666197234</v>
      </c>
      <c r="N51" s="27">
        <v>300.67843020351222</v>
      </c>
      <c r="O51" s="27">
        <v>244.62451740163428</v>
      </c>
      <c r="P51" s="27">
        <v>262.60232712909482</v>
      </c>
      <c r="Q51" s="27">
        <v>238.06983017028483</v>
      </c>
      <c r="R51" s="27">
        <v>295.15393376684511</v>
      </c>
      <c r="S51" s="27">
        <v>284.42734278575938</v>
      </c>
      <c r="T51" s="27">
        <v>321.56318974676526</v>
      </c>
      <c r="U51" s="27">
        <v>302.81038141624703</v>
      </c>
      <c r="V51" s="27">
        <v>277.40113656683656</v>
      </c>
      <c r="W51" s="27">
        <v>173.65801401613109</v>
      </c>
      <c r="X51" s="27">
        <v>240.05940136059954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0.38714441358539786</v>
      </c>
      <c r="I52" s="27">
        <f t="shared" si="10"/>
        <v>0</v>
      </c>
      <c r="J52" s="27">
        <f t="shared" si="10"/>
        <v>9.8659323882467759E-2</v>
      </c>
      <c r="K52" s="27">
        <f t="shared" si="10"/>
        <v>9.6931677363466875E-2</v>
      </c>
      <c r="L52" s="27">
        <f t="shared" si="10"/>
        <v>7.7371460067612072E-2</v>
      </c>
      <c r="M52" s="27">
        <f t="shared" si="10"/>
        <v>1.9476200300413278</v>
      </c>
      <c r="N52" s="27">
        <f t="shared" si="10"/>
        <v>3.0392930792610056</v>
      </c>
      <c r="O52" s="27">
        <f t="shared" si="10"/>
        <v>4.5802689261969149</v>
      </c>
      <c r="P52" s="27">
        <f t="shared" si="10"/>
        <v>7.0299705338007481</v>
      </c>
      <c r="Q52" s="27">
        <f t="shared" si="10"/>
        <v>3.6553348368685494</v>
      </c>
      <c r="R52" s="27">
        <f t="shared" si="10"/>
        <v>3.7636839409392806</v>
      </c>
      <c r="S52" s="27">
        <f t="shared" si="10"/>
        <v>0.46855280621822776</v>
      </c>
      <c r="T52" s="27">
        <f t="shared" si="10"/>
        <v>0.46380668951579335</v>
      </c>
      <c r="U52" s="27">
        <f t="shared" si="10"/>
        <v>0.60741400395178391</v>
      </c>
      <c r="V52" s="27">
        <f t="shared" si="10"/>
        <v>3.9249771614888758</v>
      </c>
      <c r="W52" s="27">
        <f t="shared" si="10"/>
        <v>1.3219362011019871</v>
      </c>
      <c r="X52" s="27">
        <f t="shared" si="10"/>
        <v>3.2914307060040557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0.38714441358539786</v>
      </c>
      <c r="I53" s="8">
        <v>0</v>
      </c>
      <c r="J53" s="8">
        <v>9.8659323882467759E-2</v>
      </c>
      <c r="K53" s="8">
        <v>9.6931677363466875E-2</v>
      </c>
      <c r="L53" s="8">
        <v>7.7371460067612072E-2</v>
      </c>
      <c r="M53" s="8">
        <v>1.9476200300413278</v>
      </c>
      <c r="N53" s="8">
        <v>3.0392930792610056</v>
      </c>
      <c r="O53" s="8">
        <v>4.5802689261969149</v>
      </c>
      <c r="P53" s="8">
        <v>7.0299705338007481</v>
      </c>
      <c r="Q53" s="8">
        <v>3.6553348368685494</v>
      </c>
      <c r="R53" s="8">
        <v>3.7636839409392806</v>
      </c>
      <c r="S53" s="8">
        <v>0.46855280621822776</v>
      </c>
      <c r="T53" s="8">
        <v>0.46380668951579335</v>
      </c>
      <c r="U53" s="8">
        <v>0.60741400395178391</v>
      </c>
      <c r="V53" s="8">
        <v>3.9249771614888758</v>
      </c>
      <c r="W53" s="8">
        <v>1.3219362011019871</v>
      </c>
      <c r="X53" s="8">
        <v>3.2914307060040557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106.48663546661417</v>
      </c>
      <c r="D61" s="49">
        <f t="shared" si="11"/>
        <v>106.57883046838781</v>
      </c>
      <c r="E61" s="49">
        <f t="shared" si="11"/>
        <v>109.03190412574952</v>
      </c>
      <c r="F61" s="49">
        <f t="shared" si="11"/>
        <v>115.14662677373134</v>
      </c>
      <c r="G61" s="49">
        <f t="shared" si="11"/>
        <v>115.07633627825301</v>
      </c>
      <c r="H61" s="49">
        <f t="shared" si="11"/>
        <v>111.59541469079208</v>
      </c>
      <c r="I61" s="49">
        <f t="shared" si="11"/>
        <v>114.03448283547601</v>
      </c>
      <c r="J61" s="49">
        <f t="shared" si="11"/>
        <v>118.67144725249655</v>
      </c>
      <c r="K61" s="49">
        <f t="shared" si="11"/>
        <v>116.06248031647189</v>
      </c>
      <c r="L61" s="49">
        <f t="shared" si="11"/>
        <v>99.786754833352816</v>
      </c>
      <c r="M61" s="49">
        <f t="shared" si="11"/>
        <v>143.70344109027235</v>
      </c>
      <c r="N61" s="49">
        <f t="shared" si="11"/>
        <v>146.67539206323625</v>
      </c>
      <c r="O61" s="49">
        <f t="shared" si="11"/>
        <v>2.138646831374774</v>
      </c>
      <c r="P61" s="49">
        <f t="shared" si="11"/>
        <v>2.8694135761196917</v>
      </c>
      <c r="Q61" s="49">
        <f t="shared" si="11"/>
        <v>2.9425087571842763</v>
      </c>
      <c r="R61" s="49">
        <f t="shared" si="11"/>
        <v>4.6058861944078267</v>
      </c>
      <c r="S61" s="49">
        <f t="shared" si="11"/>
        <v>4.037092951798658</v>
      </c>
      <c r="T61" s="49">
        <f t="shared" si="11"/>
        <v>4.2775794772611215</v>
      </c>
      <c r="U61" s="49">
        <f t="shared" si="11"/>
        <v>15.002309129513263</v>
      </c>
      <c r="V61" s="49">
        <f t="shared" si="11"/>
        <v>15.580881643140811</v>
      </c>
      <c r="W61" s="49">
        <f t="shared" si="11"/>
        <v>15.802740623365533</v>
      </c>
      <c r="X61" s="49">
        <f t="shared" si="11"/>
        <v>15.926455980402137</v>
      </c>
    </row>
    <row r="62" spans="1:24" ht="11.25" customHeight="1" x14ac:dyDescent="0.2">
      <c r="A62" s="50" t="s">
        <v>92</v>
      </c>
      <c r="B62" s="51" t="s">
        <v>93</v>
      </c>
      <c r="C62" s="52">
        <v>106.48663546661417</v>
      </c>
      <c r="D62" s="52">
        <v>106.57883046838781</v>
      </c>
      <c r="E62" s="52">
        <v>109.03190412574952</v>
      </c>
      <c r="F62" s="52">
        <v>115.14662677373134</v>
      </c>
      <c r="G62" s="52">
        <v>115.07633627825301</v>
      </c>
      <c r="H62" s="52">
        <v>111.59541469079208</v>
      </c>
      <c r="I62" s="52">
        <v>114.03448283547601</v>
      </c>
      <c r="J62" s="52">
        <v>118.67144725249655</v>
      </c>
      <c r="K62" s="52">
        <v>116.06248031647189</v>
      </c>
      <c r="L62" s="52">
        <v>99.786754833352816</v>
      </c>
      <c r="M62" s="52">
        <v>143.70344109027235</v>
      </c>
      <c r="N62" s="52">
        <v>146.67539206323625</v>
      </c>
      <c r="O62" s="52">
        <v>2.138646831374774</v>
      </c>
      <c r="P62" s="52">
        <v>2.8694135761196917</v>
      </c>
      <c r="Q62" s="52">
        <v>2.9425087571842763</v>
      </c>
      <c r="R62" s="52">
        <v>4.6058861944078267</v>
      </c>
      <c r="S62" s="52">
        <v>4.037092951798658</v>
      </c>
      <c r="T62" s="52">
        <v>3.9961999851286683</v>
      </c>
      <c r="U62" s="52">
        <v>14.633688098595066</v>
      </c>
      <c r="V62" s="52">
        <v>15.199337421764346</v>
      </c>
      <c r="W62" s="52">
        <v>15.40060983186301</v>
      </c>
      <c r="X62" s="52">
        <v>15.491566459605675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7.2259875365196832E-2</v>
      </c>
      <c r="U63" s="52">
        <v>0.18721257859621984</v>
      </c>
      <c r="V63" s="52">
        <v>0.1765862381106087</v>
      </c>
      <c r="W63" s="52">
        <v>0.17646986683932003</v>
      </c>
      <c r="X63" s="52">
        <v>0.17751210504684173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0.20911961676725657</v>
      </c>
      <c r="U69" s="52">
        <v>0.18140845232197628</v>
      </c>
      <c r="V69" s="52">
        <v>0.20495798326585574</v>
      </c>
      <c r="W69" s="52">
        <v>0.22566092466320381</v>
      </c>
      <c r="X69" s="52">
        <v>0.25737741574962009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283</v>
      </c>
      <c r="B1" s="4" t="s">
        <v>282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78.183281567366862</v>
      </c>
      <c r="D2" s="21">
        <f t="shared" ref="D2:X2" si="0">SUM(D3,D17,D22,D25,D26,D51,D52)</f>
        <v>167.96264816931745</v>
      </c>
      <c r="E2" s="21">
        <f t="shared" si="0"/>
        <v>126.93987246475125</v>
      </c>
      <c r="F2" s="21">
        <f t="shared" si="0"/>
        <v>109.28333659768772</v>
      </c>
      <c r="G2" s="21">
        <f t="shared" si="0"/>
        <v>107.11981090988468</v>
      </c>
      <c r="H2" s="21">
        <f t="shared" si="0"/>
        <v>60.367710391166462</v>
      </c>
      <c r="I2" s="21">
        <f t="shared" si="0"/>
        <v>49.260968300827656</v>
      </c>
      <c r="J2" s="21">
        <f t="shared" si="0"/>
        <v>98.830441554846942</v>
      </c>
      <c r="K2" s="21">
        <f t="shared" si="0"/>
        <v>66.324495842920513</v>
      </c>
      <c r="L2" s="21">
        <f t="shared" si="0"/>
        <v>147.38078105794381</v>
      </c>
      <c r="M2" s="21">
        <f t="shared" si="0"/>
        <v>145.81054575078579</v>
      </c>
      <c r="N2" s="21">
        <f t="shared" si="0"/>
        <v>142.53998334081771</v>
      </c>
      <c r="O2" s="21">
        <f t="shared" si="0"/>
        <v>178.95235628934373</v>
      </c>
      <c r="P2" s="21">
        <f t="shared" si="0"/>
        <v>135.46286387486964</v>
      </c>
      <c r="Q2" s="21">
        <f t="shared" si="0"/>
        <v>98.492093137442467</v>
      </c>
      <c r="R2" s="21">
        <f t="shared" si="0"/>
        <v>59.646324650251273</v>
      </c>
      <c r="S2" s="21">
        <f t="shared" si="0"/>
        <v>61.991554310576298</v>
      </c>
      <c r="T2" s="21">
        <f t="shared" si="0"/>
        <v>69.626214936358437</v>
      </c>
      <c r="U2" s="21">
        <f t="shared" si="0"/>
        <v>125.92640812831874</v>
      </c>
      <c r="V2" s="21">
        <f t="shared" si="0"/>
        <v>133.93128872954716</v>
      </c>
      <c r="W2" s="21">
        <f t="shared" si="0"/>
        <v>79.271052083286676</v>
      </c>
      <c r="X2" s="21">
        <f t="shared" si="0"/>
        <v>107.14839185364968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11.973424282359124</v>
      </c>
      <c r="D3" s="24">
        <f t="shared" ref="D3:W3" si="2">SUM(D4,D8,D11)</f>
        <v>12.980305005886306</v>
      </c>
      <c r="E3" s="24">
        <f t="shared" si="2"/>
        <v>10.812263914855516</v>
      </c>
      <c r="F3" s="24">
        <f t="shared" si="2"/>
        <v>9.3367142260409501</v>
      </c>
      <c r="G3" s="24">
        <f t="shared" si="2"/>
        <v>10.464894638937173</v>
      </c>
      <c r="H3" s="24">
        <f t="shared" si="2"/>
        <v>11.919097696057767</v>
      </c>
      <c r="I3" s="24">
        <f t="shared" si="2"/>
        <v>15.08647808447005</v>
      </c>
      <c r="J3" s="24">
        <f t="shared" si="2"/>
        <v>10.745241834711774</v>
      </c>
      <c r="K3" s="24">
        <f t="shared" si="2"/>
        <v>11.050712329739346</v>
      </c>
      <c r="L3" s="24">
        <f t="shared" si="2"/>
        <v>16.516639666465032</v>
      </c>
      <c r="M3" s="24">
        <f t="shared" si="2"/>
        <v>13.097223266219645</v>
      </c>
      <c r="N3" s="24">
        <f t="shared" si="2"/>
        <v>12.495347395112981</v>
      </c>
      <c r="O3" s="24">
        <f t="shared" si="2"/>
        <v>18.552683488895664</v>
      </c>
      <c r="P3" s="24">
        <f t="shared" si="2"/>
        <v>14.900049184751234</v>
      </c>
      <c r="Q3" s="24">
        <f t="shared" si="2"/>
        <v>0.70338232170844328</v>
      </c>
      <c r="R3" s="24">
        <f t="shared" si="2"/>
        <v>0</v>
      </c>
      <c r="S3" s="24">
        <f t="shared" si="2"/>
        <v>0</v>
      </c>
      <c r="T3" s="24">
        <f t="shared" si="2"/>
        <v>7.9160655453183271E-4</v>
      </c>
      <c r="U3" s="24">
        <f t="shared" si="2"/>
        <v>1.9059442217173735E-3</v>
      </c>
      <c r="V3" s="24">
        <f t="shared" si="2"/>
        <v>1.4551309428998871E-3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4.5863078007168445</v>
      </c>
      <c r="G4" s="19">
        <f t="shared" si="5"/>
        <v>6.3753252042372219</v>
      </c>
      <c r="H4" s="19">
        <f t="shared" si="5"/>
        <v>9.1725915132956626</v>
      </c>
      <c r="I4" s="19">
        <f t="shared" si="5"/>
        <v>12.848497696417796</v>
      </c>
      <c r="J4" s="19">
        <f t="shared" si="5"/>
        <v>8.5282973065094545</v>
      </c>
      <c r="K4" s="19">
        <f t="shared" si="5"/>
        <v>8.7467041310880713</v>
      </c>
      <c r="L4" s="19">
        <f t="shared" si="5"/>
        <v>13.630730141410094</v>
      </c>
      <c r="M4" s="19">
        <f t="shared" si="5"/>
        <v>10.658332670097478</v>
      </c>
      <c r="N4" s="19">
        <f t="shared" si="5"/>
        <v>10.181350919446585</v>
      </c>
      <c r="O4" s="19">
        <f t="shared" si="5"/>
        <v>17.426144410034716</v>
      </c>
      <c r="P4" s="19">
        <f t="shared" si="5"/>
        <v>14.00799970362128</v>
      </c>
      <c r="Q4" s="19">
        <f t="shared" si="5"/>
        <v>0.70338232170844328</v>
      </c>
      <c r="R4" s="19">
        <f t="shared" si="5"/>
        <v>0</v>
      </c>
      <c r="S4" s="19">
        <f t="shared" si="5"/>
        <v>0</v>
      </c>
      <c r="T4" s="19">
        <f t="shared" si="5"/>
        <v>7.9160655453183271E-4</v>
      </c>
      <c r="U4" s="19">
        <f t="shared" si="5"/>
        <v>1.9059442217173735E-3</v>
      </c>
      <c r="V4" s="19">
        <f t="shared" si="5"/>
        <v>1.4551309428998871E-3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6.3753252042372219</v>
      </c>
      <c r="H5" s="8">
        <v>9.1725915132956626</v>
      </c>
      <c r="I5" s="8">
        <v>12.848497696417796</v>
      </c>
      <c r="J5" s="8">
        <v>8.5282973065094545</v>
      </c>
      <c r="K5" s="8">
        <v>8.7467041310880713</v>
      </c>
      <c r="L5" s="8">
        <v>13.630730141410094</v>
      </c>
      <c r="M5" s="8">
        <v>10.658332670097478</v>
      </c>
      <c r="N5" s="8">
        <v>10.181350919446585</v>
      </c>
      <c r="O5" s="8">
        <v>17.426144410034716</v>
      </c>
      <c r="P5" s="8">
        <v>14.00799970362128</v>
      </c>
      <c r="Q5" s="8">
        <v>0.70338232170844328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4.5863078007168445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7.9160655453183271E-4</v>
      </c>
      <c r="U7" s="8">
        <v>1.9059442217173735E-3</v>
      </c>
      <c r="V7" s="8">
        <v>1.4551309428998871E-3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11.973424282359124</v>
      </c>
      <c r="D11" s="19">
        <f t="shared" si="8"/>
        <v>12.980305005886306</v>
      </c>
      <c r="E11" s="19">
        <f t="shared" si="8"/>
        <v>10.812263914855516</v>
      </c>
      <c r="F11" s="19">
        <f t="shared" si="8"/>
        <v>4.7504064253241056</v>
      </c>
      <c r="G11" s="19">
        <f t="shared" si="8"/>
        <v>4.0895694346999507</v>
      </c>
      <c r="H11" s="19">
        <f t="shared" si="8"/>
        <v>2.7465061827621042</v>
      </c>
      <c r="I11" s="19">
        <f t="shared" si="8"/>
        <v>2.2379803880522537</v>
      </c>
      <c r="J11" s="19">
        <f t="shared" si="8"/>
        <v>2.2169445282023195</v>
      </c>
      <c r="K11" s="19">
        <f t="shared" si="8"/>
        <v>2.3040081986512742</v>
      </c>
      <c r="L11" s="19">
        <f t="shared" si="8"/>
        <v>2.8859095250549398</v>
      </c>
      <c r="M11" s="19">
        <f t="shared" si="8"/>
        <v>2.4388905961221674</v>
      </c>
      <c r="N11" s="19">
        <f t="shared" si="8"/>
        <v>2.3139964756663964</v>
      </c>
      <c r="O11" s="19">
        <f t="shared" si="8"/>
        <v>1.1265390788609462</v>
      </c>
      <c r="P11" s="19">
        <f t="shared" si="8"/>
        <v>0.89204948112995397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11.973424282359124</v>
      </c>
      <c r="D13" s="8">
        <v>12.980305005886306</v>
      </c>
      <c r="E13" s="8">
        <v>10.812263914855516</v>
      </c>
      <c r="F13" s="8">
        <v>4.7504064253241056</v>
      </c>
      <c r="G13" s="8">
        <v>4.0895694346999507</v>
      </c>
      <c r="H13" s="8">
        <v>2.7465061827621042</v>
      </c>
      <c r="I13" s="8">
        <v>2.2379803880522537</v>
      </c>
      <c r="J13" s="8">
        <v>2.2169445282023195</v>
      </c>
      <c r="K13" s="8">
        <v>2.3040081986512742</v>
      </c>
      <c r="L13" s="8">
        <v>2.8859095250549398</v>
      </c>
      <c r="M13" s="8">
        <v>2.4388905961221674</v>
      </c>
      <c r="N13" s="8">
        <v>2.3139964756663964</v>
      </c>
      <c r="O13" s="8">
        <v>1.1265390788609462</v>
      </c>
      <c r="P13" s="8">
        <v>0.89204948112995397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44.392295147484973</v>
      </c>
      <c r="D26" s="27">
        <f t="shared" si="11"/>
        <v>129.43144815958854</v>
      </c>
      <c r="E26" s="27">
        <f t="shared" si="11"/>
        <v>90.952858243323533</v>
      </c>
      <c r="F26" s="27">
        <f t="shared" si="11"/>
        <v>74.534736854666747</v>
      </c>
      <c r="G26" s="27">
        <f t="shared" si="11"/>
        <v>72.428209029023151</v>
      </c>
      <c r="H26" s="27">
        <f t="shared" si="11"/>
        <v>20.876918598478287</v>
      </c>
      <c r="I26" s="27">
        <f t="shared" si="11"/>
        <v>8.6665903417182513</v>
      </c>
      <c r="J26" s="27">
        <f t="shared" si="11"/>
        <v>57.596682497987743</v>
      </c>
      <c r="K26" s="27">
        <f t="shared" si="11"/>
        <v>23.966190341121347</v>
      </c>
      <c r="L26" s="27">
        <f t="shared" si="11"/>
        <v>41.923726107862336</v>
      </c>
      <c r="M26" s="27">
        <f t="shared" si="11"/>
        <v>42.386582230480471</v>
      </c>
      <c r="N26" s="27">
        <f t="shared" si="11"/>
        <v>28.208174754799415</v>
      </c>
      <c r="O26" s="27">
        <f t="shared" si="11"/>
        <v>16.322308738343882</v>
      </c>
      <c r="P26" s="27">
        <f t="shared" si="11"/>
        <v>10.417415106826176</v>
      </c>
      <c r="Q26" s="27">
        <f t="shared" si="11"/>
        <v>8.1222653577797068</v>
      </c>
      <c r="R26" s="27">
        <f t="shared" si="11"/>
        <v>3.7617596578650909</v>
      </c>
      <c r="S26" s="27">
        <f t="shared" si="11"/>
        <v>7.2554107194444679</v>
      </c>
      <c r="T26" s="27">
        <f t="shared" si="11"/>
        <v>3.4983724908613345</v>
      </c>
      <c r="U26" s="27">
        <f t="shared" si="11"/>
        <v>11.493455175121056</v>
      </c>
      <c r="V26" s="27">
        <f t="shared" si="11"/>
        <v>5.3854470015445868</v>
      </c>
      <c r="W26" s="27">
        <f t="shared" si="11"/>
        <v>4.4699338214453199</v>
      </c>
      <c r="X26" s="27">
        <f t="shared" si="11"/>
        <v>4.0464789713848264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44.392295147484973</v>
      </c>
      <c r="D33" s="19">
        <f t="shared" si="13"/>
        <v>129.43144815958854</v>
      </c>
      <c r="E33" s="19">
        <f t="shared" si="13"/>
        <v>90.952858243323533</v>
      </c>
      <c r="F33" s="19">
        <f t="shared" si="13"/>
        <v>74.534736854666747</v>
      </c>
      <c r="G33" s="19">
        <f t="shared" si="13"/>
        <v>72.428209029023151</v>
      </c>
      <c r="H33" s="19">
        <f t="shared" si="13"/>
        <v>20.876918598478287</v>
      </c>
      <c r="I33" s="19">
        <f t="shared" si="13"/>
        <v>8.6665903417182513</v>
      </c>
      <c r="J33" s="19">
        <f t="shared" si="13"/>
        <v>57.596682497987743</v>
      </c>
      <c r="K33" s="19">
        <f t="shared" si="13"/>
        <v>23.966190341121347</v>
      </c>
      <c r="L33" s="19">
        <f t="shared" si="13"/>
        <v>41.923726107862336</v>
      </c>
      <c r="M33" s="19">
        <f t="shared" si="13"/>
        <v>42.386582230480471</v>
      </c>
      <c r="N33" s="19">
        <f t="shared" si="13"/>
        <v>28.208174754799415</v>
      </c>
      <c r="O33" s="19">
        <f t="shared" si="13"/>
        <v>16.322308738343882</v>
      </c>
      <c r="P33" s="19">
        <f t="shared" si="13"/>
        <v>10.417415106826176</v>
      </c>
      <c r="Q33" s="19">
        <f t="shared" si="13"/>
        <v>8.1222653577797068</v>
      </c>
      <c r="R33" s="19">
        <f t="shared" si="13"/>
        <v>3.7617596578650909</v>
      </c>
      <c r="S33" s="19">
        <f t="shared" si="13"/>
        <v>7.2554107194444679</v>
      </c>
      <c r="T33" s="19">
        <f t="shared" si="13"/>
        <v>3.4983724908613345</v>
      </c>
      <c r="U33" s="19">
        <f t="shared" si="13"/>
        <v>11.493455175121056</v>
      </c>
      <c r="V33" s="19">
        <f t="shared" si="13"/>
        <v>5.3854470015445868</v>
      </c>
      <c r="W33" s="19">
        <f t="shared" si="13"/>
        <v>4.4699338214453199</v>
      </c>
      <c r="X33" s="19">
        <f t="shared" si="13"/>
        <v>4.0464789713848264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0.59512066940336994</v>
      </c>
      <c r="D36" s="8">
        <v>0.56101120771491453</v>
      </c>
      <c r="E36" s="8">
        <v>0.51181522921391853</v>
      </c>
      <c r="F36" s="8">
        <v>0.47222331475251711</v>
      </c>
      <c r="G36" s="8">
        <v>1.0165157026179303</v>
      </c>
      <c r="H36" s="8">
        <v>0.54616115643191909</v>
      </c>
      <c r="I36" s="8">
        <v>1.6688586132224901</v>
      </c>
      <c r="J36" s="8">
        <v>2.1426403583592837</v>
      </c>
      <c r="K36" s="8">
        <v>3.1607018253330303</v>
      </c>
      <c r="L36" s="8">
        <v>0</v>
      </c>
      <c r="M36" s="8">
        <v>0.74972095547221396</v>
      </c>
      <c r="N36" s="8">
        <v>7.7822488799401297</v>
      </c>
      <c r="O36" s="8">
        <v>4.1317486546076463</v>
      </c>
      <c r="P36" s="8">
        <v>1.6358936963739032</v>
      </c>
      <c r="Q36" s="8">
        <v>1.5277091685584094</v>
      </c>
      <c r="R36" s="8">
        <v>0.88854050531870543</v>
      </c>
      <c r="S36" s="8">
        <v>0.91075047409945931</v>
      </c>
      <c r="T36" s="8">
        <v>1.0722886375449607</v>
      </c>
      <c r="U36" s="8">
        <v>1.8812834180061522</v>
      </c>
      <c r="V36" s="8">
        <v>1.8478837931097716</v>
      </c>
      <c r="W36" s="8">
        <v>1.7136150390946852</v>
      </c>
      <c r="X36" s="8">
        <v>1.9035114778551665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5.2918103679504681E-4</v>
      </c>
      <c r="U41" s="8">
        <v>1.6996546237646878E-3</v>
      </c>
      <c r="V41" s="8">
        <v>9.728535333743193E-4</v>
      </c>
      <c r="W41" s="8">
        <v>9.2566664310102578E-4</v>
      </c>
      <c r="X41" s="8">
        <v>9.2087444709663697E-4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5.763936196264174</v>
      </c>
      <c r="D43" s="8">
        <v>6.02871530823617</v>
      </c>
      <c r="E43" s="8">
        <v>14.29807121765209</v>
      </c>
      <c r="F43" s="8">
        <v>13.209710874297871</v>
      </c>
      <c r="G43" s="8">
        <v>14.212484847034418</v>
      </c>
      <c r="H43" s="8">
        <v>13.501573978009951</v>
      </c>
      <c r="I43" s="8">
        <v>1.7807723055479376</v>
      </c>
      <c r="J43" s="8">
        <v>1.1755489322985224</v>
      </c>
      <c r="K43" s="8">
        <v>0.57778168958897547</v>
      </c>
      <c r="L43" s="8">
        <v>1.9536610252902413</v>
      </c>
      <c r="M43" s="8">
        <v>1.6537845827907662</v>
      </c>
      <c r="N43" s="8">
        <v>1.5605625160796215</v>
      </c>
      <c r="O43" s="8">
        <v>2.2746833879535497</v>
      </c>
      <c r="P43" s="8">
        <v>1.8020614309893515</v>
      </c>
      <c r="Q43" s="8">
        <v>2.5208436834035775</v>
      </c>
      <c r="R43" s="8">
        <v>0.97778329886229443</v>
      </c>
      <c r="S43" s="8">
        <v>1.0018775083304872</v>
      </c>
      <c r="T43" s="8">
        <v>0.84077891131605731</v>
      </c>
      <c r="U43" s="8">
        <v>1.2003570852902488</v>
      </c>
      <c r="V43" s="8">
        <v>1.6061796300024334</v>
      </c>
      <c r="W43" s="8">
        <v>1.585058682951668</v>
      </c>
      <c r="X43" s="8">
        <v>1.3592447950960393</v>
      </c>
    </row>
    <row r="44" spans="1:24" ht="11.25" customHeight="1" x14ac:dyDescent="0.2">
      <c r="A44" s="28" t="s">
        <v>74</v>
      </c>
      <c r="B44" s="7" t="s">
        <v>75</v>
      </c>
      <c r="C44" s="8">
        <v>38.033238281817432</v>
      </c>
      <c r="D44" s="8">
        <v>122.84172164363747</v>
      </c>
      <c r="E44" s="8">
        <v>76.142971796457516</v>
      </c>
      <c r="F44" s="8">
        <v>60.852802665616359</v>
      </c>
      <c r="G44" s="8">
        <v>57.199208479370796</v>
      </c>
      <c r="H44" s="8">
        <v>6.829183464036416</v>
      </c>
      <c r="I44" s="8">
        <v>5.2169594229478227</v>
      </c>
      <c r="J44" s="8">
        <v>54.278493207329937</v>
      </c>
      <c r="K44" s="8">
        <v>20.227706826199341</v>
      </c>
      <c r="L44" s="8">
        <v>39.970065082572091</v>
      </c>
      <c r="M44" s="8">
        <v>39.983076692217494</v>
      </c>
      <c r="N44" s="8">
        <v>18.865363358779664</v>
      </c>
      <c r="O44" s="8">
        <v>9.9158766957826856</v>
      </c>
      <c r="P44" s="8">
        <v>6.9794599794629226</v>
      </c>
      <c r="Q44" s="8">
        <v>4.0737125058177206</v>
      </c>
      <c r="R44" s="8">
        <v>1.895435853684091</v>
      </c>
      <c r="S44" s="8">
        <v>5.3427827370145211</v>
      </c>
      <c r="T44" s="8">
        <v>1.5847757609635211</v>
      </c>
      <c r="U44" s="8">
        <v>8.4101150172008907</v>
      </c>
      <c r="V44" s="8">
        <v>1.9304107248990074</v>
      </c>
      <c r="W44" s="8">
        <v>1.1703344327558658</v>
      </c>
      <c r="X44" s="8">
        <v>0.78280182398652387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21.817562137522767</v>
      </c>
      <c r="D51" s="27">
        <v>25.550895003842616</v>
      </c>
      <c r="E51" s="27">
        <v>25.174750306572193</v>
      </c>
      <c r="F51" s="27">
        <v>25.411885516980025</v>
      </c>
      <c r="G51" s="27">
        <v>24.226707241924352</v>
      </c>
      <c r="H51" s="27">
        <v>27.463074108067648</v>
      </c>
      <c r="I51" s="27">
        <v>25.507899874639353</v>
      </c>
      <c r="J51" s="27">
        <v>30.461166249644645</v>
      </c>
      <c r="K51" s="27">
        <v>31.28062410097327</v>
      </c>
      <c r="L51" s="27">
        <v>88.89511142105674</v>
      </c>
      <c r="M51" s="27">
        <v>89.600609045747362</v>
      </c>
      <c r="N51" s="27">
        <v>100.79111326005456</v>
      </c>
      <c r="O51" s="27">
        <v>141.35887196891599</v>
      </c>
      <c r="P51" s="27">
        <v>107.19486152232747</v>
      </c>
      <c r="Q51" s="27">
        <v>88.276936057322089</v>
      </c>
      <c r="R51" s="27">
        <v>55.164022205847331</v>
      </c>
      <c r="S51" s="27">
        <v>54.643995962718925</v>
      </c>
      <c r="T51" s="27">
        <v>66.029609277910183</v>
      </c>
      <c r="U51" s="27">
        <v>114.19625020272443</v>
      </c>
      <c r="V51" s="27">
        <v>126.70302337126891</v>
      </c>
      <c r="W51" s="27">
        <v>74.218737904236761</v>
      </c>
      <c r="X51" s="27">
        <v>101.66784624851014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0.10861998856275615</v>
      </c>
      <c r="I52" s="27">
        <f t="shared" si="14"/>
        <v>0</v>
      </c>
      <c r="J52" s="27">
        <f t="shared" si="14"/>
        <v>2.7350972502775246E-2</v>
      </c>
      <c r="K52" s="27">
        <f t="shared" si="14"/>
        <v>2.696907108655024E-2</v>
      </c>
      <c r="L52" s="27">
        <f t="shared" si="14"/>
        <v>4.5303862559716933E-2</v>
      </c>
      <c r="M52" s="27">
        <f t="shared" si="14"/>
        <v>0.72613120833832379</v>
      </c>
      <c r="N52" s="27">
        <f t="shared" si="14"/>
        <v>1.0453479308507718</v>
      </c>
      <c r="O52" s="27">
        <f t="shared" si="14"/>
        <v>2.7184920931881962</v>
      </c>
      <c r="P52" s="27">
        <f t="shared" si="14"/>
        <v>2.9505380609647531</v>
      </c>
      <c r="Q52" s="27">
        <f t="shared" si="14"/>
        <v>1.3895094006322413</v>
      </c>
      <c r="R52" s="27">
        <f t="shared" si="14"/>
        <v>0.72054278653884829</v>
      </c>
      <c r="S52" s="27">
        <f t="shared" si="14"/>
        <v>9.2147628412903748E-2</v>
      </c>
      <c r="T52" s="27">
        <f t="shared" si="14"/>
        <v>9.7441561032382384E-2</v>
      </c>
      <c r="U52" s="27">
        <f t="shared" si="14"/>
        <v>0.23479680625153568</v>
      </c>
      <c r="V52" s="27">
        <f t="shared" si="14"/>
        <v>1.841363225790758</v>
      </c>
      <c r="W52" s="27">
        <f t="shared" si="14"/>
        <v>0.58238035760459406</v>
      </c>
      <c r="X52" s="27">
        <f t="shared" si="14"/>
        <v>1.4340666337547068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0.10861998856275615</v>
      </c>
      <c r="I53" s="8">
        <v>0</v>
      </c>
      <c r="J53" s="8">
        <v>2.7350972502775246E-2</v>
      </c>
      <c r="K53" s="8">
        <v>2.696907108655024E-2</v>
      </c>
      <c r="L53" s="8">
        <v>4.5303862559716933E-2</v>
      </c>
      <c r="M53" s="8">
        <v>0.72613120833832379</v>
      </c>
      <c r="N53" s="8">
        <v>1.0453479308507718</v>
      </c>
      <c r="O53" s="8">
        <v>2.7184920931881962</v>
      </c>
      <c r="P53" s="8">
        <v>2.9505380609647531</v>
      </c>
      <c r="Q53" s="8">
        <v>1.3895094006322413</v>
      </c>
      <c r="R53" s="8">
        <v>0.72054278653884829</v>
      </c>
      <c r="S53" s="8">
        <v>9.2147628412903748E-2</v>
      </c>
      <c r="T53" s="8">
        <v>9.7441561032382384E-2</v>
      </c>
      <c r="U53" s="8">
        <v>0.23479680625153568</v>
      </c>
      <c r="V53" s="8">
        <v>1.841363225790758</v>
      </c>
      <c r="W53" s="8">
        <v>0.58238035760459406</v>
      </c>
      <c r="X53" s="8">
        <v>1.4340666337547068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31.355346064752844</v>
      </c>
      <c r="D61" s="49">
        <f t="shared" si="15"/>
        <v>29.846472264938619</v>
      </c>
      <c r="E61" s="49">
        <f t="shared" si="15"/>
        <v>27.654781405604169</v>
      </c>
      <c r="F61" s="49">
        <f t="shared" si="15"/>
        <v>25.920564378534991</v>
      </c>
      <c r="G61" s="49">
        <f t="shared" si="15"/>
        <v>28.450876747454949</v>
      </c>
      <c r="H61" s="49">
        <f t="shared" si="15"/>
        <v>31.310002784519217</v>
      </c>
      <c r="I61" s="49">
        <f t="shared" si="15"/>
        <v>32.447373300761001</v>
      </c>
      <c r="J61" s="49">
        <f t="shared" si="15"/>
        <v>32.898862093705937</v>
      </c>
      <c r="K61" s="49">
        <f t="shared" si="15"/>
        <v>32.291789095934782</v>
      </c>
      <c r="L61" s="49">
        <f t="shared" si="15"/>
        <v>58.428849892452455</v>
      </c>
      <c r="M61" s="49">
        <f t="shared" si="15"/>
        <v>53.57695634247527</v>
      </c>
      <c r="N61" s="49">
        <f t="shared" si="15"/>
        <v>50.448184364408398</v>
      </c>
      <c r="O61" s="49">
        <f t="shared" si="15"/>
        <v>1.2693347475650738</v>
      </c>
      <c r="P61" s="49">
        <f t="shared" si="15"/>
        <v>1.2043171345147627</v>
      </c>
      <c r="Q61" s="49">
        <f t="shared" si="15"/>
        <v>1.1185414639204168</v>
      </c>
      <c r="R61" s="49">
        <f t="shared" si="15"/>
        <v>0.88177916240522292</v>
      </c>
      <c r="S61" s="49">
        <f t="shared" si="15"/>
        <v>0.79395222108099583</v>
      </c>
      <c r="T61" s="49">
        <f t="shared" si="15"/>
        <v>0.89744899256585142</v>
      </c>
      <c r="U61" s="49">
        <f t="shared" si="15"/>
        <v>5.7969349921426288</v>
      </c>
      <c r="V61" s="49">
        <f t="shared" si="15"/>
        <v>7.3063920835558021</v>
      </c>
      <c r="W61" s="49">
        <f t="shared" si="15"/>
        <v>6.9584072551030918</v>
      </c>
      <c r="X61" s="49">
        <f t="shared" si="15"/>
        <v>6.9352586328494574</v>
      </c>
    </row>
    <row r="62" spans="1:24" ht="11.25" customHeight="1" x14ac:dyDescent="0.2">
      <c r="A62" s="50" t="s">
        <v>92</v>
      </c>
      <c r="B62" s="51" t="s">
        <v>93</v>
      </c>
      <c r="C62" s="52">
        <v>31.355346064752844</v>
      </c>
      <c r="D62" s="52">
        <v>29.846472264938619</v>
      </c>
      <c r="E62" s="52">
        <v>27.654781405604169</v>
      </c>
      <c r="F62" s="52">
        <v>25.920564378534991</v>
      </c>
      <c r="G62" s="52">
        <v>28.450876747454949</v>
      </c>
      <c r="H62" s="52">
        <v>31.310002784519217</v>
      </c>
      <c r="I62" s="52">
        <v>32.447373300761001</v>
      </c>
      <c r="J62" s="52">
        <v>32.898862093705937</v>
      </c>
      <c r="K62" s="52">
        <v>32.291789095934782</v>
      </c>
      <c r="L62" s="52">
        <v>58.428849892452455</v>
      </c>
      <c r="M62" s="52">
        <v>53.57695634247527</v>
      </c>
      <c r="N62" s="52">
        <v>50.448184364408398</v>
      </c>
      <c r="O62" s="52">
        <v>1.2693347475650738</v>
      </c>
      <c r="P62" s="52">
        <v>1.2043171345147627</v>
      </c>
      <c r="Q62" s="52">
        <v>1.1185414639204168</v>
      </c>
      <c r="R62" s="52">
        <v>0.88177916240522292</v>
      </c>
      <c r="S62" s="52">
        <v>0.79395222108099583</v>
      </c>
      <c r="T62" s="52">
        <v>0.839565218766128</v>
      </c>
      <c r="U62" s="52">
        <v>5.656674371807819</v>
      </c>
      <c r="V62" s="52">
        <v>7.1306149904336209</v>
      </c>
      <c r="W62" s="52">
        <v>6.7847545545182104</v>
      </c>
      <c r="X62" s="52">
        <v>6.7496297351145449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1.5181141658264957E-2</v>
      </c>
      <c r="U63" s="52">
        <v>7.2367306743879908E-2</v>
      </c>
      <c r="V63" s="52">
        <v>8.2843642563836334E-2</v>
      </c>
      <c r="W63" s="52">
        <v>7.7743981949087576E-2</v>
      </c>
      <c r="X63" s="52">
        <v>7.734149969217749E-2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4.2702632141458384E-2</v>
      </c>
      <c r="U69" s="52">
        <v>6.7893313590929455E-2</v>
      </c>
      <c r="V69" s="52">
        <v>9.2933450558344968E-2</v>
      </c>
      <c r="W69" s="52">
        <v>9.5908718635794199E-2</v>
      </c>
      <c r="X69" s="52">
        <v>0.10828739804273502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281</v>
      </c>
      <c r="B1" s="4" t="s">
        <v>280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38.363902859861589</v>
      </c>
      <c r="D2" s="21">
        <f t="shared" ref="D2:X2" si="0">SUM(D3,D17,D22,D25,D26,D51,D52)</f>
        <v>107.63866267993274</v>
      </c>
      <c r="E2" s="21">
        <f t="shared" si="0"/>
        <v>97.231095288749344</v>
      </c>
      <c r="F2" s="21">
        <f t="shared" si="0"/>
        <v>79.023658480230381</v>
      </c>
      <c r="G2" s="21">
        <f t="shared" si="0"/>
        <v>72.915089200937445</v>
      </c>
      <c r="H2" s="21">
        <f t="shared" si="0"/>
        <v>45.913989047535424</v>
      </c>
      <c r="I2" s="21">
        <f t="shared" si="0"/>
        <v>34.159013002609434</v>
      </c>
      <c r="J2" s="21">
        <f t="shared" si="0"/>
        <v>66.456505443876438</v>
      </c>
      <c r="K2" s="21">
        <f t="shared" si="0"/>
        <v>51.479726779893063</v>
      </c>
      <c r="L2" s="21">
        <f t="shared" si="0"/>
        <v>75.654839009157939</v>
      </c>
      <c r="M2" s="21">
        <f t="shared" si="0"/>
        <v>9.9173020544569148</v>
      </c>
      <c r="N2" s="21">
        <f t="shared" si="0"/>
        <v>9.8395771642332495</v>
      </c>
      <c r="O2" s="21">
        <f t="shared" si="0"/>
        <v>10.319320536677004</v>
      </c>
      <c r="P2" s="21">
        <f t="shared" si="0"/>
        <v>9.0410869971342027</v>
      </c>
      <c r="Q2" s="21">
        <f t="shared" si="0"/>
        <v>8.1128349185714566</v>
      </c>
      <c r="R2" s="21">
        <f t="shared" si="0"/>
        <v>8.4369616334247741</v>
      </c>
      <c r="S2" s="21">
        <f t="shared" si="0"/>
        <v>8.2692690162018945</v>
      </c>
      <c r="T2" s="21">
        <f t="shared" si="0"/>
        <v>8.3908222150471765</v>
      </c>
      <c r="U2" s="21">
        <f t="shared" si="0"/>
        <v>9.6318672221778616</v>
      </c>
      <c r="V2" s="21">
        <f t="shared" si="0"/>
        <v>9.2183951251463281</v>
      </c>
      <c r="W2" s="21">
        <f t="shared" si="0"/>
        <v>7.4481276539532786</v>
      </c>
      <c r="X2" s="21">
        <f t="shared" si="0"/>
        <v>9.2853575819795111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5.6525972919075826</v>
      </c>
      <c r="D3" s="24">
        <f t="shared" ref="D3:W3" si="2">SUM(D4,D8,D11)</f>
        <v>7.9398007479168466</v>
      </c>
      <c r="E3" s="24">
        <f t="shared" si="2"/>
        <v>7.8405375013528049</v>
      </c>
      <c r="F3" s="24">
        <f t="shared" si="2"/>
        <v>6.3655481970542285</v>
      </c>
      <c r="G3" s="24">
        <f t="shared" si="2"/>
        <v>6.7548564088060195</v>
      </c>
      <c r="H3" s="24">
        <f t="shared" si="2"/>
        <v>8.5076310043267931</v>
      </c>
      <c r="I3" s="24">
        <f t="shared" si="2"/>
        <v>9.8756365144514344</v>
      </c>
      <c r="J3" s="24">
        <f t="shared" si="2"/>
        <v>6.8299027443847269</v>
      </c>
      <c r="K3" s="24">
        <f t="shared" si="2"/>
        <v>8.0134865774939623</v>
      </c>
      <c r="L3" s="24">
        <f t="shared" si="2"/>
        <v>7.578657520914569</v>
      </c>
      <c r="M3" s="24">
        <f t="shared" si="2"/>
        <v>0.79477765894371966</v>
      </c>
      <c r="N3" s="24">
        <f t="shared" si="2"/>
        <v>0.75977758412996033</v>
      </c>
      <c r="O3" s="24">
        <f t="shared" si="2"/>
        <v>0.94887023198190568</v>
      </c>
      <c r="P3" s="24">
        <f t="shared" si="2"/>
        <v>0.88362439510147961</v>
      </c>
      <c r="Q3" s="24">
        <f t="shared" si="2"/>
        <v>5.2847673001743999E-2</v>
      </c>
      <c r="R3" s="24">
        <f t="shared" si="2"/>
        <v>0</v>
      </c>
      <c r="S3" s="24">
        <f t="shared" si="2"/>
        <v>0</v>
      </c>
      <c r="T3" s="24">
        <f t="shared" si="2"/>
        <v>8.7816550824006891E-5</v>
      </c>
      <c r="U3" s="24">
        <f t="shared" si="2"/>
        <v>1.3118744358051857E-4</v>
      </c>
      <c r="V3" s="24">
        <f t="shared" si="2"/>
        <v>9.020854177308046E-5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3.1268348420221646</v>
      </c>
      <c r="G4" s="19">
        <f t="shared" si="5"/>
        <v>4.1151304241356428</v>
      </c>
      <c r="H4" s="19">
        <f t="shared" si="5"/>
        <v>6.547225800015859</v>
      </c>
      <c r="I4" s="19">
        <f t="shared" si="5"/>
        <v>8.4106504046962236</v>
      </c>
      <c r="J4" s="19">
        <f t="shared" si="5"/>
        <v>5.4207659608454222</v>
      </c>
      <c r="K4" s="19">
        <f t="shared" si="5"/>
        <v>6.3427219947764675</v>
      </c>
      <c r="L4" s="19">
        <f t="shared" si="5"/>
        <v>6.2544583878945765</v>
      </c>
      <c r="M4" s="19">
        <f t="shared" si="5"/>
        <v>0.64677867328045413</v>
      </c>
      <c r="N4" s="19">
        <f t="shared" si="5"/>
        <v>0.61907540143957174</v>
      </c>
      <c r="O4" s="19">
        <f t="shared" si="5"/>
        <v>0.89125380157520684</v>
      </c>
      <c r="P4" s="19">
        <f t="shared" si="5"/>
        <v>0.83072277891280766</v>
      </c>
      <c r="Q4" s="19">
        <f t="shared" si="5"/>
        <v>5.2847673001743999E-2</v>
      </c>
      <c r="R4" s="19">
        <f t="shared" si="5"/>
        <v>0</v>
      </c>
      <c r="S4" s="19">
        <f t="shared" si="5"/>
        <v>0</v>
      </c>
      <c r="T4" s="19">
        <f t="shared" si="5"/>
        <v>8.7816550824006891E-5</v>
      </c>
      <c r="U4" s="19">
        <f t="shared" si="5"/>
        <v>1.3118744358051857E-4</v>
      </c>
      <c r="V4" s="19">
        <f t="shared" si="5"/>
        <v>9.020854177308046E-5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4.1151304241356428</v>
      </c>
      <c r="H5" s="8">
        <v>6.547225800015859</v>
      </c>
      <c r="I5" s="8">
        <v>8.4106504046962236</v>
      </c>
      <c r="J5" s="8">
        <v>5.4207659608454222</v>
      </c>
      <c r="K5" s="8">
        <v>6.3427219947764675</v>
      </c>
      <c r="L5" s="8">
        <v>6.2544583878945765</v>
      </c>
      <c r="M5" s="8">
        <v>0.64677867328045413</v>
      </c>
      <c r="N5" s="8">
        <v>0.61907540143957174</v>
      </c>
      <c r="O5" s="8">
        <v>0.89125380157520684</v>
      </c>
      <c r="P5" s="8">
        <v>0.83072277891280766</v>
      </c>
      <c r="Q5" s="8">
        <v>5.2847673001743999E-2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3.1268348420221646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8.7816550824006891E-5</v>
      </c>
      <c r="U7" s="8">
        <v>1.3118744358051857E-4</v>
      </c>
      <c r="V7" s="8">
        <v>9.020854177308046E-5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5.6525972919075826</v>
      </c>
      <c r="D11" s="19">
        <f t="shared" si="8"/>
        <v>7.9398007479168466</v>
      </c>
      <c r="E11" s="19">
        <f t="shared" si="8"/>
        <v>7.8405375013528049</v>
      </c>
      <c r="F11" s="19">
        <f t="shared" si="8"/>
        <v>3.2387133550320639</v>
      </c>
      <c r="G11" s="19">
        <f t="shared" si="8"/>
        <v>2.6397259846703767</v>
      </c>
      <c r="H11" s="19">
        <f t="shared" si="8"/>
        <v>1.9604052043109341</v>
      </c>
      <c r="I11" s="19">
        <f t="shared" si="8"/>
        <v>1.4649861097552113</v>
      </c>
      <c r="J11" s="19">
        <f t="shared" si="8"/>
        <v>1.4091367835393043</v>
      </c>
      <c r="K11" s="19">
        <f t="shared" si="8"/>
        <v>1.6707645827174944</v>
      </c>
      <c r="L11" s="19">
        <f t="shared" si="8"/>
        <v>1.3241991330199923</v>
      </c>
      <c r="M11" s="19">
        <f t="shared" si="8"/>
        <v>0.14799898566326555</v>
      </c>
      <c r="N11" s="19">
        <f t="shared" si="8"/>
        <v>0.14070218269038853</v>
      </c>
      <c r="O11" s="19">
        <f t="shared" si="8"/>
        <v>5.7616430406698872E-2</v>
      </c>
      <c r="P11" s="19">
        <f t="shared" si="8"/>
        <v>5.2901616188671959E-2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5.6525972919075826</v>
      </c>
      <c r="D13" s="8">
        <v>7.9398007479168466</v>
      </c>
      <c r="E13" s="8">
        <v>7.8405375013528049</v>
      </c>
      <c r="F13" s="8">
        <v>3.2387133550320639</v>
      </c>
      <c r="G13" s="8">
        <v>2.6397259846703767</v>
      </c>
      <c r="H13" s="8">
        <v>1.9604052043109341</v>
      </c>
      <c r="I13" s="8">
        <v>1.4649861097552113</v>
      </c>
      <c r="J13" s="8">
        <v>1.4091367835393043</v>
      </c>
      <c r="K13" s="8">
        <v>1.6707645827174944</v>
      </c>
      <c r="L13" s="8">
        <v>1.3241991330199923</v>
      </c>
      <c r="M13" s="8">
        <v>0.14799898566326555</v>
      </c>
      <c r="N13" s="8">
        <v>0.14070218269038853</v>
      </c>
      <c r="O13" s="8">
        <v>5.7616430406698872E-2</v>
      </c>
      <c r="P13" s="8">
        <v>5.2901616188671959E-2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21.044417483464457</v>
      </c>
      <c r="D26" s="27">
        <f t="shared" si="11"/>
        <v>79.444033128052894</v>
      </c>
      <c r="E26" s="27">
        <f t="shared" si="11"/>
        <v>66.565699973650908</v>
      </c>
      <c r="F26" s="27">
        <f t="shared" si="11"/>
        <v>51.309380691140802</v>
      </c>
      <c r="G26" s="27">
        <f t="shared" si="11"/>
        <v>47.20807582283183</v>
      </c>
      <c r="H26" s="27">
        <f t="shared" si="11"/>
        <v>15.192606107870205</v>
      </c>
      <c r="I26" s="27">
        <f t="shared" si="11"/>
        <v>5.7050984827473723</v>
      </c>
      <c r="J26" s="27">
        <f t="shared" si="11"/>
        <v>36.644340940947025</v>
      </c>
      <c r="K26" s="27">
        <f t="shared" si="11"/>
        <v>17.394588367329181</v>
      </c>
      <c r="L26" s="27">
        <f t="shared" si="11"/>
        <v>19.280548903324902</v>
      </c>
      <c r="M26" s="27">
        <f t="shared" si="11"/>
        <v>2.5770569416124789</v>
      </c>
      <c r="N26" s="27">
        <f t="shared" si="11"/>
        <v>1.7197152537819369</v>
      </c>
      <c r="O26" s="27">
        <f t="shared" si="11"/>
        <v>0.83943949463027745</v>
      </c>
      <c r="P26" s="27">
        <f t="shared" si="11"/>
        <v>0.62197424822055791</v>
      </c>
      <c r="Q26" s="27">
        <f t="shared" si="11"/>
        <v>0.6151877106773348</v>
      </c>
      <c r="R26" s="27">
        <f t="shared" si="11"/>
        <v>0.48823889359537165</v>
      </c>
      <c r="S26" s="27">
        <f t="shared" si="11"/>
        <v>0.89768331931127388</v>
      </c>
      <c r="T26" s="27">
        <f t="shared" si="11"/>
        <v>0.39015159371992603</v>
      </c>
      <c r="U26" s="27">
        <f t="shared" si="11"/>
        <v>0.79358410390908118</v>
      </c>
      <c r="V26" s="27">
        <f t="shared" si="11"/>
        <v>0.33670048198969232</v>
      </c>
      <c r="W26" s="27">
        <f t="shared" si="11"/>
        <v>0.39079145302772866</v>
      </c>
      <c r="X26" s="27">
        <f t="shared" si="11"/>
        <v>0.32170713084785624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21.044417483464457</v>
      </c>
      <c r="D33" s="19">
        <f t="shared" si="13"/>
        <v>79.444033128052894</v>
      </c>
      <c r="E33" s="19">
        <f t="shared" si="13"/>
        <v>66.565699973650908</v>
      </c>
      <c r="F33" s="19">
        <f t="shared" si="13"/>
        <v>51.309380691140802</v>
      </c>
      <c r="G33" s="19">
        <f t="shared" si="13"/>
        <v>47.20807582283183</v>
      </c>
      <c r="H33" s="19">
        <f t="shared" si="13"/>
        <v>15.192606107870205</v>
      </c>
      <c r="I33" s="19">
        <f t="shared" si="13"/>
        <v>5.7050984827473723</v>
      </c>
      <c r="J33" s="19">
        <f t="shared" si="13"/>
        <v>36.644340940947025</v>
      </c>
      <c r="K33" s="19">
        <f t="shared" si="13"/>
        <v>17.394588367329181</v>
      </c>
      <c r="L33" s="19">
        <f t="shared" si="13"/>
        <v>19.280548903324902</v>
      </c>
      <c r="M33" s="19">
        <f t="shared" si="13"/>
        <v>2.5770569416124789</v>
      </c>
      <c r="N33" s="19">
        <f t="shared" si="13"/>
        <v>1.7197152537819369</v>
      </c>
      <c r="O33" s="19">
        <f t="shared" si="13"/>
        <v>0.83943949463027745</v>
      </c>
      <c r="P33" s="19">
        <f t="shared" si="13"/>
        <v>0.62197424822055791</v>
      </c>
      <c r="Q33" s="19">
        <f t="shared" si="13"/>
        <v>0.6151877106773348</v>
      </c>
      <c r="R33" s="19">
        <f t="shared" si="13"/>
        <v>0.48823889359537165</v>
      </c>
      <c r="S33" s="19">
        <f t="shared" si="13"/>
        <v>0.89768331931127388</v>
      </c>
      <c r="T33" s="19">
        <f t="shared" si="13"/>
        <v>0.39015159371992603</v>
      </c>
      <c r="U33" s="19">
        <f t="shared" si="13"/>
        <v>0.79358410390908118</v>
      </c>
      <c r="V33" s="19">
        <f t="shared" si="13"/>
        <v>0.33670048198969232</v>
      </c>
      <c r="W33" s="19">
        <f t="shared" si="13"/>
        <v>0.39079145302772866</v>
      </c>
      <c r="X33" s="19">
        <f t="shared" si="13"/>
        <v>0.32170713084785624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0.280953669134066</v>
      </c>
      <c r="D36" s="8">
        <v>0.34315967187093593</v>
      </c>
      <c r="E36" s="8">
        <v>0.37114396485473083</v>
      </c>
      <c r="F36" s="8">
        <v>0.32195054888217106</v>
      </c>
      <c r="G36" s="8">
        <v>0.65613824557129419</v>
      </c>
      <c r="H36" s="8">
        <v>0.38983970987636157</v>
      </c>
      <c r="I36" s="8">
        <v>1.0924379411761</v>
      </c>
      <c r="J36" s="8">
        <v>1.3619074832279079</v>
      </c>
      <c r="K36" s="8">
        <v>2.2920008137940857</v>
      </c>
      <c r="L36" s="8">
        <v>0</v>
      </c>
      <c r="M36" s="8">
        <v>4.5495251454413285E-2</v>
      </c>
      <c r="N36" s="8">
        <v>0.47319838865876845</v>
      </c>
      <c r="O36" s="8">
        <v>0.21131677833748511</v>
      </c>
      <c r="P36" s="8">
        <v>9.7014148073286871E-2</v>
      </c>
      <c r="Q36" s="8">
        <v>0.11478234821944613</v>
      </c>
      <c r="R36" s="8">
        <v>0.11456305995611579</v>
      </c>
      <c r="S36" s="8">
        <v>0.1123361342990935</v>
      </c>
      <c r="T36" s="8">
        <v>0.1189539034232258</v>
      </c>
      <c r="U36" s="8">
        <v>0.12949002360429224</v>
      </c>
      <c r="V36" s="8">
        <v>0.114556633652735</v>
      </c>
      <c r="W36" s="8">
        <v>0.14868758780255087</v>
      </c>
      <c r="X36" s="8">
        <v>0.15004860517755061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5.8079455080687514E-5</v>
      </c>
      <c r="U41" s="8">
        <v>1.1553747518951166E-4</v>
      </c>
      <c r="V41" s="8">
        <v>5.953027975403965E-5</v>
      </c>
      <c r="W41" s="8">
        <v>7.9256905295897547E-5</v>
      </c>
      <c r="X41" s="8">
        <v>7.1639585879529309E-5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2.8081508942809097</v>
      </c>
      <c r="D43" s="8">
        <v>3.9609755154749622</v>
      </c>
      <c r="E43" s="8">
        <v>10.979308717771097</v>
      </c>
      <c r="F43" s="8">
        <v>9.4994463702561838</v>
      </c>
      <c r="G43" s="8">
        <v>9.6311224800958648</v>
      </c>
      <c r="H43" s="8">
        <v>9.9282218263784365</v>
      </c>
      <c r="I43" s="8">
        <v>1.1976292345155661</v>
      </c>
      <c r="J43" s="8">
        <v>0.78187633482266394</v>
      </c>
      <c r="K43" s="8">
        <v>0.43435148797326534</v>
      </c>
      <c r="L43" s="8">
        <v>0.94029080805873344</v>
      </c>
      <c r="M43" s="8">
        <v>0.1052721290135499</v>
      </c>
      <c r="N43" s="8">
        <v>9.9411487158774667E-2</v>
      </c>
      <c r="O43" s="8">
        <v>0.12097881841608955</v>
      </c>
      <c r="P43" s="8">
        <v>0.11105400990432972</v>
      </c>
      <c r="Q43" s="8">
        <v>0.19433252018391473</v>
      </c>
      <c r="R43" s="8">
        <v>0.12928975326501913</v>
      </c>
      <c r="S43" s="8">
        <v>0.12634389470964033</v>
      </c>
      <c r="T43" s="8">
        <v>9.5333157041329761E-2</v>
      </c>
      <c r="U43" s="8">
        <v>8.5104577498877149E-2</v>
      </c>
      <c r="V43" s="8">
        <v>0.1024115577699283</v>
      </c>
      <c r="W43" s="8">
        <v>0.14047659446685856</v>
      </c>
      <c r="X43" s="8">
        <v>0.10988075865304875</v>
      </c>
    </row>
    <row r="44" spans="1:24" ht="11.25" customHeight="1" x14ac:dyDescent="0.2">
      <c r="A44" s="28" t="s">
        <v>74</v>
      </c>
      <c r="B44" s="7" t="s">
        <v>75</v>
      </c>
      <c r="C44" s="8">
        <v>17.955312920049479</v>
      </c>
      <c r="D44" s="8">
        <v>75.139897940707002</v>
      </c>
      <c r="E44" s="8">
        <v>55.215247291025072</v>
      </c>
      <c r="F44" s="8">
        <v>41.487983772002451</v>
      </c>
      <c r="G44" s="8">
        <v>36.92081509716467</v>
      </c>
      <c r="H44" s="8">
        <v>4.8745445716154068</v>
      </c>
      <c r="I44" s="8">
        <v>3.4150313070557066</v>
      </c>
      <c r="J44" s="8">
        <v>34.500557122896453</v>
      </c>
      <c r="K44" s="8">
        <v>14.66823606556183</v>
      </c>
      <c r="L44" s="8">
        <v>18.340258095266169</v>
      </c>
      <c r="M44" s="8">
        <v>2.4262895611445159</v>
      </c>
      <c r="N44" s="8">
        <v>1.1471053779643938</v>
      </c>
      <c r="O44" s="8">
        <v>0.50714389787670278</v>
      </c>
      <c r="P44" s="8">
        <v>0.41390609024294139</v>
      </c>
      <c r="Q44" s="8">
        <v>0.30607284227397391</v>
      </c>
      <c r="R44" s="8">
        <v>0.2443860803742367</v>
      </c>
      <c r="S44" s="8">
        <v>0.65900329030254001</v>
      </c>
      <c r="T44" s="8">
        <v>0.17580645380028978</v>
      </c>
      <c r="U44" s="8">
        <v>0.57887396533072233</v>
      </c>
      <c r="V44" s="8">
        <v>0.11967276028727498</v>
      </c>
      <c r="W44" s="8">
        <v>0.10154801385302338</v>
      </c>
      <c r="X44" s="8">
        <v>6.1706127431377343E-2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11.666888084489552</v>
      </c>
      <c r="D51" s="27">
        <v>20.254828803962987</v>
      </c>
      <c r="E51" s="27">
        <v>22.824857813745641</v>
      </c>
      <c r="F51" s="27">
        <v>21.34872959203534</v>
      </c>
      <c r="G51" s="27">
        <v>18.95215696929959</v>
      </c>
      <c r="H51" s="27">
        <v>22.137573537486574</v>
      </c>
      <c r="I51" s="27">
        <v>18.578278005410628</v>
      </c>
      <c r="J51" s="27">
        <v>22.965157654929936</v>
      </c>
      <c r="K51" s="27">
        <v>26.052438183519936</v>
      </c>
      <c r="L51" s="27">
        <v>48.775193507545794</v>
      </c>
      <c r="M51" s="27">
        <v>6.5021042922803671</v>
      </c>
      <c r="N51" s="27">
        <v>7.2974965364331288</v>
      </c>
      <c r="O51" s="27">
        <v>8.3940006294499341</v>
      </c>
      <c r="P51" s="27">
        <v>7.3631113485776662</v>
      </c>
      <c r="Q51" s="27">
        <v>7.3416437723931685</v>
      </c>
      <c r="R51" s="27">
        <v>7.8568922673075328</v>
      </c>
      <c r="S51" s="27">
        <v>7.3603433315217517</v>
      </c>
      <c r="T51" s="27">
        <v>7.9898882553246029</v>
      </c>
      <c r="U51" s="27">
        <v>8.8221911410285205</v>
      </c>
      <c r="V51" s="27">
        <v>8.7689288218944963</v>
      </c>
      <c r="W51" s="27">
        <v>7.0074719596321318</v>
      </c>
      <c r="X51" s="27">
        <v>8.8520869908904167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7.6178397851846089E-2</v>
      </c>
      <c r="I52" s="27">
        <f t="shared" si="14"/>
        <v>0</v>
      </c>
      <c r="J52" s="27">
        <f t="shared" si="14"/>
        <v>1.7104103614757001E-2</v>
      </c>
      <c r="K52" s="27">
        <f t="shared" si="14"/>
        <v>1.921365154998288E-2</v>
      </c>
      <c r="L52" s="27">
        <f t="shared" si="14"/>
        <v>2.043907737267097E-2</v>
      </c>
      <c r="M52" s="27">
        <f t="shared" si="14"/>
        <v>4.3363161620347743E-2</v>
      </c>
      <c r="N52" s="27">
        <f t="shared" si="14"/>
        <v>6.2587789888222237E-2</v>
      </c>
      <c r="O52" s="27">
        <f t="shared" si="14"/>
        <v>0.13701018061488673</v>
      </c>
      <c r="P52" s="27">
        <f t="shared" si="14"/>
        <v>0.17237700523449995</v>
      </c>
      <c r="Q52" s="27">
        <f t="shared" si="14"/>
        <v>0.10315576249920924</v>
      </c>
      <c r="R52" s="27">
        <f t="shared" si="14"/>
        <v>9.1830472521870612E-2</v>
      </c>
      <c r="S52" s="27">
        <f t="shared" si="14"/>
        <v>1.1242365368868469E-2</v>
      </c>
      <c r="T52" s="27">
        <f t="shared" si="14"/>
        <v>1.0694549451824381E-2</v>
      </c>
      <c r="U52" s="27">
        <f t="shared" si="14"/>
        <v>1.5960789796679978E-2</v>
      </c>
      <c r="V52" s="27">
        <f t="shared" si="14"/>
        <v>0.11267561272036629</v>
      </c>
      <c r="W52" s="27">
        <f t="shared" si="14"/>
        <v>4.9864241293418481E-2</v>
      </c>
      <c r="X52" s="27">
        <f t="shared" si="14"/>
        <v>0.1115634602412382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7.6178397851846089E-2</v>
      </c>
      <c r="I53" s="8">
        <v>0</v>
      </c>
      <c r="J53" s="8">
        <v>1.7104103614757001E-2</v>
      </c>
      <c r="K53" s="8">
        <v>1.921365154998288E-2</v>
      </c>
      <c r="L53" s="8">
        <v>2.043907737267097E-2</v>
      </c>
      <c r="M53" s="8">
        <v>4.3363161620347743E-2</v>
      </c>
      <c r="N53" s="8">
        <v>6.2587789888222237E-2</v>
      </c>
      <c r="O53" s="8">
        <v>0.13701018061488673</v>
      </c>
      <c r="P53" s="8">
        <v>0.17237700523449995</v>
      </c>
      <c r="Q53" s="8">
        <v>0.10315576249920924</v>
      </c>
      <c r="R53" s="8">
        <v>9.1830472521870612E-2</v>
      </c>
      <c r="S53" s="8">
        <v>1.1242365368868469E-2</v>
      </c>
      <c r="T53" s="8">
        <v>1.0694549451824381E-2</v>
      </c>
      <c r="U53" s="8">
        <v>1.5960789796679978E-2</v>
      </c>
      <c r="V53" s="8">
        <v>0.11267561272036629</v>
      </c>
      <c r="W53" s="8">
        <v>4.9864241293418481E-2</v>
      </c>
      <c r="X53" s="8">
        <v>0.1115634602412382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14.590197668632969</v>
      </c>
      <c r="D61" s="49">
        <f t="shared" si="15"/>
        <v>18.022876466673534</v>
      </c>
      <c r="E61" s="49">
        <f t="shared" si="15"/>
        <v>19.777493668646294</v>
      </c>
      <c r="F61" s="49">
        <f t="shared" si="15"/>
        <v>17.412988047733617</v>
      </c>
      <c r="G61" s="49">
        <f t="shared" si="15"/>
        <v>18.088652574292041</v>
      </c>
      <c r="H61" s="49">
        <f t="shared" si="15"/>
        <v>21.95862732468872</v>
      </c>
      <c r="I61" s="49">
        <f t="shared" si="15"/>
        <v>20.846143863762965</v>
      </c>
      <c r="J61" s="49">
        <f t="shared" si="15"/>
        <v>20.573511453797533</v>
      </c>
      <c r="K61" s="49">
        <f t="shared" si="15"/>
        <v>23.005730587593327</v>
      </c>
      <c r="L61" s="49">
        <f t="shared" si="15"/>
        <v>26.360484874194693</v>
      </c>
      <c r="M61" s="49">
        <f t="shared" si="15"/>
        <v>3.1995129672523306</v>
      </c>
      <c r="N61" s="49">
        <f t="shared" si="15"/>
        <v>3.0204683723553769</v>
      </c>
      <c r="O61" s="49">
        <f t="shared" si="15"/>
        <v>6.3973621060152489E-2</v>
      </c>
      <c r="P61" s="49">
        <f t="shared" si="15"/>
        <v>7.0358889365545185E-2</v>
      </c>
      <c r="Q61" s="49">
        <f t="shared" si="15"/>
        <v>8.3039378895307506E-2</v>
      </c>
      <c r="R61" s="49">
        <f t="shared" si="15"/>
        <v>0.11237944318695245</v>
      </c>
      <c r="S61" s="49">
        <f t="shared" si="15"/>
        <v>9.6865227120346231E-2</v>
      </c>
      <c r="T61" s="49">
        <f t="shared" si="15"/>
        <v>9.8653290173027625E-2</v>
      </c>
      <c r="U61" s="49">
        <f t="shared" si="15"/>
        <v>0.39425683834410269</v>
      </c>
      <c r="V61" s="49">
        <f t="shared" si="15"/>
        <v>0.44732723330338797</v>
      </c>
      <c r="W61" s="49">
        <f t="shared" si="15"/>
        <v>0.59607692153137815</v>
      </c>
      <c r="X61" s="49">
        <f t="shared" si="15"/>
        <v>0.53985930674840754</v>
      </c>
    </row>
    <row r="62" spans="1:24" ht="11.25" customHeight="1" x14ac:dyDescent="0.2">
      <c r="A62" s="50" t="s">
        <v>92</v>
      </c>
      <c r="B62" s="51" t="s">
        <v>93</v>
      </c>
      <c r="C62" s="52">
        <v>14.590197668632969</v>
      </c>
      <c r="D62" s="52">
        <v>18.022876466673534</v>
      </c>
      <c r="E62" s="52">
        <v>19.777493668646294</v>
      </c>
      <c r="F62" s="52">
        <v>17.412988047733617</v>
      </c>
      <c r="G62" s="52">
        <v>18.088652574292041</v>
      </c>
      <c r="H62" s="52">
        <v>21.95862732468872</v>
      </c>
      <c r="I62" s="52">
        <v>20.846143863762965</v>
      </c>
      <c r="J62" s="52">
        <v>20.573511453797533</v>
      </c>
      <c r="K62" s="52">
        <v>23.005730587593327</v>
      </c>
      <c r="L62" s="52">
        <v>26.360484874194693</v>
      </c>
      <c r="M62" s="52">
        <v>3.1995129672523306</v>
      </c>
      <c r="N62" s="52">
        <v>3.0204683723553769</v>
      </c>
      <c r="O62" s="52">
        <v>6.3973621060152489E-2</v>
      </c>
      <c r="P62" s="52">
        <v>7.0358889365545185E-2</v>
      </c>
      <c r="Q62" s="52">
        <v>8.3039378895307506E-2</v>
      </c>
      <c r="R62" s="52">
        <v>0.11237944318695245</v>
      </c>
      <c r="S62" s="52">
        <v>9.6865227120346231E-2</v>
      </c>
      <c r="T62" s="52">
        <v>9.2145196105204344E-2</v>
      </c>
      <c r="U62" s="52">
        <v>0.38452392959710824</v>
      </c>
      <c r="V62" s="52">
        <v>0.43633238780203393</v>
      </c>
      <c r="W62" s="52">
        <v>0.58092041361878377</v>
      </c>
      <c r="X62" s="52">
        <v>0.52508860527978174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1.6661829765382229E-3</v>
      </c>
      <c r="U63" s="52">
        <v>4.9193146599002093E-3</v>
      </c>
      <c r="V63" s="52">
        <v>5.0693193255549399E-3</v>
      </c>
      <c r="W63" s="52">
        <v>6.6565512115923956E-3</v>
      </c>
      <c r="X63" s="52">
        <v>6.0167952609807797E-3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4.8419110912850533E-3</v>
      </c>
      <c r="U69" s="52">
        <v>4.8135940870942476E-3</v>
      </c>
      <c r="V69" s="52">
        <v>5.9255261757990936E-3</v>
      </c>
      <c r="W69" s="52">
        <v>8.4999567010020406E-3</v>
      </c>
      <c r="X69" s="52">
        <v>8.7539062076450128E-3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146</v>
      </c>
      <c r="B1" s="4" t="s">
        <v>184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5456.0483974799999</v>
      </c>
      <c r="D2" s="21">
        <f t="shared" ref="D2:X2" si="0">SUM(D3,D17,D22,D25,D26,D51,D52)</f>
        <v>5333.7177288000003</v>
      </c>
      <c r="E2" s="21">
        <f t="shared" si="0"/>
        <v>5940.003170160001</v>
      </c>
      <c r="F2" s="21">
        <f t="shared" si="0"/>
        <v>4729.01775696</v>
      </c>
      <c r="G2" s="21">
        <f t="shared" si="0"/>
        <v>4680.4154868000005</v>
      </c>
      <c r="H2" s="21">
        <f t="shared" si="0"/>
        <v>5015.8699462800005</v>
      </c>
      <c r="I2" s="21">
        <f t="shared" si="0"/>
        <v>4819.4949185999994</v>
      </c>
      <c r="J2" s="21">
        <f t="shared" si="0"/>
        <v>4284.0181699200002</v>
      </c>
      <c r="K2" s="21">
        <f t="shared" si="0"/>
        <v>4008.9123341999993</v>
      </c>
      <c r="L2" s="21">
        <f t="shared" si="0"/>
        <v>3267.6407060399997</v>
      </c>
      <c r="M2" s="21">
        <f t="shared" si="0"/>
        <v>3456.5120121599994</v>
      </c>
      <c r="N2" s="21">
        <f t="shared" si="0"/>
        <v>3204.11298816</v>
      </c>
      <c r="O2" s="21">
        <f t="shared" si="0"/>
        <v>2788.0303251599998</v>
      </c>
      <c r="P2" s="21">
        <f t="shared" si="0"/>
        <v>2838.4215760800007</v>
      </c>
      <c r="Q2" s="21">
        <f t="shared" si="0"/>
        <v>3158.6693900399996</v>
      </c>
      <c r="R2" s="21">
        <f t="shared" si="0"/>
        <v>2885.0493893999992</v>
      </c>
      <c r="S2" s="21">
        <f t="shared" si="0"/>
        <v>2697.5235070799999</v>
      </c>
      <c r="T2" s="21">
        <f t="shared" si="0"/>
        <v>2903.4557749200003</v>
      </c>
      <c r="U2" s="21">
        <f t="shared" si="0"/>
        <v>2715.0627453599996</v>
      </c>
      <c r="V2" s="21">
        <f t="shared" si="0"/>
        <v>2728.8476780400006</v>
      </c>
      <c r="W2" s="21">
        <f t="shared" si="0"/>
        <v>2807.14669056</v>
      </c>
      <c r="X2" s="21">
        <f t="shared" si="0"/>
        <v>2642.4944936400002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1149.8337496799995</v>
      </c>
      <c r="D3" s="24">
        <f t="shared" ref="D3:W3" si="2">SUM(D4,D8,D11)</f>
        <v>629.55785376000006</v>
      </c>
      <c r="E3" s="24">
        <f t="shared" si="2"/>
        <v>644.96819376000008</v>
      </c>
      <c r="F3" s="24">
        <f t="shared" si="2"/>
        <v>490.36893840000039</v>
      </c>
      <c r="G3" s="24">
        <f t="shared" si="2"/>
        <v>285.34364496000001</v>
      </c>
      <c r="H3" s="24">
        <f t="shared" si="2"/>
        <v>4.8362925599999995</v>
      </c>
      <c r="I3" s="24">
        <f t="shared" si="2"/>
        <v>29.489090400000002</v>
      </c>
      <c r="J3" s="24">
        <f t="shared" si="2"/>
        <v>577.13102567999999</v>
      </c>
      <c r="K3" s="24">
        <f t="shared" si="2"/>
        <v>195.45113016000002</v>
      </c>
      <c r="L3" s="24">
        <f t="shared" si="2"/>
        <v>24.43143384</v>
      </c>
      <c r="M3" s="24">
        <f t="shared" si="2"/>
        <v>133.56116136</v>
      </c>
      <c r="N3" s="24">
        <f t="shared" si="2"/>
        <v>14.293303199999999</v>
      </c>
      <c r="O3" s="24">
        <f t="shared" si="2"/>
        <v>7.146651600000002</v>
      </c>
      <c r="P3" s="24">
        <f t="shared" si="2"/>
        <v>0</v>
      </c>
      <c r="Q3" s="24">
        <f t="shared" si="2"/>
        <v>0</v>
      </c>
      <c r="R3" s="24">
        <f t="shared" si="2"/>
        <v>6.3254558400000001</v>
      </c>
      <c r="S3" s="24">
        <f t="shared" si="2"/>
        <v>9.7732166399999976</v>
      </c>
      <c r="T3" s="24">
        <f t="shared" si="2"/>
        <v>5.2123051199999999</v>
      </c>
      <c r="U3" s="24">
        <f t="shared" si="2"/>
        <v>6.8045577599999998</v>
      </c>
      <c r="V3" s="24">
        <f t="shared" si="2"/>
        <v>7.1518391999999977</v>
      </c>
      <c r="W3" s="24">
        <f t="shared" si="2"/>
        <v>8.5671748800000014</v>
      </c>
      <c r="X3" s="24">
        <f t="shared" ref="X3" si="3">SUM(X4,X8,X11)</f>
        <v>8.709016799999997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1149.8337496799995</v>
      </c>
      <c r="D4" s="19">
        <f t="shared" ref="D4:W4" si="5">SUM(D5:D7)</f>
        <v>629.55785376000006</v>
      </c>
      <c r="E4" s="19">
        <f t="shared" si="5"/>
        <v>644.96819376000008</v>
      </c>
      <c r="F4" s="19">
        <f t="shared" si="5"/>
        <v>490.36893840000039</v>
      </c>
      <c r="G4" s="19">
        <f t="shared" si="5"/>
        <v>285.34364496000001</v>
      </c>
      <c r="H4" s="19">
        <f t="shared" si="5"/>
        <v>4.8362925599999995</v>
      </c>
      <c r="I4" s="19">
        <f t="shared" si="5"/>
        <v>29.489090400000002</v>
      </c>
      <c r="J4" s="19">
        <f t="shared" si="5"/>
        <v>577.13102567999999</v>
      </c>
      <c r="K4" s="19">
        <f t="shared" si="5"/>
        <v>195.45113016000002</v>
      </c>
      <c r="L4" s="19">
        <f t="shared" si="5"/>
        <v>24.43143384</v>
      </c>
      <c r="M4" s="19">
        <f t="shared" si="5"/>
        <v>133.56116136</v>
      </c>
      <c r="N4" s="19">
        <f t="shared" si="5"/>
        <v>14.293303199999999</v>
      </c>
      <c r="O4" s="19">
        <f t="shared" si="5"/>
        <v>7.146651600000002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FC_IND_NMM_CM_E!C5+FC_IND_NMM_CR_E!C5+FC_IND_NMM_GL_E!C5</f>
        <v>0</v>
      </c>
      <c r="D5" s="8">
        <f>FC_IND_NMM_CM_E!D5+FC_IND_NMM_CR_E!D5+FC_IND_NMM_GL_E!D5</f>
        <v>0</v>
      </c>
      <c r="E5" s="8">
        <f>FC_IND_NMM_CM_E!E5+FC_IND_NMM_CR_E!E5+FC_IND_NMM_GL_E!E5</f>
        <v>0</v>
      </c>
      <c r="F5" s="8">
        <f>FC_IND_NMM_CM_E!F5+FC_IND_NMM_CR_E!F5+FC_IND_NMM_GL_E!F5</f>
        <v>0</v>
      </c>
      <c r="G5" s="8">
        <f>FC_IND_NMM_CM_E!G5+FC_IND_NMM_CR_E!G5+FC_IND_NMM_GL_E!G5</f>
        <v>0</v>
      </c>
      <c r="H5" s="8">
        <f>FC_IND_NMM_CM_E!H5+FC_IND_NMM_CR_E!H5+FC_IND_NMM_GL_E!H5</f>
        <v>0</v>
      </c>
      <c r="I5" s="8">
        <f>FC_IND_NMM_CM_E!I5+FC_IND_NMM_CR_E!I5+FC_IND_NMM_GL_E!I5</f>
        <v>0</v>
      </c>
      <c r="J5" s="8">
        <f>FC_IND_NMM_CM_E!J5+FC_IND_NMM_CR_E!J5+FC_IND_NMM_GL_E!J5</f>
        <v>0</v>
      </c>
      <c r="K5" s="8">
        <f>FC_IND_NMM_CM_E!K5+FC_IND_NMM_CR_E!K5+FC_IND_NMM_GL_E!K5</f>
        <v>0</v>
      </c>
      <c r="L5" s="8">
        <f>FC_IND_NMM_CM_E!L5+FC_IND_NMM_CR_E!L5+FC_IND_NMM_GL_E!L5</f>
        <v>0</v>
      </c>
      <c r="M5" s="8">
        <f>FC_IND_NMM_CM_E!M5+FC_IND_NMM_CR_E!M5+FC_IND_NMM_GL_E!M5</f>
        <v>0</v>
      </c>
      <c r="N5" s="8">
        <f>FC_IND_NMM_CM_E!N5+FC_IND_NMM_CR_E!N5+FC_IND_NMM_GL_E!N5</f>
        <v>0</v>
      </c>
      <c r="O5" s="8">
        <f>FC_IND_NMM_CM_E!O5+FC_IND_NMM_CR_E!O5+FC_IND_NMM_GL_E!O5</f>
        <v>0</v>
      </c>
      <c r="P5" s="8">
        <f>FC_IND_NMM_CM_E!P5+FC_IND_NMM_CR_E!P5+FC_IND_NMM_GL_E!P5</f>
        <v>0</v>
      </c>
      <c r="Q5" s="8">
        <f>FC_IND_NMM_CM_E!Q5+FC_IND_NMM_CR_E!Q5+FC_IND_NMM_GL_E!Q5</f>
        <v>0</v>
      </c>
      <c r="R5" s="8">
        <f>FC_IND_NMM_CM_E!R5+FC_IND_NMM_CR_E!R5+FC_IND_NMM_GL_E!R5</f>
        <v>0</v>
      </c>
      <c r="S5" s="8">
        <f>FC_IND_NMM_CM_E!S5+FC_IND_NMM_CR_E!S5+FC_IND_NMM_GL_E!S5</f>
        <v>0</v>
      </c>
      <c r="T5" s="8">
        <f>FC_IND_NMM_CM_E!T5+FC_IND_NMM_CR_E!T5+FC_IND_NMM_GL_E!T5</f>
        <v>0</v>
      </c>
      <c r="U5" s="8">
        <f>FC_IND_NMM_CM_E!U5+FC_IND_NMM_CR_E!U5+FC_IND_NMM_GL_E!U5</f>
        <v>0</v>
      </c>
      <c r="V5" s="8">
        <f>FC_IND_NMM_CM_E!V5+FC_IND_NMM_CR_E!V5+FC_IND_NMM_GL_E!V5</f>
        <v>0</v>
      </c>
      <c r="W5" s="8">
        <f>FC_IND_NMM_CM_E!W5+FC_IND_NMM_CR_E!W5+FC_IND_NMM_GL_E!W5</f>
        <v>0</v>
      </c>
      <c r="X5" s="8">
        <f>FC_IND_NMM_CM_E!X5+FC_IND_NMM_CR_E!X5+FC_IND_NMM_GL_E!X5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FC_IND_NMM_CM_E!C6+FC_IND_NMM_CR_E!C6+FC_IND_NMM_GL_E!C6</f>
        <v>0</v>
      </c>
      <c r="D6" s="8">
        <f>FC_IND_NMM_CM_E!D6+FC_IND_NMM_CR_E!D6+FC_IND_NMM_GL_E!D6</f>
        <v>0</v>
      </c>
      <c r="E6" s="8">
        <f>FC_IND_NMM_CM_E!E6+FC_IND_NMM_CR_E!E6+FC_IND_NMM_GL_E!E6</f>
        <v>0</v>
      </c>
      <c r="F6" s="8">
        <f>FC_IND_NMM_CM_E!F6+FC_IND_NMM_CR_E!F6+FC_IND_NMM_GL_E!F6</f>
        <v>0</v>
      </c>
      <c r="G6" s="8">
        <f>FC_IND_NMM_CM_E!G6+FC_IND_NMM_CR_E!G6+FC_IND_NMM_GL_E!G6</f>
        <v>0</v>
      </c>
      <c r="H6" s="8">
        <f>FC_IND_NMM_CM_E!H6+FC_IND_NMM_CR_E!H6+FC_IND_NMM_GL_E!H6</f>
        <v>0</v>
      </c>
      <c r="I6" s="8">
        <f>FC_IND_NMM_CM_E!I6+FC_IND_NMM_CR_E!I6+FC_IND_NMM_GL_E!I6</f>
        <v>0</v>
      </c>
      <c r="J6" s="8">
        <f>FC_IND_NMM_CM_E!J6+FC_IND_NMM_CR_E!J6+FC_IND_NMM_GL_E!J6</f>
        <v>0</v>
      </c>
      <c r="K6" s="8">
        <f>FC_IND_NMM_CM_E!K6+FC_IND_NMM_CR_E!K6+FC_IND_NMM_GL_E!K6</f>
        <v>0</v>
      </c>
      <c r="L6" s="8">
        <f>FC_IND_NMM_CM_E!L6+FC_IND_NMM_CR_E!L6+FC_IND_NMM_GL_E!L6</f>
        <v>0</v>
      </c>
      <c r="M6" s="8">
        <f>FC_IND_NMM_CM_E!M6+FC_IND_NMM_CR_E!M6+FC_IND_NMM_GL_E!M6</f>
        <v>0</v>
      </c>
      <c r="N6" s="8">
        <f>FC_IND_NMM_CM_E!N6+FC_IND_NMM_CR_E!N6+FC_IND_NMM_GL_E!N6</f>
        <v>0</v>
      </c>
      <c r="O6" s="8">
        <f>FC_IND_NMM_CM_E!O6+FC_IND_NMM_CR_E!O6+FC_IND_NMM_GL_E!O6</f>
        <v>0</v>
      </c>
      <c r="P6" s="8">
        <f>FC_IND_NMM_CM_E!P6+FC_IND_NMM_CR_E!P6+FC_IND_NMM_GL_E!P6</f>
        <v>0</v>
      </c>
      <c r="Q6" s="8">
        <f>FC_IND_NMM_CM_E!Q6+FC_IND_NMM_CR_E!Q6+FC_IND_NMM_GL_E!Q6</f>
        <v>0</v>
      </c>
      <c r="R6" s="8">
        <f>FC_IND_NMM_CM_E!R6+FC_IND_NMM_CR_E!R6+FC_IND_NMM_GL_E!R6</f>
        <v>0</v>
      </c>
      <c r="S6" s="8">
        <f>FC_IND_NMM_CM_E!S6+FC_IND_NMM_CR_E!S6+FC_IND_NMM_GL_E!S6</f>
        <v>0</v>
      </c>
      <c r="T6" s="8">
        <f>FC_IND_NMM_CM_E!T6+FC_IND_NMM_CR_E!T6+FC_IND_NMM_GL_E!T6</f>
        <v>0</v>
      </c>
      <c r="U6" s="8">
        <f>FC_IND_NMM_CM_E!U6+FC_IND_NMM_CR_E!U6+FC_IND_NMM_GL_E!U6</f>
        <v>0</v>
      </c>
      <c r="V6" s="8">
        <f>FC_IND_NMM_CM_E!V6+FC_IND_NMM_CR_E!V6+FC_IND_NMM_GL_E!V6</f>
        <v>0</v>
      </c>
      <c r="W6" s="8">
        <f>FC_IND_NMM_CM_E!W6+FC_IND_NMM_CR_E!W6+FC_IND_NMM_GL_E!W6</f>
        <v>0</v>
      </c>
      <c r="X6" s="8">
        <f>FC_IND_NMM_CM_E!X6+FC_IND_NMM_CR_E!X6+FC_IND_NMM_GL_E!X6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FC_IND_NMM_CM_E!C7+FC_IND_NMM_CR_E!C7+FC_IND_NMM_GL_E!C7</f>
        <v>1149.8337496799995</v>
      </c>
      <c r="D7" s="8">
        <f>FC_IND_NMM_CM_E!D7+FC_IND_NMM_CR_E!D7+FC_IND_NMM_GL_E!D7</f>
        <v>629.55785376000006</v>
      </c>
      <c r="E7" s="8">
        <f>FC_IND_NMM_CM_E!E7+FC_IND_NMM_CR_E!E7+FC_IND_NMM_GL_E!E7</f>
        <v>644.96819376000008</v>
      </c>
      <c r="F7" s="8">
        <f>FC_IND_NMM_CM_E!F7+FC_IND_NMM_CR_E!F7+FC_IND_NMM_GL_E!F7</f>
        <v>490.36893840000039</v>
      </c>
      <c r="G7" s="8">
        <f>FC_IND_NMM_CM_E!G7+FC_IND_NMM_CR_E!G7+FC_IND_NMM_GL_E!G7</f>
        <v>285.34364496000001</v>
      </c>
      <c r="H7" s="8">
        <f>FC_IND_NMM_CM_E!H7+FC_IND_NMM_CR_E!H7+FC_IND_NMM_GL_E!H7</f>
        <v>4.8362925599999995</v>
      </c>
      <c r="I7" s="8">
        <f>FC_IND_NMM_CM_E!I7+FC_IND_NMM_CR_E!I7+FC_IND_NMM_GL_E!I7</f>
        <v>29.489090400000002</v>
      </c>
      <c r="J7" s="8">
        <f>FC_IND_NMM_CM_E!J7+FC_IND_NMM_CR_E!J7+FC_IND_NMM_GL_E!J7</f>
        <v>577.13102567999999</v>
      </c>
      <c r="K7" s="8">
        <f>FC_IND_NMM_CM_E!K7+FC_IND_NMM_CR_E!K7+FC_IND_NMM_GL_E!K7</f>
        <v>195.45113016000002</v>
      </c>
      <c r="L7" s="8">
        <f>FC_IND_NMM_CM_E!L7+FC_IND_NMM_CR_E!L7+FC_IND_NMM_GL_E!L7</f>
        <v>24.43143384</v>
      </c>
      <c r="M7" s="8">
        <f>FC_IND_NMM_CM_E!M7+FC_IND_NMM_CR_E!M7+FC_IND_NMM_GL_E!M7</f>
        <v>133.56116136</v>
      </c>
      <c r="N7" s="8">
        <f>FC_IND_NMM_CM_E!N7+FC_IND_NMM_CR_E!N7+FC_IND_NMM_GL_E!N7</f>
        <v>14.293303199999999</v>
      </c>
      <c r="O7" s="8">
        <f>FC_IND_NMM_CM_E!O7+FC_IND_NMM_CR_E!O7+FC_IND_NMM_GL_E!O7</f>
        <v>7.146651600000002</v>
      </c>
      <c r="P7" s="8">
        <f>FC_IND_NMM_CM_E!P7+FC_IND_NMM_CR_E!P7+FC_IND_NMM_GL_E!P7</f>
        <v>0</v>
      </c>
      <c r="Q7" s="8">
        <f>FC_IND_NMM_CM_E!Q7+FC_IND_NMM_CR_E!Q7+FC_IND_NMM_GL_E!Q7</f>
        <v>0</v>
      </c>
      <c r="R7" s="8">
        <f>FC_IND_NMM_CM_E!R7+FC_IND_NMM_CR_E!R7+FC_IND_NMM_GL_E!R7</f>
        <v>0</v>
      </c>
      <c r="S7" s="8">
        <f>FC_IND_NMM_CM_E!S7+FC_IND_NMM_CR_E!S7+FC_IND_NMM_GL_E!S7</f>
        <v>0</v>
      </c>
      <c r="T7" s="8">
        <f>FC_IND_NMM_CM_E!T7+FC_IND_NMM_CR_E!T7+FC_IND_NMM_GL_E!T7</f>
        <v>0</v>
      </c>
      <c r="U7" s="8">
        <f>FC_IND_NMM_CM_E!U7+FC_IND_NMM_CR_E!U7+FC_IND_NMM_GL_E!U7</f>
        <v>0</v>
      </c>
      <c r="V7" s="8">
        <f>FC_IND_NMM_CM_E!V7+FC_IND_NMM_CR_E!V7+FC_IND_NMM_GL_E!V7</f>
        <v>0</v>
      </c>
      <c r="W7" s="8">
        <f>FC_IND_NMM_CM_E!W7+FC_IND_NMM_CR_E!W7+FC_IND_NMM_GL_E!W7</f>
        <v>0</v>
      </c>
      <c r="X7" s="8">
        <f>FC_IND_NMM_CM_E!X7+FC_IND_NMM_CR_E!X7+FC_IND_NMM_GL_E!X7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FC_IND_NMM_CM_E!C9+FC_IND_NMM_CR_E!C9+FC_IND_NMM_GL_E!C9</f>
        <v>0</v>
      </c>
      <c r="D9" s="8">
        <f>FC_IND_NMM_CM_E!D9+FC_IND_NMM_CR_E!D9+FC_IND_NMM_GL_E!D9</f>
        <v>0</v>
      </c>
      <c r="E9" s="8">
        <f>FC_IND_NMM_CM_E!E9+FC_IND_NMM_CR_E!E9+FC_IND_NMM_GL_E!E9</f>
        <v>0</v>
      </c>
      <c r="F9" s="8">
        <f>FC_IND_NMM_CM_E!F9+FC_IND_NMM_CR_E!F9+FC_IND_NMM_GL_E!F9</f>
        <v>0</v>
      </c>
      <c r="G9" s="8">
        <f>FC_IND_NMM_CM_E!G9+FC_IND_NMM_CR_E!G9+FC_IND_NMM_GL_E!G9</f>
        <v>0</v>
      </c>
      <c r="H9" s="8">
        <f>FC_IND_NMM_CM_E!H9+FC_IND_NMM_CR_E!H9+FC_IND_NMM_GL_E!H9</f>
        <v>0</v>
      </c>
      <c r="I9" s="8">
        <f>FC_IND_NMM_CM_E!I9+FC_IND_NMM_CR_E!I9+FC_IND_NMM_GL_E!I9</f>
        <v>0</v>
      </c>
      <c r="J9" s="8">
        <f>FC_IND_NMM_CM_E!J9+FC_IND_NMM_CR_E!J9+FC_IND_NMM_GL_E!J9</f>
        <v>0</v>
      </c>
      <c r="K9" s="8">
        <f>FC_IND_NMM_CM_E!K9+FC_IND_NMM_CR_E!K9+FC_IND_NMM_GL_E!K9</f>
        <v>0</v>
      </c>
      <c r="L9" s="8">
        <f>FC_IND_NMM_CM_E!L9+FC_IND_NMM_CR_E!L9+FC_IND_NMM_GL_E!L9</f>
        <v>0</v>
      </c>
      <c r="M9" s="8">
        <f>FC_IND_NMM_CM_E!M9+FC_IND_NMM_CR_E!M9+FC_IND_NMM_GL_E!M9</f>
        <v>0</v>
      </c>
      <c r="N9" s="8">
        <f>FC_IND_NMM_CM_E!N9+FC_IND_NMM_CR_E!N9+FC_IND_NMM_GL_E!N9</f>
        <v>0</v>
      </c>
      <c r="O9" s="8">
        <f>FC_IND_NMM_CM_E!O9+FC_IND_NMM_CR_E!O9+FC_IND_NMM_GL_E!O9</f>
        <v>0</v>
      </c>
      <c r="P9" s="8">
        <f>FC_IND_NMM_CM_E!P9+FC_IND_NMM_CR_E!P9+FC_IND_NMM_GL_E!P9</f>
        <v>0</v>
      </c>
      <c r="Q9" s="8">
        <f>FC_IND_NMM_CM_E!Q9+FC_IND_NMM_CR_E!Q9+FC_IND_NMM_GL_E!Q9</f>
        <v>0</v>
      </c>
      <c r="R9" s="8">
        <f>FC_IND_NMM_CM_E!R9+FC_IND_NMM_CR_E!R9+FC_IND_NMM_GL_E!R9</f>
        <v>0</v>
      </c>
      <c r="S9" s="8">
        <f>FC_IND_NMM_CM_E!S9+FC_IND_NMM_CR_E!S9+FC_IND_NMM_GL_E!S9</f>
        <v>0</v>
      </c>
      <c r="T9" s="8">
        <f>FC_IND_NMM_CM_E!T9+FC_IND_NMM_CR_E!T9+FC_IND_NMM_GL_E!T9</f>
        <v>0</v>
      </c>
      <c r="U9" s="8">
        <f>FC_IND_NMM_CM_E!U9+FC_IND_NMM_CR_E!U9+FC_IND_NMM_GL_E!U9</f>
        <v>0</v>
      </c>
      <c r="V9" s="8">
        <f>FC_IND_NMM_CM_E!V9+FC_IND_NMM_CR_E!V9+FC_IND_NMM_GL_E!V9</f>
        <v>0</v>
      </c>
      <c r="W9" s="8">
        <f>FC_IND_NMM_CM_E!W9+FC_IND_NMM_CR_E!W9+FC_IND_NMM_GL_E!W9</f>
        <v>0</v>
      </c>
      <c r="X9" s="8">
        <f>FC_IND_NMM_CM_E!X9+FC_IND_NMM_CR_E!X9+FC_IND_NMM_GL_E!X9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FC_IND_NMM_CM_E!C10+FC_IND_NMM_CR_E!C10+FC_IND_NMM_GL_E!C10</f>
        <v>0</v>
      </c>
      <c r="D10" s="8">
        <f>FC_IND_NMM_CM_E!D10+FC_IND_NMM_CR_E!D10+FC_IND_NMM_GL_E!D10</f>
        <v>0</v>
      </c>
      <c r="E10" s="8">
        <f>FC_IND_NMM_CM_E!E10+FC_IND_NMM_CR_E!E10+FC_IND_NMM_GL_E!E10</f>
        <v>0</v>
      </c>
      <c r="F10" s="8">
        <f>FC_IND_NMM_CM_E!F10+FC_IND_NMM_CR_E!F10+FC_IND_NMM_GL_E!F10</f>
        <v>0</v>
      </c>
      <c r="G10" s="8">
        <f>FC_IND_NMM_CM_E!G10+FC_IND_NMM_CR_E!G10+FC_IND_NMM_GL_E!G10</f>
        <v>0</v>
      </c>
      <c r="H10" s="8">
        <f>FC_IND_NMM_CM_E!H10+FC_IND_NMM_CR_E!H10+FC_IND_NMM_GL_E!H10</f>
        <v>0</v>
      </c>
      <c r="I10" s="8">
        <f>FC_IND_NMM_CM_E!I10+FC_IND_NMM_CR_E!I10+FC_IND_NMM_GL_E!I10</f>
        <v>0</v>
      </c>
      <c r="J10" s="8">
        <f>FC_IND_NMM_CM_E!J10+FC_IND_NMM_CR_E!J10+FC_IND_NMM_GL_E!J10</f>
        <v>0</v>
      </c>
      <c r="K10" s="8">
        <f>FC_IND_NMM_CM_E!K10+FC_IND_NMM_CR_E!K10+FC_IND_NMM_GL_E!K10</f>
        <v>0</v>
      </c>
      <c r="L10" s="8">
        <f>FC_IND_NMM_CM_E!L10+FC_IND_NMM_CR_E!L10+FC_IND_NMM_GL_E!L10</f>
        <v>0</v>
      </c>
      <c r="M10" s="8">
        <f>FC_IND_NMM_CM_E!M10+FC_IND_NMM_CR_E!M10+FC_IND_NMM_GL_E!M10</f>
        <v>0</v>
      </c>
      <c r="N10" s="8">
        <f>FC_IND_NMM_CM_E!N10+FC_IND_NMM_CR_E!N10+FC_IND_NMM_GL_E!N10</f>
        <v>0</v>
      </c>
      <c r="O10" s="8">
        <f>FC_IND_NMM_CM_E!O10+FC_IND_NMM_CR_E!O10+FC_IND_NMM_GL_E!O10</f>
        <v>0</v>
      </c>
      <c r="P10" s="8">
        <f>FC_IND_NMM_CM_E!P10+FC_IND_NMM_CR_E!P10+FC_IND_NMM_GL_E!P10</f>
        <v>0</v>
      </c>
      <c r="Q10" s="8">
        <f>FC_IND_NMM_CM_E!Q10+FC_IND_NMM_CR_E!Q10+FC_IND_NMM_GL_E!Q10</f>
        <v>0</v>
      </c>
      <c r="R10" s="8">
        <f>FC_IND_NMM_CM_E!R10+FC_IND_NMM_CR_E!R10+FC_IND_NMM_GL_E!R10</f>
        <v>0</v>
      </c>
      <c r="S10" s="8">
        <f>FC_IND_NMM_CM_E!S10+FC_IND_NMM_CR_E!S10+FC_IND_NMM_GL_E!S10</f>
        <v>0</v>
      </c>
      <c r="T10" s="8">
        <f>FC_IND_NMM_CM_E!T10+FC_IND_NMM_CR_E!T10+FC_IND_NMM_GL_E!T10</f>
        <v>0</v>
      </c>
      <c r="U10" s="8">
        <f>FC_IND_NMM_CM_E!U10+FC_IND_NMM_CR_E!U10+FC_IND_NMM_GL_E!U10</f>
        <v>0</v>
      </c>
      <c r="V10" s="8">
        <f>FC_IND_NMM_CM_E!V10+FC_IND_NMM_CR_E!V10+FC_IND_NMM_GL_E!V10</f>
        <v>0</v>
      </c>
      <c r="W10" s="8">
        <f>FC_IND_NMM_CM_E!W10+FC_IND_NMM_CR_E!W10+FC_IND_NMM_GL_E!W10</f>
        <v>0</v>
      </c>
      <c r="X10" s="8">
        <f>FC_IND_NMM_CM_E!X10+FC_IND_NMM_CR_E!X10+FC_IND_NMM_GL_E!X10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6.3254558400000001</v>
      </c>
      <c r="S11" s="19">
        <f t="shared" si="11"/>
        <v>9.7732166399999976</v>
      </c>
      <c r="T11" s="19">
        <f t="shared" si="11"/>
        <v>5.2123051199999999</v>
      </c>
      <c r="U11" s="19">
        <f t="shared" si="11"/>
        <v>6.8045577599999998</v>
      </c>
      <c r="V11" s="19">
        <f t="shared" si="11"/>
        <v>7.1518391999999977</v>
      </c>
      <c r="W11" s="19">
        <f t="shared" si="11"/>
        <v>8.5671748800000014</v>
      </c>
      <c r="X11" s="19">
        <f t="shared" ref="X11" si="12">SUM(X12:X16)</f>
        <v>8.709016799999997</v>
      </c>
    </row>
    <row r="12" spans="1:24" ht="11.25" customHeight="1" x14ac:dyDescent="0.2">
      <c r="A12" s="28" t="s">
        <v>14</v>
      </c>
      <c r="B12" s="7" t="s">
        <v>15</v>
      </c>
      <c r="C12" s="8">
        <f>FC_IND_NMM_CM_E!C12+FC_IND_NMM_CR_E!C12+FC_IND_NMM_GL_E!C12</f>
        <v>0</v>
      </c>
      <c r="D12" s="8">
        <f>FC_IND_NMM_CM_E!D12+FC_IND_NMM_CR_E!D12+FC_IND_NMM_GL_E!D12</f>
        <v>0</v>
      </c>
      <c r="E12" s="8">
        <f>FC_IND_NMM_CM_E!E12+FC_IND_NMM_CR_E!E12+FC_IND_NMM_GL_E!E12</f>
        <v>0</v>
      </c>
      <c r="F12" s="8">
        <f>FC_IND_NMM_CM_E!F12+FC_IND_NMM_CR_E!F12+FC_IND_NMM_GL_E!F12</f>
        <v>0</v>
      </c>
      <c r="G12" s="8">
        <f>FC_IND_NMM_CM_E!G12+FC_IND_NMM_CR_E!G12+FC_IND_NMM_GL_E!G12</f>
        <v>0</v>
      </c>
      <c r="H12" s="8">
        <f>FC_IND_NMM_CM_E!H12+FC_IND_NMM_CR_E!H12+FC_IND_NMM_GL_E!H12</f>
        <v>0</v>
      </c>
      <c r="I12" s="8">
        <f>FC_IND_NMM_CM_E!I12+FC_IND_NMM_CR_E!I12+FC_IND_NMM_GL_E!I12</f>
        <v>0</v>
      </c>
      <c r="J12" s="8">
        <f>FC_IND_NMM_CM_E!J12+FC_IND_NMM_CR_E!J12+FC_IND_NMM_GL_E!J12</f>
        <v>0</v>
      </c>
      <c r="K12" s="8">
        <f>FC_IND_NMM_CM_E!K12+FC_IND_NMM_CR_E!K12+FC_IND_NMM_GL_E!K12</f>
        <v>0</v>
      </c>
      <c r="L12" s="8">
        <f>FC_IND_NMM_CM_E!L12+FC_IND_NMM_CR_E!L12+FC_IND_NMM_GL_E!L12</f>
        <v>0</v>
      </c>
      <c r="M12" s="8">
        <f>FC_IND_NMM_CM_E!M12+FC_IND_NMM_CR_E!M12+FC_IND_NMM_GL_E!M12</f>
        <v>0</v>
      </c>
      <c r="N12" s="8">
        <f>FC_IND_NMM_CM_E!N12+FC_IND_NMM_CR_E!N12+FC_IND_NMM_GL_E!N12</f>
        <v>0</v>
      </c>
      <c r="O12" s="8">
        <f>FC_IND_NMM_CM_E!O12+FC_IND_NMM_CR_E!O12+FC_IND_NMM_GL_E!O12</f>
        <v>0</v>
      </c>
      <c r="P12" s="8">
        <f>FC_IND_NMM_CM_E!P12+FC_IND_NMM_CR_E!P12+FC_IND_NMM_GL_E!P12</f>
        <v>0</v>
      </c>
      <c r="Q12" s="8">
        <f>FC_IND_NMM_CM_E!Q12+FC_IND_NMM_CR_E!Q12+FC_IND_NMM_GL_E!Q12</f>
        <v>0</v>
      </c>
      <c r="R12" s="8">
        <f>FC_IND_NMM_CM_E!R12+FC_IND_NMM_CR_E!R12+FC_IND_NMM_GL_E!R12</f>
        <v>0</v>
      </c>
      <c r="S12" s="8">
        <f>FC_IND_NMM_CM_E!S12+FC_IND_NMM_CR_E!S12+FC_IND_NMM_GL_E!S12</f>
        <v>0</v>
      </c>
      <c r="T12" s="8">
        <f>FC_IND_NMM_CM_E!T12+FC_IND_NMM_CR_E!T12+FC_IND_NMM_GL_E!T12</f>
        <v>0</v>
      </c>
      <c r="U12" s="8">
        <f>FC_IND_NMM_CM_E!U12+FC_IND_NMM_CR_E!U12+FC_IND_NMM_GL_E!U12</f>
        <v>0</v>
      </c>
      <c r="V12" s="8">
        <f>FC_IND_NMM_CM_E!V12+FC_IND_NMM_CR_E!V12+FC_IND_NMM_GL_E!V12</f>
        <v>0</v>
      </c>
      <c r="W12" s="8">
        <f>FC_IND_NMM_CM_E!W12+FC_IND_NMM_CR_E!W12+FC_IND_NMM_GL_E!W12</f>
        <v>0</v>
      </c>
      <c r="X12" s="8">
        <f>FC_IND_NMM_CM_E!X12+FC_IND_NMM_CR_E!X12+FC_IND_NMM_GL_E!X12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FC_IND_NMM_CM_E!C13+FC_IND_NMM_CR_E!C13+FC_IND_NMM_GL_E!C13</f>
        <v>0</v>
      </c>
      <c r="D13" s="8">
        <f>FC_IND_NMM_CM_E!D13+FC_IND_NMM_CR_E!D13+FC_IND_NMM_GL_E!D13</f>
        <v>0</v>
      </c>
      <c r="E13" s="8">
        <f>FC_IND_NMM_CM_E!E13+FC_IND_NMM_CR_E!E13+FC_IND_NMM_GL_E!E13</f>
        <v>0</v>
      </c>
      <c r="F13" s="8">
        <f>FC_IND_NMM_CM_E!F13+FC_IND_NMM_CR_E!F13+FC_IND_NMM_GL_E!F13</f>
        <v>0</v>
      </c>
      <c r="G13" s="8">
        <f>FC_IND_NMM_CM_E!G13+FC_IND_NMM_CR_E!G13+FC_IND_NMM_GL_E!G13</f>
        <v>0</v>
      </c>
      <c r="H13" s="8">
        <f>FC_IND_NMM_CM_E!H13+FC_IND_NMM_CR_E!H13+FC_IND_NMM_GL_E!H13</f>
        <v>0</v>
      </c>
      <c r="I13" s="8">
        <f>FC_IND_NMM_CM_E!I13+FC_IND_NMM_CR_E!I13+FC_IND_NMM_GL_E!I13</f>
        <v>0</v>
      </c>
      <c r="J13" s="8">
        <f>FC_IND_NMM_CM_E!J13+FC_IND_NMM_CR_E!J13+FC_IND_NMM_GL_E!J13</f>
        <v>0</v>
      </c>
      <c r="K13" s="8">
        <f>FC_IND_NMM_CM_E!K13+FC_IND_NMM_CR_E!K13+FC_IND_NMM_GL_E!K13</f>
        <v>0</v>
      </c>
      <c r="L13" s="8">
        <f>FC_IND_NMM_CM_E!L13+FC_IND_NMM_CR_E!L13+FC_IND_NMM_GL_E!L13</f>
        <v>0</v>
      </c>
      <c r="M13" s="8">
        <f>FC_IND_NMM_CM_E!M13+FC_IND_NMM_CR_E!M13+FC_IND_NMM_GL_E!M13</f>
        <v>0</v>
      </c>
      <c r="N13" s="8">
        <f>FC_IND_NMM_CM_E!N13+FC_IND_NMM_CR_E!N13+FC_IND_NMM_GL_E!N13</f>
        <v>0</v>
      </c>
      <c r="O13" s="8">
        <f>FC_IND_NMM_CM_E!O13+FC_IND_NMM_CR_E!O13+FC_IND_NMM_GL_E!O13</f>
        <v>0</v>
      </c>
      <c r="P13" s="8">
        <f>FC_IND_NMM_CM_E!P13+FC_IND_NMM_CR_E!P13+FC_IND_NMM_GL_E!P13</f>
        <v>0</v>
      </c>
      <c r="Q13" s="8">
        <f>FC_IND_NMM_CM_E!Q13+FC_IND_NMM_CR_E!Q13+FC_IND_NMM_GL_E!Q13</f>
        <v>0</v>
      </c>
      <c r="R13" s="8">
        <f>FC_IND_NMM_CM_E!R13+FC_IND_NMM_CR_E!R13+FC_IND_NMM_GL_E!R13</f>
        <v>6.3254558400000001</v>
      </c>
      <c r="S13" s="8">
        <f>FC_IND_NMM_CM_E!S13+FC_IND_NMM_CR_E!S13+FC_IND_NMM_GL_E!S13</f>
        <v>9.7732166399999976</v>
      </c>
      <c r="T13" s="8">
        <f>FC_IND_NMM_CM_E!T13+FC_IND_NMM_CR_E!T13+FC_IND_NMM_GL_E!T13</f>
        <v>5.2123051199999999</v>
      </c>
      <c r="U13" s="8">
        <f>FC_IND_NMM_CM_E!U13+FC_IND_NMM_CR_E!U13+FC_IND_NMM_GL_E!U13</f>
        <v>6.8045577599999998</v>
      </c>
      <c r="V13" s="8">
        <f>FC_IND_NMM_CM_E!V13+FC_IND_NMM_CR_E!V13+FC_IND_NMM_GL_E!V13</f>
        <v>7.1518391999999977</v>
      </c>
      <c r="W13" s="8">
        <f>FC_IND_NMM_CM_E!W13+FC_IND_NMM_CR_E!W13+FC_IND_NMM_GL_E!W13</f>
        <v>8.5671748800000014</v>
      </c>
      <c r="X13" s="8">
        <f>FC_IND_NMM_CM_E!X13+FC_IND_NMM_CR_E!X13+FC_IND_NMM_GL_E!X13</f>
        <v>8.709016799999997</v>
      </c>
    </row>
    <row r="14" spans="1:24" ht="11.25" customHeight="1" x14ac:dyDescent="0.2">
      <c r="A14" s="28" t="s">
        <v>18</v>
      </c>
      <c r="B14" s="7" t="s">
        <v>19</v>
      </c>
      <c r="C14" s="8">
        <f>FC_IND_NMM_CM_E!C14+FC_IND_NMM_CR_E!C14+FC_IND_NMM_GL_E!C14</f>
        <v>0</v>
      </c>
      <c r="D14" s="8">
        <f>FC_IND_NMM_CM_E!D14+FC_IND_NMM_CR_E!D14+FC_IND_NMM_GL_E!D14</f>
        <v>0</v>
      </c>
      <c r="E14" s="8">
        <f>FC_IND_NMM_CM_E!E14+FC_IND_NMM_CR_E!E14+FC_IND_NMM_GL_E!E14</f>
        <v>0</v>
      </c>
      <c r="F14" s="8">
        <f>FC_IND_NMM_CM_E!F14+FC_IND_NMM_CR_E!F14+FC_IND_NMM_GL_E!F14</f>
        <v>0</v>
      </c>
      <c r="G14" s="8">
        <f>FC_IND_NMM_CM_E!G14+FC_IND_NMM_CR_E!G14+FC_IND_NMM_GL_E!G14</f>
        <v>0</v>
      </c>
      <c r="H14" s="8">
        <f>FC_IND_NMM_CM_E!H14+FC_IND_NMM_CR_E!H14+FC_IND_NMM_GL_E!H14</f>
        <v>0</v>
      </c>
      <c r="I14" s="8">
        <f>FC_IND_NMM_CM_E!I14+FC_IND_NMM_CR_E!I14+FC_IND_NMM_GL_E!I14</f>
        <v>0</v>
      </c>
      <c r="J14" s="8">
        <f>FC_IND_NMM_CM_E!J14+FC_IND_NMM_CR_E!J14+FC_IND_NMM_GL_E!J14</f>
        <v>0</v>
      </c>
      <c r="K14" s="8">
        <f>FC_IND_NMM_CM_E!K14+FC_IND_NMM_CR_E!K14+FC_IND_NMM_GL_E!K14</f>
        <v>0</v>
      </c>
      <c r="L14" s="8">
        <f>FC_IND_NMM_CM_E!L14+FC_IND_NMM_CR_E!L14+FC_IND_NMM_GL_E!L14</f>
        <v>0</v>
      </c>
      <c r="M14" s="8">
        <f>FC_IND_NMM_CM_E!M14+FC_IND_NMM_CR_E!M14+FC_IND_NMM_GL_E!M14</f>
        <v>0</v>
      </c>
      <c r="N14" s="8">
        <f>FC_IND_NMM_CM_E!N14+FC_IND_NMM_CR_E!N14+FC_IND_NMM_GL_E!N14</f>
        <v>0</v>
      </c>
      <c r="O14" s="8">
        <f>FC_IND_NMM_CM_E!O14+FC_IND_NMM_CR_E!O14+FC_IND_NMM_GL_E!O14</f>
        <v>0</v>
      </c>
      <c r="P14" s="8">
        <f>FC_IND_NMM_CM_E!P14+FC_IND_NMM_CR_E!P14+FC_IND_NMM_GL_E!P14</f>
        <v>0</v>
      </c>
      <c r="Q14" s="8">
        <f>FC_IND_NMM_CM_E!Q14+FC_IND_NMM_CR_E!Q14+FC_IND_NMM_GL_E!Q14</f>
        <v>0</v>
      </c>
      <c r="R14" s="8">
        <f>FC_IND_NMM_CM_E!R14+FC_IND_NMM_CR_E!R14+FC_IND_NMM_GL_E!R14</f>
        <v>0</v>
      </c>
      <c r="S14" s="8">
        <f>FC_IND_NMM_CM_E!S14+FC_IND_NMM_CR_E!S14+FC_IND_NMM_GL_E!S14</f>
        <v>0</v>
      </c>
      <c r="T14" s="8">
        <f>FC_IND_NMM_CM_E!T14+FC_IND_NMM_CR_E!T14+FC_IND_NMM_GL_E!T14</f>
        <v>0</v>
      </c>
      <c r="U14" s="8">
        <f>FC_IND_NMM_CM_E!U14+FC_IND_NMM_CR_E!U14+FC_IND_NMM_GL_E!U14</f>
        <v>0</v>
      </c>
      <c r="V14" s="8">
        <f>FC_IND_NMM_CM_E!V14+FC_IND_NMM_CR_E!V14+FC_IND_NMM_GL_E!V14</f>
        <v>0</v>
      </c>
      <c r="W14" s="8">
        <f>FC_IND_NMM_CM_E!W14+FC_IND_NMM_CR_E!W14+FC_IND_NMM_GL_E!W14</f>
        <v>0</v>
      </c>
      <c r="X14" s="8">
        <f>FC_IND_NMM_CM_E!X14+FC_IND_NMM_CR_E!X14+FC_IND_NMM_GL_E!X14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FC_IND_NMM_CM_E!C15+FC_IND_NMM_CR_E!C15+FC_IND_NMM_GL_E!C15</f>
        <v>0</v>
      </c>
      <c r="D15" s="8">
        <f>FC_IND_NMM_CM_E!D15+FC_IND_NMM_CR_E!D15+FC_IND_NMM_GL_E!D15</f>
        <v>0</v>
      </c>
      <c r="E15" s="8">
        <f>FC_IND_NMM_CM_E!E15+FC_IND_NMM_CR_E!E15+FC_IND_NMM_GL_E!E15</f>
        <v>0</v>
      </c>
      <c r="F15" s="8">
        <f>FC_IND_NMM_CM_E!F15+FC_IND_NMM_CR_E!F15+FC_IND_NMM_GL_E!F15</f>
        <v>0</v>
      </c>
      <c r="G15" s="8">
        <f>FC_IND_NMM_CM_E!G15+FC_IND_NMM_CR_E!G15+FC_IND_NMM_GL_E!G15</f>
        <v>0</v>
      </c>
      <c r="H15" s="8">
        <f>FC_IND_NMM_CM_E!H15+FC_IND_NMM_CR_E!H15+FC_IND_NMM_GL_E!H15</f>
        <v>0</v>
      </c>
      <c r="I15" s="8">
        <f>FC_IND_NMM_CM_E!I15+FC_IND_NMM_CR_E!I15+FC_IND_NMM_GL_E!I15</f>
        <v>0</v>
      </c>
      <c r="J15" s="8">
        <f>FC_IND_NMM_CM_E!J15+FC_IND_NMM_CR_E!J15+FC_IND_NMM_GL_E!J15</f>
        <v>0</v>
      </c>
      <c r="K15" s="8">
        <f>FC_IND_NMM_CM_E!K15+FC_IND_NMM_CR_E!K15+FC_IND_NMM_GL_E!K15</f>
        <v>0</v>
      </c>
      <c r="L15" s="8">
        <f>FC_IND_NMM_CM_E!L15+FC_IND_NMM_CR_E!L15+FC_IND_NMM_GL_E!L15</f>
        <v>0</v>
      </c>
      <c r="M15" s="8">
        <f>FC_IND_NMM_CM_E!M15+FC_IND_NMM_CR_E!M15+FC_IND_NMM_GL_E!M15</f>
        <v>0</v>
      </c>
      <c r="N15" s="8">
        <f>FC_IND_NMM_CM_E!N15+FC_IND_NMM_CR_E!N15+FC_IND_NMM_GL_E!N15</f>
        <v>0</v>
      </c>
      <c r="O15" s="8">
        <f>FC_IND_NMM_CM_E!O15+FC_IND_NMM_CR_E!O15+FC_IND_NMM_GL_E!O15</f>
        <v>0</v>
      </c>
      <c r="P15" s="8">
        <f>FC_IND_NMM_CM_E!P15+FC_IND_NMM_CR_E!P15+FC_IND_NMM_GL_E!P15</f>
        <v>0</v>
      </c>
      <c r="Q15" s="8">
        <f>FC_IND_NMM_CM_E!Q15+FC_IND_NMM_CR_E!Q15+FC_IND_NMM_GL_E!Q15</f>
        <v>0</v>
      </c>
      <c r="R15" s="8">
        <f>FC_IND_NMM_CM_E!R15+FC_IND_NMM_CR_E!R15+FC_IND_NMM_GL_E!R15</f>
        <v>0</v>
      </c>
      <c r="S15" s="8">
        <f>FC_IND_NMM_CM_E!S15+FC_IND_NMM_CR_E!S15+FC_IND_NMM_GL_E!S15</f>
        <v>0</v>
      </c>
      <c r="T15" s="8">
        <f>FC_IND_NMM_CM_E!T15+FC_IND_NMM_CR_E!T15+FC_IND_NMM_GL_E!T15</f>
        <v>0</v>
      </c>
      <c r="U15" s="8">
        <f>FC_IND_NMM_CM_E!U15+FC_IND_NMM_CR_E!U15+FC_IND_NMM_GL_E!U15</f>
        <v>0</v>
      </c>
      <c r="V15" s="8">
        <f>FC_IND_NMM_CM_E!V15+FC_IND_NMM_CR_E!V15+FC_IND_NMM_GL_E!V15</f>
        <v>0</v>
      </c>
      <c r="W15" s="8">
        <f>FC_IND_NMM_CM_E!W15+FC_IND_NMM_CR_E!W15+FC_IND_NMM_GL_E!W15</f>
        <v>0</v>
      </c>
      <c r="X15" s="8">
        <f>FC_IND_NMM_CM_E!X15+FC_IND_NMM_CR_E!X15+FC_IND_NMM_GL_E!X15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FC_IND_NMM_CM_E!C16+FC_IND_NMM_CR_E!C16+FC_IND_NMM_GL_E!C16</f>
        <v>0</v>
      </c>
      <c r="D16" s="8">
        <f>FC_IND_NMM_CM_E!D16+FC_IND_NMM_CR_E!D16+FC_IND_NMM_GL_E!D16</f>
        <v>0</v>
      </c>
      <c r="E16" s="8">
        <f>FC_IND_NMM_CM_E!E16+FC_IND_NMM_CR_E!E16+FC_IND_NMM_GL_E!E16</f>
        <v>0</v>
      </c>
      <c r="F16" s="8">
        <f>FC_IND_NMM_CM_E!F16+FC_IND_NMM_CR_E!F16+FC_IND_NMM_GL_E!F16</f>
        <v>0</v>
      </c>
      <c r="G16" s="8">
        <f>FC_IND_NMM_CM_E!G16+FC_IND_NMM_CR_E!G16+FC_IND_NMM_GL_E!G16</f>
        <v>0</v>
      </c>
      <c r="H16" s="8">
        <f>FC_IND_NMM_CM_E!H16+FC_IND_NMM_CR_E!H16+FC_IND_NMM_GL_E!H16</f>
        <v>0</v>
      </c>
      <c r="I16" s="8">
        <f>FC_IND_NMM_CM_E!I16+FC_IND_NMM_CR_E!I16+FC_IND_NMM_GL_E!I16</f>
        <v>0</v>
      </c>
      <c r="J16" s="8">
        <f>FC_IND_NMM_CM_E!J16+FC_IND_NMM_CR_E!J16+FC_IND_NMM_GL_E!J16</f>
        <v>0</v>
      </c>
      <c r="K16" s="8">
        <f>FC_IND_NMM_CM_E!K16+FC_IND_NMM_CR_E!K16+FC_IND_NMM_GL_E!K16</f>
        <v>0</v>
      </c>
      <c r="L16" s="8">
        <f>FC_IND_NMM_CM_E!L16+FC_IND_NMM_CR_E!L16+FC_IND_NMM_GL_E!L16</f>
        <v>0</v>
      </c>
      <c r="M16" s="8">
        <f>FC_IND_NMM_CM_E!M16+FC_IND_NMM_CR_E!M16+FC_IND_NMM_GL_E!M16</f>
        <v>0</v>
      </c>
      <c r="N16" s="8">
        <f>FC_IND_NMM_CM_E!N16+FC_IND_NMM_CR_E!N16+FC_IND_NMM_GL_E!N16</f>
        <v>0</v>
      </c>
      <c r="O16" s="8">
        <f>FC_IND_NMM_CM_E!O16+FC_IND_NMM_CR_E!O16+FC_IND_NMM_GL_E!O16</f>
        <v>0</v>
      </c>
      <c r="P16" s="8">
        <f>FC_IND_NMM_CM_E!P16+FC_IND_NMM_CR_E!P16+FC_IND_NMM_GL_E!P16</f>
        <v>0</v>
      </c>
      <c r="Q16" s="8">
        <f>FC_IND_NMM_CM_E!Q16+FC_IND_NMM_CR_E!Q16+FC_IND_NMM_GL_E!Q16</f>
        <v>0</v>
      </c>
      <c r="R16" s="8">
        <f>FC_IND_NMM_CM_E!R16+FC_IND_NMM_CR_E!R16+FC_IND_NMM_GL_E!R16</f>
        <v>0</v>
      </c>
      <c r="S16" s="8">
        <f>FC_IND_NMM_CM_E!S16+FC_IND_NMM_CR_E!S16+FC_IND_NMM_GL_E!S16</f>
        <v>0</v>
      </c>
      <c r="T16" s="8">
        <f>FC_IND_NMM_CM_E!T16+FC_IND_NMM_CR_E!T16+FC_IND_NMM_GL_E!T16</f>
        <v>0</v>
      </c>
      <c r="U16" s="8">
        <f>FC_IND_NMM_CM_E!U16+FC_IND_NMM_CR_E!U16+FC_IND_NMM_GL_E!U16</f>
        <v>0</v>
      </c>
      <c r="V16" s="8">
        <f>FC_IND_NMM_CM_E!V16+FC_IND_NMM_CR_E!V16+FC_IND_NMM_GL_E!V16</f>
        <v>0</v>
      </c>
      <c r="W16" s="8">
        <f>FC_IND_NMM_CM_E!W16+FC_IND_NMM_CR_E!W16+FC_IND_NMM_GL_E!W16</f>
        <v>0</v>
      </c>
      <c r="X16" s="8">
        <f>FC_IND_NMM_CM_E!X16+FC_IND_NMM_CR_E!X16+FC_IND_NMM_GL_E!X16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FC_IND_NMM_CM_E!C18+FC_IND_NMM_CR_E!C18+FC_IND_NMM_GL_E!C18</f>
        <v>0</v>
      </c>
      <c r="D18" s="8">
        <f>FC_IND_NMM_CM_E!D18+FC_IND_NMM_CR_E!D18+FC_IND_NMM_GL_E!D18</f>
        <v>0</v>
      </c>
      <c r="E18" s="8">
        <f>FC_IND_NMM_CM_E!E18+FC_IND_NMM_CR_E!E18+FC_IND_NMM_GL_E!E18</f>
        <v>0</v>
      </c>
      <c r="F18" s="8">
        <f>FC_IND_NMM_CM_E!F18+FC_IND_NMM_CR_E!F18+FC_IND_NMM_GL_E!F18</f>
        <v>0</v>
      </c>
      <c r="G18" s="8">
        <f>FC_IND_NMM_CM_E!G18+FC_IND_NMM_CR_E!G18+FC_IND_NMM_GL_E!G18</f>
        <v>0</v>
      </c>
      <c r="H18" s="8">
        <f>FC_IND_NMM_CM_E!H18+FC_IND_NMM_CR_E!H18+FC_IND_NMM_GL_E!H18</f>
        <v>0</v>
      </c>
      <c r="I18" s="8">
        <f>FC_IND_NMM_CM_E!I18+FC_IND_NMM_CR_E!I18+FC_IND_NMM_GL_E!I18</f>
        <v>0</v>
      </c>
      <c r="J18" s="8">
        <f>FC_IND_NMM_CM_E!J18+FC_IND_NMM_CR_E!J18+FC_IND_NMM_GL_E!J18</f>
        <v>0</v>
      </c>
      <c r="K18" s="8">
        <f>FC_IND_NMM_CM_E!K18+FC_IND_NMM_CR_E!K18+FC_IND_NMM_GL_E!K18</f>
        <v>0</v>
      </c>
      <c r="L18" s="8">
        <f>FC_IND_NMM_CM_E!L18+FC_IND_NMM_CR_E!L18+FC_IND_NMM_GL_E!L18</f>
        <v>0</v>
      </c>
      <c r="M18" s="8">
        <f>FC_IND_NMM_CM_E!M18+FC_IND_NMM_CR_E!M18+FC_IND_NMM_GL_E!M18</f>
        <v>0</v>
      </c>
      <c r="N18" s="8">
        <f>FC_IND_NMM_CM_E!N18+FC_IND_NMM_CR_E!N18+FC_IND_NMM_GL_E!N18</f>
        <v>0</v>
      </c>
      <c r="O18" s="8">
        <f>FC_IND_NMM_CM_E!O18+FC_IND_NMM_CR_E!O18+FC_IND_NMM_GL_E!O18</f>
        <v>0</v>
      </c>
      <c r="P18" s="8">
        <f>FC_IND_NMM_CM_E!P18+FC_IND_NMM_CR_E!P18+FC_IND_NMM_GL_E!P18</f>
        <v>0</v>
      </c>
      <c r="Q18" s="8">
        <f>FC_IND_NMM_CM_E!Q18+FC_IND_NMM_CR_E!Q18+FC_IND_NMM_GL_E!Q18</f>
        <v>0</v>
      </c>
      <c r="R18" s="8">
        <f>FC_IND_NMM_CM_E!R18+FC_IND_NMM_CR_E!R18+FC_IND_NMM_GL_E!R18</f>
        <v>0</v>
      </c>
      <c r="S18" s="8">
        <f>FC_IND_NMM_CM_E!S18+FC_IND_NMM_CR_E!S18+FC_IND_NMM_GL_E!S18</f>
        <v>0</v>
      </c>
      <c r="T18" s="8">
        <f>FC_IND_NMM_CM_E!T18+FC_IND_NMM_CR_E!T18+FC_IND_NMM_GL_E!T18</f>
        <v>0</v>
      </c>
      <c r="U18" s="8">
        <f>FC_IND_NMM_CM_E!U18+FC_IND_NMM_CR_E!U18+FC_IND_NMM_GL_E!U18</f>
        <v>0</v>
      </c>
      <c r="V18" s="8">
        <f>FC_IND_NMM_CM_E!V18+FC_IND_NMM_CR_E!V18+FC_IND_NMM_GL_E!V18</f>
        <v>0</v>
      </c>
      <c r="W18" s="8">
        <f>FC_IND_NMM_CM_E!W18+FC_IND_NMM_CR_E!W18+FC_IND_NMM_GL_E!W18</f>
        <v>0</v>
      </c>
      <c r="X18" s="8">
        <f>FC_IND_NMM_CM_E!X18+FC_IND_NMM_CR_E!X18+FC_IND_NMM_GL_E!X18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FC_IND_NMM_CM_E!C19+FC_IND_NMM_CR_E!C19+FC_IND_NMM_GL_E!C19</f>
        <v>0</v>
      </c>
      <c r="D19" s="8">
        <f>FC_IND_NMM_CM_E!D19+FC_IND_NMM_CR_E!D19+FC_IND_NMM_GL_E!D19</f>
        <v>0</v>
      </c>
      <c r="E19" s="8">
        <f>FC_IND_NMM_CM_E!E19+FC_IND_NMM_CR_E!E19+FC_IND_NMM_GL_E!E19</f>
        <v>0</v>
      </c>
      <c r="F19" s="8">
        <f>FC_IND_NMM_CM_E!F19+FC_IND_NMM_CR_E!F19+FC_IND_NMM_GL_E!F19</f>
        <v>0</v>
      </c>
      <c r="G19" s="8">
        <f>FC_IND_NMM_CM_E!G19+FC_IND_NMM_CR_E!G19+FC_IND_NMM_GL_E!G19</f>
        <v>0</v>
      </c>
      <c r="H19" s="8">
        <f>FC_IND_NMM_CM_E!H19+FC_IND_NMM_CR_E!H19+FC_IND_NMM_GL_E!H19</f>
        <v>0</v>
      </c>
      <c r="I19" s="8">
        <f>FC_IND_NMM_CM_E!I19+FC_IND_NMM_CR_E!I19+FC_IND_NMM_GL_E!I19</f>
        <v>0</v>
      </c>
      <c r="J19" s="8">
        <f>FC_IND_NMM_CM_E!J19+FC_IND_NMM_CR_E!J19+FC_IND_NMM_GL_E!J19</f>
        <v>0</v>
      </c>
      <c r="K19" s="8">
        <f>FC_IND_NMM_CM_E!K19+FC_IND_NMM_CR_E!K19+FC_IND_NMM_GL_E!K19</f>
        <v>0</v>
      </c>
      <c r="L19" s="8">
        <f>FC_IND_NMM_CM_E!L19+FC_IND_NMM_CR_E!L19+FC_IND_NMM_GL_E!L19</f>
        <v>0</v>
      </c>
      <c r="M19" s="8">
        <f>FC_IND_NMM_CM_E!M19+FC_IND_NMM_CR_E!M19+FC_IND_NMM_GL_E!M19</f>
        <v>0</v>
      </c>
      <c r="N19" s="8">
        <f>FC_IND_NMM_CM_E!N19+FC_IND_NMM_CR_E!N19+FC_IND_NMM_GL_E!N19</f>
        <v>0</v>
      </c>
      <c r="O19" s="8">
        <f>FC_IND_NMM_CM_E!O19+FC_IND_NMM_CR_E!O19+FC_IND_NMM_GL_E!O19</f>
        <v>0</v>
      </c>
      <c r="P19" s="8">
        <f>FC_IND_NMM_CM_E!P19+FC_IND_NMM_CR_E!P19+FC_IND_NMM_GL_E!P19</f>
        <v>0</v>
      </c>
      <c r="Q19" s="8">
        <f>FC_IND_NMM_CM_E!Q19+FC_IND_NMM_CR_E!Q19+FC_IND_NMM_GL_E!Q19</f>
        <v>0</v>
      </c>
      <c r="R19" s="8">
        <f>FC_IND_NMM_CM_E!R19+FC_IND_NMM_CR_E!R19+FC_IND_NMM_GL_E!R19</f>
        <v>0</v>
      </c>
      <c r="S19" s="8">
        <f>FC_IND_NMM_CM_E!S19+FC_IND_NMM_CR_E!S19+FC_IND_NMM_GL_E!S19</f>
        <v>0</v>
      </c>
      <c r="T19" s="8">
        <f>FC_IND_NMM_CM_E!T19+FC_IND_NMM_CR_E!T19+FC_IND_NMM_GL_E!T19</f>
        <v>0</v>
      </c>
      <c r="U19" s="8">
        <f>FC_IND_NMM_CM_E!U19+FC_IND_NMM_CR_E!U19+FC_IND_NMM_GL_E!U19</f>
        <v>0</v>
      </c>
      <c r="V19" s="8">
        <f>FC_IND_NMM_CM_E!V19+FC_IND_NMM_CR_E!V19+FC_IND_NMM_GL_E!V19</f>
        <v>0</v>
      </c>
      <c r="W19" s="8">
        <f>FC_IND_NMM_CM_E!W19+FC_IND_NMM_CR_E!W19+FC_IND_NMM_GL_E!W19</f>
        <v>0</v>
      </c>
      <c r="X19" s="8">
        <f>FC_IND_NMM_CM_E!X19+FC_IND_NMM_CR_E!X19+FC_IND_NMM_GL_E!X19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FC_IND_NMM_CM_E!C20+FC_IND_NMM_CR_E!C20+FC_IND_NMM_GL_E!C20</f>
        <v>0</v>
      </c>
      <c r="D20" s="8">
        <f>FC_IND_NMM_CM_E!D20+FC_IND_NMM_CR_E!D20+FC_IND_NMM_GL_E!D20</f>
        <v>0</v>
      </c>
      <c r="E20" s="8">
        <f>FC_IND_NMM_CM_E!E20+FC_IND_NMM_CR_E!E20+FC_IND_NMM_GL_E!E20</f>
        <v>0</v>
      </c>
      <c r="F20" s="8">
        <f>FC_IND_NMM_CM_E!F20+FC_IND_NMM_CR_E!F20+FC_IND_NMM_GL_E!F20</f>
        <v>0</v>
      </c>
      <c r="G20" s="8">
        <f>FC_IND_NMM_CM_E!G20+FC_IND_NMM_CR_E!G20+FC_IND_NMM_GL_E!G20</f>
        <v>0</v>
      </c>
      <c r="H20" s="8">
        <f>FC_IND_NMM_CM_E!H20+FC_IND_NMM_CR_E!H20+FC_IND_NMM_GL_E!H20</f>
        <v>0</v>
      </c>
      <c r="I20" s="8">
        <f>FC_IND_NMM_CM_E!I20+FC_IND_NMM_CR_E!I20+FC_IND_NMM_GL_E!I20</f>
        <v>0</v>
      </c>
      <c r="J20" s="8">
        <f>FC_IND_NMM_CM_E!J20+FC_IND_NMM_CR_E!J20+FC_IND_NMM_GL_E!J20</f>
        <v>0</v>
      </c>
      <c r="K20" s="8">
        <f>FC_IND_NMM_CM_E!K20+FC_IND_NMM_CR_E!K20+FC_IND_NMM_GL_E!K20</f>
        <v>0</v>
      </c>
      <c r="L20" s="8">
        <f>FC_IND_NMM_CM_E!L20+FC_IND_NMM_CR_E!L20+FC_IND_NMM_GL_E!L20</f>
        <v>0</v>
      </c>
      <c r="M20" s="8">
        <f>FC_IND_NMM_CM_E!M20+FC_IND_NMM_CR_E!M20+FC_IND_NMM_GL_E!M20</f>
        <v>0</v>
      </c>
      <c r="N20" s="8">
        <f>FC_IND_NMM_CM_E!N20+FC_IND_NMM_CR_E!N20+FC_IND_NMM_GL_E!N20</f>
        <v>0</v>
      </c>
      <c r="O20" s="8">
        <f>FC_IND_NMM_CM_E!O20+FC_IND_NMM_CR_E!O20+FC_IND_NMM_GL_E!O20</f>
        <v>0</v>
      </c>
      <c r="P20" s="8">
        <f>FC_IND_NMM_CM_E!P20+FC_IND_NMM_CR_E!P20+FC_IND_NMM_GL_E!P20</f>
        <v>0</v>
      </c>
      <c r="Q20" s="8">
        <f>FC_IND_NMM_CM_E!Q20+FC_IND_NMM_CR_E!Q20+FC_IND_NMM_GL_E!Q20</f>
        <v>0</v>
      </c>
      <c r="R20" s="8">
        <f>FC_IND_NMM_CM_E!R20+FC_IND_NMM_CR_E!R20+FC_IND_NMM_GL_E!R20</f>
        <v>0</v>
      </c>
      <c r="S20" s="8">
        <f>FC_IND_NMM_CM_E!S20+FC_IND_NMM_CR_E!S20+FC_IND_NMM_GL_E!S20</f>
        <v>0</v>
      </c>
      <c r="T20" s="8">
        <f>FC_IND_NMM_CM_E!T20+FC_IND_NMM_CR_E!T20+FC_IND_NMM_GL_E!T20</f>
        <v>0</v>
      </c>
      <c r="U20" s="8">
        <f>FC_IND_NMM_CM_E!U20+FC_IND_NMM_CR_E!U20+FC_IND_NMM_GL_E!U20</f>
        <v>0</v>
      </c>
      <c r="V20" s="8">
        <f>FC_IND_NMM_CM_E!V20+FC_IND_NMM_CR_E!V20+FC_IND_NMM_GL_E!V20</f>
        <v>0</v>
      </c>
      <c r="W20" s="8">
        <f>FC_IND_NMM_CM_E!W20+FC_IND_NMM_CR_E!W20+FC_IND_NMM_GL_E!W20</f>
        <v>0</v>
      </c>
      <c r="X20" s="8">
        <f>FC_IND_NMM_CM_E!X20+FC_IND_NMM_CR_E!X20+FC_IND_NMM_GL_E!X20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FC_IND_NMM_CM_E!C21+FC_IND_NMM_CR_E!C21+FC_IND_NMM_GL_E!C21</f>
        <v>0</v>
      </c>
      <c r="D21" s="8">
        <f>FC_IND_NMM_CM_E!D21+FC_IND_NMM_CR_E!D21+FC_IND_NMM_GL_E!D21</f>
        <v>0</v>
      </c>
      <c r="E21" s="8">
        <f>FC_IND_NMM_CM_E!E21+FC_IND_NMM_CR_E!E21+FC_IND_NMM_GL_E!E21</f>
        <v>0</v>
      </c>
      <c r="F21" s="8">
        <f>FC_IND_NMM_CM_E!F21+FC_IND_NMM_CR_E!F21+FC_IND_NMM_GL_E!F21</f>
        <v>0</v>
      </c>
      <c r="G21" s="8">
        <f>FC_IND_NMM_CM_E!G21+FC_IND_NMM_CR_E!G21+FC_IND_NMM_GL_E!G21</f>
        <v>0</v>
      </c>
      <c r="H21" s="8">
        <f>FC_IND_NMM_CM_E!H21+FC_IND_NMM_CR_E!H21+FC_IND_NMM_GL_E!H21</f>
        <v>0</v>
      </c>
      <c r="I21" s="8">
        <f>FC_IND_NMM_CM_E!I21+FC_IND_NMM_CR_E!I21+FC_IND_NMM_GL_E!I21</f>
        <v>0</v>
      </c>
      <c r="J21" s="8">
        <f>FC_IND_NMM_CM_E!J21+FC_IND_NMM_CR_E!J21+FC_IND_NMM_GL_E!J21</f>
        <v>0</v>
      </c>
      <c r="K21" s="8">
        <f>FC_IND_NMM_CM_E!K21+FC_IND_NMM_CR_E!K21+FC_IND_NMM_GL_E!K21</f>
        <v>0</v>
      </c>
      <c r="L21" s="8">
        <f>FC_IND_NMM_CM_E!L21+FC_IND_NMM_CR_E!L21+FC_IND_NMM_GL_E!L21</f>
        <v>0</v>
      </c>
      <c r="M21" s="8">
        <f>FC_IND_NMM_CM_E!M21+FC_IND_NMM_CR_E!M21+FC_IND_NMM_GL_E!M21</f>
        <v>0</v>
      </c>
      <c r="N21" s="8">
        <f>FC_IND_NMM_CM_E!N21+FC_IND_NMM_CR_E!N21+FC_IND_NMM_GL_E!N21</f>
        <v>0</v>
      </c>
      <c r="O21" s="8">
        <f>FC_IND_NMM_CM_E!O21+FC_IND_NMM_CR_E!O21+FC_IND_NMM_GL_E!O21</f>
        <v>0</v>
      </c>
      <c r="P21" s="8">
        <f>FC_IND_NMM_CM_E!P21+FC_IND_NMM_CR_E!P21+FC_IND_NMM_GL_E!P21</f>
        <v>0</v>
      </c>
      <c r="Q21" s="8">
        <f>FC_IND_NMM_CM_E!Q21+FC_IND_NMM_CR_E!Q21+FC_IND_NMM_GL_E!Q21</f>
        <v>0</v>
      </c>
      <c r="R21" s="8">
        <f>FC_IND_NMM_CM_E!R21+FC_IND_NMM_CR_E!R21+FC_IND_NMM_GL_E!R21</f>
        <v>0</v>
      </c>
      <c r="S21" s="8">
        <f>FC_IND_NMM_CM_E!S21+FC_IND_NMM_CR_E!S21+FC_IND_NMM_GL_E!S21</f>
        <v>0</v>
      </c>
      <c r="T21" s="8">
        <f>FC_IND_NMM_CM_E!T21+FC_IND_NMM_CR_E!T21+FC_IND_NMM_GL_E!T21</f>
        <v>0</v>
      </c>
      <c r="U21" s="8">
        <f>FC_IND_NMM_CM_E!U21+FC_IND_NMM_CR_E!U21+FC_IND_NMM_GL_E!U21</f>
        <v>0</v>
      </c>
      <c r="V21" s="8">
        <f>FC_IND_NMM_CM_E!V21+FC_IND_NMM_CR_E!V21+FC_IND_NMM_GL_E!V21</f>
        <v>0</v>
      </c>
      <c r="W21" s="8">
        <f>FC_IND_NMM_CM_E!W21+FC_IND_NMM_CR_E!W21+FC_IND_NMM_GL_E!W21</f>
        <v>0</v>
      </c>
      <c r="X21" s="8">
        <f>FC_IND_NMM_CM_E!X21+FC_IND_NMM_CR_E!X21+FC_IND_NMM_GL_E!X21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FC_IND_NMM_CM_E!C23+FC_IND_NMM_CR_E!C23+FC_IND_NMM_GL_E!C23</f>
        <v>0</v>
      </c>
      <c r="D23" s="8">
        <f>FC_IND_NMM_CM_E!D23+FC_IND_NMM_CR_E!D23+FC_IND_NMM_GL_E!D23</f>
        <v>0</v>
      </c>
      <c r="E23" s="8">
        <f>FC_IND_NMM_CM_E!E23+FC_IND_NMM_CR_E!E23+FC_IND_NMM_GL_E!E23</f>
        <v>0</v>
      </c>
      <c r="F23" s="8">
        <f>FC_IND_NMM_CM_E!F23+FC_IND_NMM_CR_E!F23+FC_IND_NMM_GL_E!F23</f>
        <v>0</v>
      </c>
      <c r="G23" s="8">
        <f>FC_IND_NMM_CM_E!G23+FC_IND_NMM_CR_E!G23+FC_IND_NMM_GL_E!G23</f>
        <v>0</v>
      </c>
      <c r="H23" s="8">
        <f>FC_IND_NMM_CM_E!H23+FC_IND_NMM_CR_E!H23+FC_IND_NMM_GL_E!H23</f>
        <v>0</v>
      </c>
      <c r="I23" s="8">
        <f>FC_IND_NMM_CM_E!I23+FC_IND_NMM_CR_E!I23+FC_IND_NMM_GL_E!I23</f>
        <v>0</v>
      </c>
      <c r="J23" s="8">
        <f>FC_IND_NMM_CM_E!J23+FC_IND_NMM_CR_E!J23+FC_IND_NMM_GL_E!J23</f>
        <v>0</v>
      </c>
      <c r="K23" s="8">
        <f>FC_IND_NMM_CM_E!K23+FC_IND_NMM_CR_E!K23+FC_IND_NMM_GL_E!K23</f>
        <v>0</v>
      </c>
      <c r="L23" s="8">
        <f>FC_IND_NMM_CM_E!L23+FC_IND_NMM_CR_E!L23+FC_IND_NMM_GL_E!L23</f>
        <v>0</v>
      </c>
      <c r="M23" s="8">
        <f>FC_IND_NMM_CM_E!M23+FC_IND_NMM_CR_E!M23+FC_IND_NMM_GL_E!M23</f>
        <v>0</v>
      </c>
      <c r="N23" s="8">
        <f>FC_IND_NMM_CM_E!N23+FC_IND_NMM_CR_E!N23+FC_IND_NMM_GL_E!N23</f>
        <v>0</v>
      </c>
      <c r="O23" s="8">
        <f>FC_IND_NMM_CM_E!O23+FC_IND_NMM_CR_E!O23+FC_IND_NMM_GL_E!O23</f>
        <v>0</v>
      </c>
      <c r="P23" s="8">
        <f>FC_IND_NMM_CM_E!P23+FC_IND_NMM_CR_E!P23+FC_IND_NMM_GL_E!P23</f>
        <v>0</v>
      </c>
      <c r="Q23" s="8">
        <f>FC_IND_NMM_CM_E!Q23+FC_IND_NMM_CR_E!Q23+FC_IND_NMM_GL_E!Q23</f>
        <v>0</v>
      </c>
      <c r="R23" s="8">
        <f>FC_IND_NMM_CM_E!R23+FC_IND_NMM_CR_E!R23+FC_IND_NMM_GL_E!R23</f>
        <v>0</v>
      </c>
      <c r="S23" s="8">
        <f>FC_IND_NMM_CM_E!S23+FC_IND_NMM_CR_E!S23+FC_IND_NMM_GL_E!S23</f>
        <v>0</v>
      </c>
      <c r="T23" s="8">
        <f>FC_IND_NMM_CM_E!T23+FC_IND_NMM_CR_E!T23+FC_IND_NMM_GL_E!T23</f>
        <v>0</v>
      </c>
      <c r="U23" s="8">
        <f>FC_IND_NMM_CM_E!U23+FC_IND_NMM_CR_E!U23+FC_IND_NMM_GL_E!U23</f>
        <v>0</v>
      </c>
      <c r="V23" s="8">
        <f>FC_IND_NMM_CM_E!V23+FC_IND_NMM_CR_E!V23+FC_IND_NMM_GL_E!V23</f>
        <v>0</v>
      </c>
      <c r="W23" s="8">
        <f>FC_IND_NMM_CM_E!W23+FC_IND_NMM_CR_E!W23+FC_IND_NMM_GL_E!W23</f>
        <v>0</v>
      </c>
      <c r="X23" s="8">
        <f>FC_IND_NMM_CM_E!X23+FC_IND_NMM_CR_E!X23+FC_IND_NMM_GL_E!X23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FC_IND_NMM_CM_E!C24+FC_IND_NMM_CR_E!C24+FC_IND_NMM_GL_E!C24</f>
        <v>0</v>
      </c>
      <c r="D24" s="8">
        <f>FC_IND_NMM_CM_E!D24+FC_IND_NMM_CR_E!D24+FC_IND_NMM_GL_E!D24</f>
        <v>0</v>
      </c>
      <c r="E24" s="8">
        <f>FC_IND_NMM_CM_E!E24+FC_IND_NMM_CR_E!E24+FC_IND_NMM_GL_E!E24</f>
        <v>0</v>
      </c>
      <c r="F24" s="8">
        <f>FC_IND_NMM_CM_E!F24+FC_IND_NMM_CR_E!F24+FC_IND_NMM_GL_E!F24</f>
        <v>0</v>
      </c>
      <c r="G24" s="8">
        <f>FC_IND_NMM_CM_E!G24+FC_IND_NMM_CR_E!G24+FC_IND_NMM_GL_E!G24</f>
        <v>0</v>
      </c>
      <c r="H24" s="8">
        <f>FC_IND_NMM_CM_E!H24+FC_IND_NMM_CR_E!H24+FC_IND_NMM_GL_E!H24</f>
        <v>0</v>
      </c>
      <c r="I24" s="8">
        <f>FC_IND_NMM_CM_E!I24+FC_IND_NMM_CR_E!I24+FC_IND_NMM_GL_E!I24</f>
        <v>0</v>
      </c>
      <c r="J24" s="8">
        <f>FC_IND_NMM_CM_E!J24+FC_IND_NMM_CR_E!J24+FC_IND_NMM_GL_E!J24</f>
        <v>0</v>
      </c>
      <c r="K24" s="8">
        <f>FC_IND_NMM_CM_E!K24+FC_IND_NMM_CR_E!K24+FC_IND_NMM_GL_E!K24</f>
        <v>0</v>
      </c>
      <c r="L24" s="8">
        <f>FC_IND_NMM_CM_E!L24+FC_IND_NMM_CR_E!L24+FC_IND_NMM_GL_E!L24</f>
        <v>0</v>
      </c>
      <c r="M24" s="8">
        <f>FC_IND_NMM_CM_E!M24+FC_IND_NMM_CR_E!M24+FC_IND_NMM_GL_E!M24</f>
        <v>0</v>
      </c>
      <c r="N24" s="8">
        <f>FC_IND_NMM_CM_E!N24+FC_IND_NMM_CR_E!N24+FC_IND_NMM_GL_E!N24</f>
        <v>0</v>
      </c>
      <c r="O24" s="8">
        <f>FC_IND_NMM_CM_E!O24+FC_IND_NMM_CR_E!O24+FC_IND_NMM_GL_E!O24</f>
        <v>0</v>
      </c>
      <c r="P24" s="8">
        <f>FC_IND_NMM_CM_E!P24+FC_IND_NMM_CR_E!P24+FC_IND_NMM_GL_E!P24</f>
        <v>0</v>
      </c>
      <c r="Q24" s="8">
        <f>FC_IND_NMM_CM_E!Q24+FC_IND_NMM_CR_E!Q24+FC_IND_NMM_GL_E!Q24</f>
        <v>0</v>
      </c>
      <c r="R24" s="8">
        <f>FC_IND_NMM_CM_E!R24+FC_IND_NMM_CR_E!R24+FC_IND_NMM_GL_E!R24</f>
        <v>0</v>
      </c>
      <c r="S24" s="8">
        <f>FC_IND_NMM_CM_E!S24+FC_IND_NMM_CR_E!S24+FC_IND_NMM_GL_E!S24</f>
        <v>0</v>
      </c>
      <c r="T24" s="8">
        <f>FC_IND_NMM_CM_E!T24+FC_IND_NMM_CR_E!T24+FC_IND_NMM_GL_E!T24</f>
        <v>0</v>
      </c>
      <c r="U24" s="8">
        <f>FC_IND_NMM_CM_E!U24+FC_IND_NMM_CR_E!U24+FC_IND_NMM_GL_E!U24</f>
        <v>0</v>
      </c>
      <c r="V24" s="8">
        <f>FC_IND_NMM_CM_E!V24+FC_IND_NMM_CR_E!V24+FC_IND_NMM_GL_E!V24</f>
        <v>0</v>
      </c>
      <c r="W24" s="8">
        <f>FC_IND_NMM_CM_E!W24+FC_IND_NMM_CR_E!W24+FC_IND_NMM_GL_E!W24</f>
        <v>0</v>
      </c>
      <c r="X24" s="8">
        <f>FC_IND_NMM_CM_E!X24+FC_IND_NMM_CR_E!X24+FC_IND_NMM_GL_E!X24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FC_IND_NMM_CM_E!C25+FC_IND_NMM_CR_E!C25+FC_IND_NMM_GL_E!C25</f>
        <v>0</v>
      </c>
      <c r="D25" s="27">
        <f>FC_IND_NMM_CM_E!D25+FC_IND_NMM_CR_E!D25+FC_IND_NMM_GL_E!D25</f>
        <v>0</v>
      </c>
      <c r="E25" s="27">
        <f>FC_IND_NMM_CM_E!E25+FC_IND_NMM_CR_E!E25+FC_IND_NMM_GL_E!E25</f>
        <v>0</v>
      </c>
      <c r="F25" s="27">
        <f>FC_IND_NMM_CM_E!F25+FC_IND_NMM_CR_E!F25+FC_IND_NMM_GL_E!F25</f>
        <v>0</v>
      </c>
      <c r="G25" s="27">
        <f>FC_IND_NMM_CM_E!G25+FC_IND_NMM_CR_E!G25+FC_IND_NMM_GL_E!G25</f>
        <v>0</v>
      </c>
      <c r="H25" s="27">
        <f>FC_IND_NMM_CM_E!H25+FC_IND_NMM_CR_E!H25+FC_IND_NMM_GL_E!H25</f>
        <v>0</v>
      </c>
      <c r="I25" s="27">
        <f>FC_IND_NMM_CM_E!I25+FC_IND_NMM_CR_E!I25+FC_IND_NMM_GL_E!I25</f>
        <v>0</v>
      </c>
      <c r="J25" s="27">
        <f>FC_IND_NMM_CM_E!J25+FC_IND_NMM_CR_E!J25+FC_IND_NMM_GL_E!J25</f>
        <v>0</v>
      </c>
      <c r="K25" s="27">
        <f>FC_IND_NMM_CM_E!K25+FC_IND_NMM_CR_E!K25+FC_IND_NMM_GL_E!K25</f>
        <v>0</v>
      </c>
      <c r="L25" s="27">
        <f>FC_IND_NMM_CM_E!L25+FC_IND_NMM_CR_E!L25+FC_IND_NMM_GL_E!L25</f>
        <v>0</v>
      </c>
      <c r="M25" s="27">
        <f>FC_IND_NMM_CM_E!M25+FC_IND_NMM_CR_E!M25+FC_IND_NMM_GL_E!M25</f>
        <v>0</v>
      </c>
      <c r="N25" s="27">
        <f>FC_IND_NMM_CM_E!N25+FC_IND_NMM_CR_E!N25+FC_IND_NMM_GL_E!N25</f>
        <v>0</v>
      </c>
      <c r="O25" s="27">
        <f>FC_IND_NMM_CM_E!O25+FC_IND_NMM_CR_E!O25+FC_IND_NMM_GL_E!O25</f>
        <v>0</v>
      </c>
      <c r="P25" s="27">
        <f>FC_IND_NMM_CM_E!P25+FC_IND_NMM_CR_E!P25+FC_IND_NMM_GL_E!P25</f>
        <v>0</v>
      </c>
      <c r="Q25" s="27">
        <f>FC_IND_NMM_CM_E!Q25+FC_IND_NMM_CR_E!Q25+FC_IND_NMM_GL_E!Q25</f>
        <v>0</v>
      </c>
      <c r="R25" s="27">
        <f>FC_IND_NMM_CM_E!R25+FC_IND_NMM_CR_E!R25+FC_IND_NMM_GL_E!R25</f>
        <v>0</v>
      </c>
      <c r="S25" s="27">
        <f>FC_IND_NMM_CM_E!S25+FC_IND_NMM_CR_E!S25+FC_IND_NMM_GL_E!S25</f>
        <v>0</v>
      </c>
      <c r="T25" s="27">
        <f>FC_IND_NMM_CM_E!T25+FC_IND_NMM_CR_E!T25+FC_IND_NMM_GL_E!T25</f>
        <v>0</v>
      </c>
      <c r="U25" s="27">
        <f>FC_IND_NMM_CM_E!U25+FC_IND_NMM_CR_E!U25+FC_IND_NMM_GL_E!U25</f>
        <v>0</v>
      </c>
      <c r="V25" s="27">
        <f>FC_IND_NMM_CM_E!V25+FC_IND_NMM_CR_E!V25+FC_IND_NMM_GL_E!V25</f>
        <v>0</v>
      </c>
      <c r="W25" s="27">
        <f>FC_IND_NMM_CM_E!W25+FC_IND_NMM_CR_E!W25+FC_IND_NMM_GL_E!W25</f>
        <v>0</v>
      </c>
      <c r="X25" s="27">
        <f>FC_IND_NMM_CM_E!X25+FC_IND_NMM_CR_E!X25+FC_IND_NMM_GL_E!X25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3289.1440878000003</v>
      </c>
      <c r="D26" s="27">
        <f t="shared" ref="D26:W26" si="20">SUM(D27,D33)</f>
        <v>3514.9689050400002</v>
      </c>
      <c r="E26" s="27">
        <f t="shared" si="20"/>
        <v>4042.6810164000003</v>
      </c>
      <c r="F26" s="27">
        <f t="shared" si="20"/>
        <v>3086.2145685599999</v>
      </c>
      <c r="G26" s="27">
        <f t="shared" si="20"/>
        <v>3205.1740118400003</v>
      </c>
      <c r="H26" s="27">
        <f t="shared" si="20"/>
        <v>3595.1701453200003</v>
      </c>
      <c r="I26" s="27">
        <f t="shared" si="20"/>
        <v>3340.7927837999996</v>
      </c>
      <c r="J26" s="27">
        <f t="shared" si="20"/>
        <v>2207.3604386400002</v>
      </c>
      <c r="K26" s="27">
        <f t="shared" si="20"/>
        <v>2345.0319428399989</v>
      </c>
      <c r="L26" s="27">
        <f t="shared" si="20"/>
        <v>2046.567681</v>
      </c>
      <c r="M26" s="27">
        <f t="shared" si="20"/>
        <v>1922.1716951999997</v>
      </c>
      <c r="N26" s="27">
        <f t="shared" si="20"/>
        <v>1647.4657377599999</v>
      </c>
      <c r="O26" s="27">
        <f t="shared" si="20"/>
        <v>1360.3541763600001</v>
      </c>
      <c r="P26" s="27">
        <f t="shared" si="20"/>
        <v>1444.8115648800001</v>
      </c>
      <c r="Q26" s="27">
        <f t="shared" si="20"/>
        <v>1647.7923344399996</v>
      </c>
      <c r="R26" s="27">
        <f t="shared" si="20"/>
        <v>1519.9863476399996</v>
      </c>
      <c r="S26" s="27">
        <f t="shared" si="20"/>
        <v>1120.22861472</v>
      </c>
      <c r="T26" s="27">
        <f t="shared" si="20"/>
        <v>1280.9710389600002</v>
      </c>
      <c r="U26" s="27">
        <f t="shared" si="20"/>
        <v>1137.4584278399996</v>
      </c>
      <c r="V26" s="27">
        <f t="shared" si="20"/>
        <v>1132.1172165600001</v>
      </c>
      <c r="W26" s="27">
        <f t="shared" si="20"/>
        <v>1190.9856653999998</v>
      </c>
      <c r="X26" s="27">
        <f t="shared" ref="X26" si="21">SUM(X27,X33)</f>
        <v>1031.6227705200001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FC_IND_NMM_CM_E!C28+FC_IND_NMM_CR_E!C28+FC_IND_NMM_GL_E!C28</f>
        <v>0</v>
      </c>
      <c r="D28" s="8">
        <f>FC_IND_NMM_CM_E!D28+FC_IND_NMM_CR_E!D28+FC_IND_NMM_GL_E!D28</f>
        <v>0</v>
      </c>
      <c r="E28" s="8">
        <f>FC_IND_NMM_CM_E!E28+FC_IND_NMM_CR_E!E28+FC_IND_NMM_GL_E!E28</f>
        <v>0</v>
      </c>
      <c r="F28" s="8">
        <f>FC_IND_NMM_CM_E!F28+FC_IND_NMM_CR_E!F28+FC_IND_NMM_GL_E!F28</f>
        <v>0</v>
      </c>
      <c r="G28" s="8">
        <f>FC_IND_NMM_CM_E!G28+FC_IND_NMM_CR_E!G28+FC_IND_NMM_GL_E!G28</f>
        <v>0</v>
      </c>
      <c r="H28" s="8">
        <f>FC_IND_NMM_CM_E!H28+FC_IND_NMM_CR_E!H28+FC_IND_NMM_GL_E!H28</f>
        <v>0</v>
      </c>
      <c r="I28" s="8">
        <f>FC_IND_NMM_CM_E!I28+FC_IND_NMM_CR_E!I28+FC_IND_NMM_GL_E!I28</f>
        <v>0</v>
      </c>
      <c r="J28" s="8">
        <f>FC_IND_NMM_CM_E!J28+FC_IND_NMM_CR_E!J28+FC_IND_NMM_GL_E!J28</f>
        <v>0</v>
      </c>
      <c r="K28" s="8">
        <f>FC_IND_NMM_CM_E!K28+FC_IND_NMM_CR_E!K28+FC_IND_NMM_GL_E!K28</f>
        <v>0</v>
      </c>
      <c r="L28" s="8">
        <f>FC_IND_NMM_CM_E!L28+FC_IND_NMM_CR_E!L28+FC_IND_NMM_GL_E!L28</f>
        <v>0</v>
      </c>
      <c r="M28" s="8">
        <f>FC_IND_NMM_CM_E!M28+FC_IND_NMM_CR_E!M28+FC_IND_NMM_GL_E!M28</f>
        <v>0</v>
      </c>
      <c r="N28" s="8">
        <f>FC_IND_NMM_CM_E!N28+FC_IND_NMM_CR_E!N28+FC_IND_NMM_GL_E!N28</f>
        <v>0</v>
      </c>
      <c r="O28" s="8">
        <f>FC_IND_NMM_CM_E!O28+FC_IND_NMM_CR_E!O28+FC_IND_NMM_GL_E!O28</f>
        <v>0</v>
      </c>
      <c r="P28" s="8">
        <f>FC_IND_NMM_CM_E!P28+FC_IND_NMM_CR_E!P28+FC_IND_NMM_GL_E!P28</f>
        <v>0</v>
      </c>
      <c r="Q28" s="8">
        <f>FC_IND_NMM_CM_E!Q28+FC_IND_NMM_CR_E!Q28+FC_IND_NMM_GL_E!Q28</f>
        <v>0</v>
      </c>
      <c r="R28" s="8">
        <f>FC_IND_NMM_CM_E!R28+FC_IND_NMM_CR_E!R28+FC_IND_NMM_GL_E!R28</f>
        <v>0</v>
      </c>
      <c r="S28" s="8">
        <f>FC_IND_NMM_CM_E!S28+FC_IND_NMM_CR_E!S28+FC_IND_NMM_GL_E!S28</f>
        <v>0</v>
      </c>
      <c r="T28" s="8">
        <f>FC_IND_NMM_CM_E!T28+FC_IND_NMM_CR_E!T28+FC_IND_NMM_GL_E!T28</f>
        <v>0</v>
      </c>
      <c r="U28" s="8">
        <f>FC_IND_NMM_CM_E!U28+FC_IND_NMM_CR_E!U28+FC_IND_NMM_GL_E!U28</f>
        <v>0</v>
      </c>
      <c r="V28" s="8">
        <f>FC_IND_NMM_CM_E!V28+FC_IND_NMM_CR_E!V28+FC_IND_NMM_GL_E!V28</f>
        <v>0</v>
      </c>
      <c r="W28" s="8">
        <f>FC_IND_NMM_CM_E!W28+FC_IND_NMM_CR_E!W28+FC_IND_NMM_GL_E!W28</f>
        <v>0</v>
      </c>
      <c r="X28" s="8">
        <f>FC_IND_NMM_CM_E!X28+FC_IND_NMM_CR_E!X28+FC_IND_NMM_GL_E!X28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FC_IND_NMM_CM_E!C29+FC_IND_NMM_CR_E!C29+FC_IND_NMM_GL_E!C29</f>
        <v>0</v>
      </c>
      <c r="D29" s="8">
        <f>FC_IND_NMM_CM_E!D29+FC_IND_NMM_CR_E!D29+FC_IND_NMM_GL_E!D29</f>
        <v>0</v>
      </c>
      <c r="E29" s="8">
        <f>FC_IND_NMM_CM_E!E29+FC_IND_NMM_CR_E!E29+FC_IND_NMM_GL_E!E29</f>
        <v>0</v>
      </c>
      <c r="F29" s="8">
        <f>FC_IND_NMM_CM_E!F29+FC_IND_NMM_CR_E!F29+FC_IND_NMM_GL_E!F29</f>
        <v>0</v>
      </c>
      <c r="G29" s="8">
        <f>FC_IND_NMM_CM_E!G29+FC_IND_NMM_CR_E!G29+FC_IND_NMM_GL_E!G29</f>
        <v>0</v>
      </c>
      <c r="H29" s="8">
        <f>FC_IND_NMM_CM_E!H29+FC_IND_NMM_CR_E!H29+FC_IND_NMM_GL_E!H29</f>
        <v>0</v>
      </c>
      <c r="I29" s="8">
        <f>FC_IND_NMM_CM_E!I29+FC_IND_NMM_CR_E!I29+FC_IND_NMM_GL_E!I29</f>
        <v>0</v>
      </c>
      <c r="J29" s="8">
        <f>FC_IND_NMM_CM_E!J29+FC_IND_NMM_CR_E!J29+FC_IND_NMM_GL_E!J29</f>
        <v>0</v>
      </c>
      <c r="K29" s="8">
        <f>FC_IND_NMM_CM_E!K29+FC_IND_NMM_CR_E!K29+FC_IND_NMM_GL_E!K29</f>
        <v>0</v>
      </c>
      <c r="L29" s="8">
        <f>FC_IND_NMM_CM_E!L29+FC_IND_NMM_CR_E!L29+FC_IND_NMM_GL_E!L29</f>
        <v>0</v>
      </c>
      <c r="M29" s="8">
        <f>FC_IND_NMM_CM_E!M29+FC_IND_NMM_CR_E!M29+FC_IND_NMM_GL_E!M29</f>
        <v>0</v>
      </c>
      <c r="N29" s="8">
        <f>FC_IND_NMM_CM_E!N29+FC_IND_NMM_CR_E!N29+FC_IND_NMM_GL_E!N29</f>
        <v>0</v>
      </c>
      <c r="O29" s="8">
        <f>FC_IND_NMM_CM_E!O29+FC_IND_NMM_CR_E!O29+FC_IND_NMM_GL_E!O29</f>
        <v>0</v>
      </c>
      <c r="P29" s="8">
        <f>FC_IND_NMM_CM_E!P29+FC_IND_NMM_CR_E!P29+FC_IND_NMM_GL_E!P29</f>
        <v>0</v>
      </c>
      <c r="Q29" s="8">
        <f>FC_IND_NMM_CM_E!Q29+FC_IND_NMM_CR_E!Q29+FC_IND_NMM_GL_E!Q29</f>
        <v>0</v>
      </c>
      <c r="R29" s="8">
        <f>FC_IND_NMM_CM_E!R29+FC_IND_NMM_CR_E!R29+FC_IND_NMM_GL_E!R29</f>
        <v>0</v>
      </c>
      <c r="S29" s="8">
        <f>FC_IND_NMM_CM_E!S29+FC_IND_NMM_CR_E!S29+FC_IND_NMM_GL_E!S29</f>
        <v>0</v>
      </c>
      <c r="T29" s="8">
        <f>FC_IND_NMM_CM_E!T29+FC_IND_NMM_CR_E!T29+FC_IND_NMM_GL_E!T29</f>
        <v>0</v>
      </c>
      <c r="U29" s="8">
        <f>FC_IND_NMM_CM_E!U29+FC_IND_NMM_CR_E!U29+FC_IND_NMM_GL_E!U29</f>
        <v>0</v>
      </c>
      <c r="V29" s="8">
        <f>FC_IND_NMM_CM_E!V29+FC_IND_NMM_CR_E!V29+FC_IND_NMM_GL_E!V29</f>
        <v>0</v>
      </c>
      <c r="W29" s="8">
        <f>FC_IND_NMM_CM_E!W29+FC_IND_NMM_CR_E!W29+FC_IND_NMM_GL_E!W29</f>
        <v>0</v>
      </c>
      <c r="X29" s="8">
        <f>FC_IND_NMM_CM_E!X29+FC_IND_NMM_CR_E!X29+FC_IND_NMM_GL_E!X29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FC_IND_NMM_CM_E!C30+FC_IND_NMM_CR_E!C30+FC_IND_NMM_GL_E!C30</f>
        <v>0</v>
      </c>
      <c r="D30" s="8">
        <f>FC_IND_NMM_CM_E!D30+FC_IND_NMM_CR_E!D30+FC_IND_NMM_GL_E!D30</f>
        <v>0</v>
      </c>
      <c r="E30" s="8">
        <f>FC_IND_NMM_CM_E!E30+FC_IND_NMM_CR_E!E30+FC_IND_NMM_GL_E!E30</f>
        <v>0</v>
      </c>
      <c r="F30" s="8">
        <f>FC_IND_NMM_CM_E!F30+FC_IND_NMM_CR_E!F30+FC_IND_NMM_GL_E!F30</f>
        <v>0</v>
      </c>
      <c r="G30" s="8">
        <f>FC_IND_NMM_CM_E!G30+FC_IND_NMM_CR_E!G30+FC_IND_NMM_GL_E!G30</f>
        <v>0</v>
      </c>
      <c r="H30" s="8">
        <f>FC_IND_NMM_CM_E!H30+FC_IND_NMM_CR_E!H30+FC_IND_NMM_GL_E!H30</f>
        <v>0</v>
      </c>
      <c r="I30" s="8">
        <f>FC_IND_NMM_CM_E!I30+FC_IND_NMM_CR_E!I30+FC_IND_NMM_GL_E!I30</f>
        <v>0</v>
      </c>
      <c r="J30" s="8">
        <f>FC_IND_NMM_CM_E!J30+FC_IND_NMM_CR_E!J30+FC_IND_NMM_GL_E!J30</f>
        <v>0</v>
      </c>
      <c r="K30" s="8">
        <f>FC_IND_NMM_CM_E!K30+FC_IND_NMM_CR_E!K30+FC_IND_NMM_GL_E!K30</f>
        <v>0</v>
      </c>
      <c r="L30" s="8">
        <f>FC_IND_NMM_CM_E!L30+FC_IND_NMM_CR_E!L30+FC_IND_NMM_GL_E!L30</f>
        <v>0</v>
      </c>
      <c r="M30" s="8">
        <f>FC_IND_NMM_CM_E!M30+FC_IND_NMM_CR_E!M30+FC_IND_NMM_GL_E!M30</f>
        <v>0</v>
      </c>
      <c r="N30" s="8">
        <f>FC_IND_NMM_CM_E!N30+FC_IND_NMM_CR_E!N30+FC_IND_NMM_GL_E!N30</f>
        <v>0</v>
      </c>
      <c r="O30" s="8">
        <f>FC_IND_NMM_CM_E!O30+FC_IND_NMM_CR_E!O30+FC_IND_NMM_GL_E!O30</f>
        <v>0</v>
      </c>
      <c r="P30" s="8">
        <f>FC_IND_NMM_CM_E!P30+FC_IND_NMM_CR_E!P30+FC_IND_NMM_GL_E!P30</f>
        <v>0</v>
      </c>
      <c r="Q30" s="8">
        <f>FC_IND_NMM_CM_E!Q30+FC_IND_NMM_CR_E!Q30+FC_IND_NMM_GL_E!Q30</f>
        <v>0</v>
      </c>
      <c r="R30" s="8">
        <f>FC_IND_NMM_CM_E!R30+FC_IND_NMM_CR_E!R30+FC_IND_NMM_GL_E!R30</f>
        <v>0</v>
      </c>
      <c r="S30" s="8">
        <f>FC_IND_NMM_CM_E!S30+FC_IND_NMM_CR_E!S30+FC_IND_NMM_GL_E!S30</f>
        <v>0</v>
      </c>
      <c r="T30" s="8">
        <f>FC_IND_NMM_CM_E!T30+FC_IND_NMM_CR_E!T30+FC_IND_NMM_GL_E!T30</f>
        <v>0</v>
      </c>
      <c r="U30" s="8">
        <f>FC_IND_NMM_CM_E!U30+FC_IND_NMM_CR_E!U30+FC_IND_NMM_GL_E!U30</f>
        <v>0</v>
      </c>
      <c r="V30" s="8">
        <f>FC_IND_NMM_CM_E!V30+FC_IND_NMM_CR_E!V30+FC_IND_NMM_GL_E!V30</f>
        <v>0</v>
      </c>
      <c r="W30" s="8">
        <f>FC_IND_NMM_CM_E!W30+FC_IND_NMM_CR_E!W30+FC_IND_NMM_GL_E!W30</f>
        <v>0</v>
      </c>
      <c r="X30" s="8">
        <f>FC_IND_NMM_CM_E!X30+FC_IND_NMM_CR_E!X30+FC_IND_NMM_GL_E!X30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FC_IND_NMM_CM_E!C31+FC_IND_NMM_CR_E!C31+FC_IND_NMM_GL_E!C31</f>
        <v>0</v>
      </c>
      <c r="D31" s="8">
        <f>FC_IND_NMM_CM_E!D31+FC_IND_NMM_CR_E!D31+FC_IND_NMM_GL_E!D31</f>
        <v>0</v>
      </c>
      <c r="E31" s="8">
        <f>FC_IND_NMM_CM_E!E31+FC_IND_NMM_CR_E!E31+FC_IND_NMM_GL_E!E31</f>
        <v>0</v>
      </c>
      <c r="F31" s="8">
        <f>FC_IND_NMM_CM_E!F31+FC_IND_NMM_CR_E!F31+FC_IND_NMM_GL_E!F31</f>
        <v>0</v>
      </c>
      <c r="G31" s="8">
        <f>FC_IND_NMM_CM_E!G31+FC_IND_NMM_CR_E!G31+FC_IND_NMM_GL_E!G31</f>
        <v>0</v>
      </c>
      <c r="H31" s="8">
        <f>FC_IND_NMM_CM_E!H31+FC_IND_NMM_CR_E!H31+FC_IND_NMM_GL_E!H31</f>
        <v>0</v>
      </c>
      <c r="I31" s="8">
        <f>FC_IND_NMM_CM_E!I31+FC_IND_NMM_CR_E!I31+FC_IND_NMM_GL_E!I31</f>
        <v>0</v>
      </c>
      <c r="J31" s="8">
        <f>FC_IND_NMM_CM_E!J31+FC_IND_NMM_CR_E!J31+FC_IND_NMM_GL_E!J31</f>
        <v>0</v>
      </c>
      <c r="K31" s="8">
        <f>FC_IND_NMM_CM_E!K31+FC_IND_NMM_CR_E!K31+FC_IND_NMM_GL_E!K31</f>
        <v>0</v>
      </c>
      <c r="L31" s="8">
        <f>FC_IND_NMM_CM_E!L31+FC_IND_NMM_CR_E!L31+FC_IND_NMM_GL_E!L31</f>
        <v>0</v>
      </c>
      <c r="M31" s="8">
        <f>FC_IND_NMM_CM_E!M31+FC_IND_NMM_CR_E!M31+FC_IND_NMM_GL_E!M31</f>
        <v>0</v>
      </c>
      <c r="N31" s="8">
        <f>FC_IND_NMM_CM_E!N31+FC_IND_NMM_CR_E!N31+FC_IND_NMM_GL_E!N31</f>
        <v>0</v>
      </c>
      <c r="O31" s="8">
        <f>FC_IND_NMM_CM_E!O31+FC_IND_NMM_CR_E!O31+FC_IND_NMM_GL_E!O31</f>
        <v>0</v>
      </c>
      <c r="P31" s="8">
        <f>FC_IND_NMM_CM_E!P31+FC_IND_NMM_CR_E!P31+FC_IND_NMM_GL_E!P31</f>
        <v>0</v>
      </c>
      <c r="Q31" s="8">
        <f>FC_IND_NMM_CM_E!Q31+FC_IND_NMM_CR_E!Q31+FC_IND_NMM_GL_E!Q31</f>
        <v>0</v>
      </c>
      <c r="R31" s="8">
        <f>FC_IND_NMM_CM_E!R31+FC_IND_NMM_CR_E!R31+FC_IND_NMM_GL_E!R31</f>
        <v>0</v>
      </c>
      <c r="S31" s="8">
        <f>FC_IND_NMM_CM_E!S31+FC_IND_NMM_CR_E!S31+FC_IND_NMM_GL_E!S31</f>
        <v>0</v>
      </c>
      <c r="T31" s="8">
        <f>FC_IND_NMM_CM_E!T31+FC_IND_NMM_CR_E!T31+FC_IND_NMM_GL_E!T31</f>
        <v>0</v>
      </c>
      <c r="U31" s="8">
        <f>FC_IND_NMM_CM_E!U31+FC_IND_NMM_CR_E!U31+FC_IND_NMM_GL_E!U31</f>
        <v>0</v>
      </c>
      <c r="V31" s="8">
        <f>FC_IND_NMM_CM_E!V31+FC_IND_NMM_CR_E!V31+FC_IND_NMM_GL_E!V31</f>
        <v>0</v>
      </c>
      <c r="W31" s="8">
        <f>FC_IND_NMM_CM_E!W31+FC_IND_NMM_CR_E!W31+FC_IND_NMM_GL_E!W31</f>
        <v>0</v>
      </c>
      <c r="X31" s="8">
        <f>FC_IND_NMM_CM_E!X31+FC_IND_NMM_CR_E!X31+FC_IND_NMM_GL_E!X31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FC_IND_NMM_CM_E!C32+FC_IND_NMM_CR_E!C32+FC_IND_NMM_GL_E!C32</f>
        <v>0</v>
      </c>
      <c r="D32" s="8">
        <f>FC_IND_NMM_CM_E!D32+FC_IND_NMM_CR_E!D32+FC_IND_NMM_GL_E!D32</f>
        <v>0</v>
      </c>
      <c r="E32" s="8">
        <f>FC_IND_NMM_CM_E!E32+FC_IND_NMM_CR_E!E32+FC_IND_NMM_GL_E!E32</f>
        <v>0</v>
      </c>
      <c r="F32" s="8">
        <f>FC_IND_NMM_CM_E!F32+FC_IND_NMM_CR_E!F32+FC_IND_NMM_GL_E!F32</f>
        <v>0</v>
      </c>
      <c r="G32" s="8">
        <f>FC_IND_NMM_CM_E!G32+FC_IND_NMM_CR_E!G32+FC_IND_NMM_GL_E!G32</f>
        <v>0</v>
      </c>
      <c r="H32" s="8">
        <f>FC_IND_NMM_CM_E!H32+FC_IND_NMM_CR_E!H32+FC_IND_NMM_GL_E!H32</f>
        <v>0</v>
      </c>
      <c r="I32" s="8">
        <f>FC_IND_NMM_CM_E!I32+FC_IND_NMM_CR_E!I32+FC_IND_NMM_GL_E!I32</f>
        <v>0</v>
      </c>
      <c r="J32" s="8">
        <f>FC_IND_NMM_CM_E!J32+FC_IND_NMM_CR_E!J32+FC_IND_NMM_GL_E!J32</f>
        <v>0</v>
      </c>
      <c r="K32" s="8">
        <f>FC_IND_NMM_CM_E!K32+FC_IND_NMM_CR_E!K32+FC_IND_NMM_GL_E!K32</f>
        <v>0</v>
      </c>
      <c r="L32" s="8">
        <f>FC_IND_NMM_CM_E!L32+FC_IND_NMM_CR_E!L32+FC_IND_NMM_GL_E!L32</f>
        <v>0</v>
      </c>
      <c r="M32" s="8">
        <f>FC_IND_NMM_CM_E!M32+FC_IND_NMM_CR_E!M32+FC_IND_NMM_GL_E!M32</f>
        <v>0</v>
      </c>
      <c r="N32" s="8">
        <f>FC_IND_NMM_CM_E!N32+FC_IND_NMM_CR_E!N32+FC_IND_NMM_GL_E!N32</f>
        <v>0</v>
      </c>
      <c r="O32" s="8">
        <f>FC_IND_NMM_CM_E!O32+FC_IND_NMM_CR_E!O32+FC_IND_NMM_GL_E!O32</f>
        <v>0</v>
      </c>
      <c r="P32" s="8">
        <f>FC_IND_NMM_CM_E!P32+FC_IND_NMM_CR_E!P32+FC_IND_NMM_GL_E!P32</f>
        <v>0</v>
      </c>
      <c r="Q32" s="8">
        <f>FC_IND_NMM_CM_E!Q32+FC_IND_NMM_CR_E!Q32+FC_IND_NMM_GL_E!Q32</f>
        <v>0</v>
      </c>
      <c r="R32" s="8">
        <f>FC_IND_NMM_CM_E!R32+FC_IND_NMM_CR_E!R32+FC_IND_NMM_GL_E!R32</f>
        <v>0</v>
      </c>
      <c r="S32" s="8">
        <f>FC_IND_NMM_CM_E!S32+FC_IND_NMM_CR_E!S32+FC_IND_NMM_GL_E!S32</f>
        <v>0</v>
      </c>
      <c r="T32" s="8">
        <f>FC_IND_NMM_CM_E!T32+FC_IND_NMM_CR_E!T32+FC_IND_NMM_GL_E!T32</f>
        <v>0</v>
      </c>
      <c r="U32" s="8">
        <f>FC_IND_NMM_CM_E!U32+FC_IND_NMM_CR_E!U32+FC_IND_NMM_GL_E!U32</f>
        <v>0</v>
      </c>
      <c r="V32" s="8">
        <f>FC_IND_NMM_CM_E!V32+FC_IND_NMM_CR_E!V32+FC_IND_NMM_GL_E!V32</f>
        <v>0</v>
      </c>
      <c r="W32" s="8">
        <f>FC_IND_NMM_CM_E!W32+FC_IND_NMM_CR_E!W32+FC_IND_NMM_GL_E!W32</f>
        <v>0</v>
      </c>
      <c r="X32" s="8">
        <f>FC_IND_NMM_CM_E!X32+FC_IND_NMM_CR_E!X32+FC_IND_NMM_GL_E!X32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3289.1440878000003</v>
      </c>
      <c r="D33" s="19">
        <f t="shared" ref="D33:W33" si="26">SUM(D34:D50)</f>
        <v>3514.9689050400002</v>
      </c>
      <c r="E33" s="19">
        <f t="shared" si="26"/>
        <v>4042.6810164000003</v>
      </c>
      <c r="F33" s="19">
        <f t="shared" si="26"/>
        <v>3086.2145685599999</v>
      </c>
      <c r="G33" s="19">
        <f t="shared" si="26"/>
        <v>3205.1740118400003</v>
      </c>
      <c r="H33" s="19">
        <f t="shared" si="26"/>
        <v>3595.1701453200003</v>
      </c>
      <c r="I33" s="19">
        <f t="shared" si="26"/>
        <v>3340.7927837999996</v>
      </c>
      <c r="J33" s="19">
        <f t="shared" si="26"/>
        <v>2207.3604386400002</v>
      </c>
      <c r="K33" s="19">
        <f t="shared" si="26"/>
        <v>2345.0319428399989</v>
      </c>
      <c r="L33" s="19">
        <f t="shared" si="26"/>
        <v>2046.567681</v>
      </c>
      <c r="M33" s="19">
        <f t="shared" si="26"/>
        <v>1922.1716951999997</v>
      </c>
      <c r="N33" s="19">
        <f t="shared" si="26"/>
        <v>1647.4657377599999</v>
      </c>
      <c r="O33" s="19">
        <f t="shared" si="26"/>
        <v>1360.3541763600001</v>
      </c>
      <c r="P33" s="19">
        <f t="shared" si="26"/>
        <v>1444.8115648800001</v>
      </c>
      <c r="Q33" s="19">
        <f t="shared" si="26"/>
        <v>1647.7923344399996</v>
      </c>
      <c r="R33" s="19">
        <f t="shared" si="26"/>
        <v>1519.9863476399996</v>
      </c>
      <c r="S33" s="19">
        <f t="shared" si="26"/>
        <v>1120.22861472</v>
      </c>
      <c r="T33" s="19">
        <f t="shared" si="26"/>
        <v>1280.9710389600002</v>
      </c>
      <c r="U33" s="19">
        <f t="shared" si="26"/>
        <v>1137.4584278399996</v>
      </c>
      <c r="V33" s="19">
        <f t="shared" si="26"/>
        <v>1132.1172165600001</v>
      </c>
      <c r="W33" s="19">
        <f t="shared" si="26"/>
        <v>1190.9856653999998</v>
      </c>
      <c r="X33" s="19">
        <f t="shared" ref="X33" si="27">SUM(X34:X50)</f>
        <v>1031.6227705200001</v>
      </c>
    </row>
    <row r="34" spans="1:24" ht="11.25" customHeight="1" x14ac:dyDescent="0.2">
      <c r="A34" s="28" t="s">
        <v>54</v>
      </c>
      <c r="B34" s="7" t="s">
        <v>55</v>
      </c>
      <c r="C34" s="8">
        <f>FC_IND_NMM_CM_E!C34+FC_IND_NMM_CR_E!C34+FC_IND_NMM_GL_E!C34</f>
        <v>0</v>
      </c>
      <c r="D34" s="8">
        <f>FC_IND_NMM_CM_E!D34+FC_IND_NMM_CR_E!D34+FC_IND_NMM_GL_E!D34</f>
        <v>0</v>
      </c>
      <c r="E34" s="8">
        <f>FC_IND_NMM_CM_E!E34+FC_IND_NMM_CR_E!E34+FC_IND_NMM_GL_E!E34</f>
        <v>0</v>
      </c>
      <c r="F34" s="8">
        <f>FC_IND_NMM_CM_E!F34+FC_IND_NMM_CR_E!F34+FC_IND_NMM_GL_E!F34</f>
        <v>0</v>
      </c>
      <c r="G34" s="8">
        <f>FC_IND_NMM_CM_E!G34+FC_IND_NMM_CR_E!G34+FC_IND_NMM_GL_E!G34</f>
        <v>0</v>
      </c>
      <c r="H34" s="8">
        <f>FC_IND_NMM_CM_E!H34+FC_IND_NMM_CR_E!H34+FC_IND_NMM_GL_E!H34</f>
        <v>0</v>
      </c>
      <c r="I34" s="8">
        <f>FC_IND_NMM_CM_E!I34+FC_IND_NMM_CR_E!I34+FC_IND_NMM_GL_E!I34</f>
        <v>0</v>
      </c>
      <c r="J34" s="8">
        <f>FC_IND_NMM_CM_E!J34+FC_IND_NMM_CR_E!J34+FC_IND_NMM_GL_E!J34</f>
        <v>0</v>
      </c>
      <c r="K34" s="8">
        <f>FC_IND_NMM_CM_E!K34+FC_IND_NMM_CR_E!K34+FC_IND_NMM_GL_E!K34</f>
        <v>0</v>
      </c>
      <c r="L34" s="8">
        <f>FC_IND_NMM_CM_E!L34+FC_IND_NMM_CR_E!L34+FC_IND_NMM_GL_E!L34</f>
        <v>0</v>
      </c>
      <c r="M34" s="8">
        <f>FC_IND_NMM_CM_E!M34+FC_IND_NMM_CR_E!M34+FC_IND_NMM_GL_E!M34</f>
        <v>0</v>
      </c>
      <c r="N34" s="8">
        <f>FC_IND_NMM_CM_E!N34+FC_IND_NMM_CR_E!N34+FC_IND_NMM_GL_E!N34</f>
        <v>0</v>
      </c>
      <c r="O34" s="8">
        <f>FC_IND_NMM_CM_E!O34+FC_IND_NMM_CR_E!O34+FC_IND_NMM_GL_E!O34</f>
        <v>0</v>
      </c>
      <c r="P34" s="8">
        <f>FC_IND_NMM_CM_E!P34+FC_IND_NMM_CR_E!P34+FC_IND_NMM_GL_E!P34</f>
        <v>0</v>
      </c>
      <c r="Q34" s="8">
        <f>FC_IND_NMM_CM_E!Q34+FC_IND_NMM_CR_E!Q34+FC_IND_NMM_GL_E!Q34</f>
        <v>0</v>
      </c>
      <c r="R34" s="8">
        <f>FC_IND_NMM_CM_E!R34+FC_IND_NMM_CR_E!R34+FC_IND_NMM_GL_E!R34</f>
        <v>0</v>
      </c>
      <c r="S34" s="8">
        <f>FC_IND_NMM_CM_E!S34+FC_IND_NMM_CR_E!S34+FC_IND_NMM_GL_E!S34</f>
        <v>0</v>
      </c>
      <c r="T34" s="8">
        <f>FC_IND_NMM_CM_E!T34+FC_IND_NMM_CR_E!T34+FC_IND_NMM_GL_E!T34</f>
        <v>0</v>
      </c>
      <c r="U34" s="8">
        <f>FC_IND_NMM_CM_E!U34+FC_IND_NMM_CR_E!U34+FC_IND_NMM_GL_E!U34</f>
        <v>0</v>
      </c>
      <c r="V34" s="8">
        <f>FC_IND_NMM_CM_E!V34+FC_IND_NMM_CR_E!V34+FC_IND_NMM_GL_E!V34</f>
        <v>0</v>
      </c>
      <c r="W34" s="8">
        <f>FC_IND_NMM_CM_E!W34+FC_IND_NMM_CR_E!W34+FC_IND_NMM_GL_E!W34</f>
        <v>0</v>
      </c>
      <c r="X34" s="8">
        <f>FC_IND_NMM_CM_E!X34+FC_IND_NMM_CR_E!X34+FC_IND_NMM_GL_E!X34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FC_IND_NMM_CM_E!C35+FC_IND_NMM_CR_E!C35+FC_IND_NMM_GL_E!C35</f>
        <v>0</v>
      </c>
      <c r="D35" s="8">
        <f>FC_IND_NMM_CM_E!D35+FC_IND_NMM_CR_E!D35+FC_IND_NMM_GL_E!D35</f>
        <v>0</v>
      </c>
      <c r="E35" s="8">
        <f>FC_IND_NMM_CM_E!E35+FC_IND_NMM_CR_E!E35+FC_IND_NMM_GL_E!E35</f>
        <v>0</v>
      </c>
      <c r="F35" s="8">
        <f>FC_IND_NMM_CM_E!F35+FC_IND_NMM_CR_E!F35+FC_IND_NMM_GL_E!F35</f>
        <v>0</v>
      </c>
      <c r="G35" s="8">
        <f>FC_IND_NMM_CM_E!G35+FC_IND_NMM_CR_E!G35+FC_IND_NMM_GL_E!G35</f>
        <v>0</v>
      </c>
      <c r="H35" s="8">
        <f>FC_IND_NMM_CM_E!H35+FC_IND_NMM_CR_E!H35+FC_IND_NMM_GL_E!H35</f>
        <v>0</v>
      </c>
      <c r="I35" s="8">
        <f>FC_IND_NMM_CM_E!I35+FC_IND_NMM_CR_E!I35+FC_IND_NMM_GL_E!I35</f>
        <v>0</v>
      </c>
      <c r="J35" s="8">
        <f>FC_IND_NMM_CM_E!J35+FC_IND_NMM_CR_E!J35+FC_IND_NMM_GL_E!J35</f>
        <v>0</v>
      </c>
      <c r="K35" s="8">
        <f>FC_IND_NMM_CM_E!K35+FC_IND_NMM_CR_E!K35+FC_IND_NMM_GL_E!K35</f>
        <v>0</v>
      </c>
      <c r="L35" s="8">
        <f>FC_IND_NMM_CM_E!L35+FC_IND_NMM_CR_E!L35+FC_IND_NMM_GL_E!L35</f>
        <v>0</v>
      </c>
      <c r="M35" s="8">
        <f>FC_IND_NMM_CM_E!M35+FC_IND_NMM_CR_E!M35+FC_IND_NMM_GL_E!M35</f>
        <v>0</v>
      </c>
      <c r="N35" s="8">
        <f>FC_IND_NMM_CM_E!N35+FC_IND_NMM_CR_E!N35+FC_IND_NMM_GL_E!N35</f>
        <v>0</v>
      </c>
      <c r="O35" s="8">
        <f>FC_IND_NMM_CM_E!O35+FC_IND_NMM_CR_E!O35+FC_IND_NMM_GL_E!O35</f>
        <v>0</v>
      </c>
      <c r="P35" s="8">
        <f>FC_IND_NMM_CM_E!P35+FC_IND_NMM_CR_E!P35+FC_IND_NMM_GL_E!P35</f>
        <v>0</v>
      </c>
      <c r="Q35" s="8">
        <f>FC_IND_NMM_CM_E!Q35+FC_IND_NMM_CR_E!Q35+FC_IND_NMM_GL_E!Q35</f>
        <v>0</v>
      </c>
      <c r="R35" s="8">
        <f>FC_IND_NMM_CM_E!R35+FC_IND_NMM_CR_E!R35+FC_IND_NMM_GL_E!R35</f>
        <v>0</v>
      </c>
      <c r="S35" s="8">
        <f>FC_IND_NMM_CM_E!S35+FC_IND_NMM_CR_E!S35+FC_IND_NMM_GL_E!S35</f>
        <v>0</v>
      </c>
      <c r="T35" s="8">
        <f>FC_IND_NMM_CM_E!T35+FC_IND_NMM_CR_E!T35+FC_IND_NMM_GL_E!T35</f>
        <v>0</v>
      </c>
      <c r="U35" s="8">
        <f>FC_IND_NMM_CM_E!U35+FC_IND_NMM_CR_E!U35+FC_IND_NMM_GL_E!U35</f>
        <v>0</v>
      </c>
      <c r="V35" s="8">
        <f>FC_IND_NMM_CM_E!V35+FC_IND_NMM_CR_E!V35+FC_IND_NMM_GL_E!V35</f>
        <v>0</v>
      </c>
      <c r="W35" s="8">
        <f>FC_IND_NMM_CM_E!W35+FC_IND_NMM_CR_E!W35+FC_IND_NMM_GL_E!W35</f>
        <v>0</v>
      </c>
      <c r="X35" s="8">
        <f>FC_IND_NMM_CM_E!X35+FC_IND_NMM_CR_E!X35+FC_IND_NMM_GL_E!X35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FC_IND_NMM_CM_E!C36+FC_IND_NMM_CR_E!C36+FC_IND_NMM_GL_E!C36</f>
        <v>587.97208476000003</v>
      </c>
      <c r="D36" s="8">
        <f>FC_IND_NMM_CM_E!D36+FC_IND_NMM_CR_E!D36+FC_IND_NMM_GL_E!D36</f>
        <v>587.97208476000014</v>
      </c>
      <c r="E36" s="8">
        <f>FC_IND_NMM_CM_E!E36+FC_IND_NMM_CR_E!E36+FC_IND_NMM_GL_E!E36</f>
        <v>537.23339999999996</v>
      </c>
      <c r="F36" s="8">
        <f>FC_IND_NMM_CM_E!F36+FC_IND_NMM_CR_E!F36+FC_IND_NMM_GL_E!F36</f>
        <v>71.631044280000026</v>
      </c>
      <c r="G36" s="8">
        <f>FC_IND_NMM_CM_E!G36+FC_IND_NMM_CR_E!G36+FC_IND_NMM_GL_E!G36</f>
        <v>29.852685720000011</v>
      </c>
      <c r="H36" s="8">
        <f>FC_IND_NMM_CM_E!H36+FC_IND_NMM_CR_E!H36+FC_IND_NMM_GL_E!H36</f>
        <v>41.793578280000006</v>
      </c>
      <c r="I36" s="8">
        <f>FC_IND_NMM_CM_E!I36+FC_IND_NMM_CR_E!I36+FC_IND_NMM_GL_E!I36</f>
        <v>29.852685720000014</v>
      </c>
      <c r="J36" s="8">
        <f>FC_IND_NMM_CM_E!J36+FC_IND_NMM_CR_E!J36+FC_IND_NMM_GL_E!J36</f>
        <v>34.831124280000004</v>
      </c>
      <c r="K36" s="8">
        <f>FC_IND_NMM_CM_E!K36+FC_IND_NMM_CR_E!K36+FC_IND_NMM_GL_E!K36</f>
        <v>31.928700959999993</v>
      </c>
      <c r="L36" s="8">
        <f>FC_IND_NMM_CM_E!L36+FC_IND_NMM_CR_E!L36+FC_IND_NMM_GL_E!L36</f>
        <v>23.220749519999998</v>
      </c>
      <c r="M36" s="8">
        <f>FC_IND_NMM_CM_E!M36+FC_IND_NMM_CR_E!M36+FC_IND_NMM_GL_E!M36</f>
        <v>17.415675719999999</v>
      </c>
      <c r="N36" s="8">
        <f>FC_IND_NMM_CM_E!N36+FC_IND_NMM_CR_E!N36+FC_IND_NMM_GL_E!N36</f>
        <v>20.318099040000007</v>
      </c>
      <c r="O36" s="8">
        <f>FC_IND_NMM_CM_E!O36+FC_IND_NMM_CR_E!O36+FC_IND_NMM_GL_E!O36</f>
        <v>14.513025239999999</v>
      </c>
      <c r="P36" s="8">
        <f>FC_IND_NMM_CM_E!P36+FC_IND_NMM_CR_E!P36+FC_IND_NMM_GL_E!P36</f>
        <v>11.610374759999999</v>
      </c>
      <c r="Q36" s="8">
        <f>FC_IND_NMM_CM_E!Q36+FC_IND_NMM_CR_E!Q36+FC_IND_NMM_GL_E!Q36</f>
        <v>11.610374760000001</v>
      </c>
      <c r="R36" s="8">
        <f>FC_IND_NMM_CM_E!R36+FC_IND_NMM_CR_E!R36+FC_IND_NMM_GL_E!R36</f>
        <v>14.513025240000001</v>
      </c>
      <c r="S36" s="8">
        <f>FC_IND_NMM_CM_E!S36+FC_IND_NMM_CR_E!S36+FC_IND_NMM_GL_E!S36</f>
        <v>14.513025240000003</v>
      </c>
      <c r="T36" s="8">
        <f>FC_IND_NMM_CM_E!T36+FC_IND_NMM_CR_E!T36+FC_IND_NMM_GL_E!T36</f>
        <v>11.726453520000003</v>
      </c>
      <c r="U36" s="8">
        <f>FC_IND_NMM_CM_E!U36+FC_IND_NMM_CR_E!U36+FC_IND_NMM_GL_E!U36</f>
        <v>10.693102679999999</v>
      </c>
      <c r="V36" s="8">
        <f>FC_IND_NMM_CM_E!V36+FC_IND_NMM_CR_E!V36+FC_IND_NMM_GL_E!V36</f>
        <v>10.7367174</v>
      </c>
      <c r="W36" s="8">
        <f>FC_IND_NMM_CM_E!W36+FC_IND_NMM_CR_E!W36+FC_IND_NMM_GL_E!W36</f>
        <v>9.6858752400000014</v>
      </c>
      <c r="X36" s="8">
        <f>FC_IND_NMM_CM_E!X36+FC_IND_NMM_CR_E!X36+FC_IND_NMM_GL_E!X36</f>
        <v>11.572666199999999</v>
      </c>
    </row>
    <row r="37" spans="1:24" ht="11.25" customHeight="1" x14ac:dyDescent="0.2">
      <c r="A37" s="28" t="s">
        <v>60</v>
      </c>
      <c r="B37" s="7" t="s">
        <v>61</v>
      </c>
      <c r="C37" s="8">
        <f>FC_IND_NMM_CM_E!C37+FC_IND_NMM_CR_E!C37+FC_IND_NMM_GL_E!C37</f>
        <v>0</v>
      </c>
      <c r="D37" s="8">
        <f>FC_IND_NMM_CM_E!D37+FC_IND_NMM_CR_E!D37+FC_IND_NMM_GL_E!D37</f>
        <v>0</v>
      </c>
      <c r="E37" s="8">
        <f>FC_IND_NMM_CM_E!E37+FC_IND_NMM_CR_E!E37+FC_IND_NMM_GL_E!E37</f>
        <v>0</v>
      </c>
      <c r="F37" s="8">
        <f>FC_IND_NMM_CM_E!F37+FC_IND_NMM_CR_E!F37+FC_IND_NMM_GL_E!F37</f>
        <v>0</v>
      </c>
      <c r="G37" s="8">
        <f>FC_IND_NMM_CM_E!G37+FC_IND_NMM_CR_E!G37+FC_IND_NMM_GL_E!G37</f>
        <v>0</v>
      </c>
      <c r="H37" s="8">
        <f>FC_IND_NMM_CM_E!H37+FC_IND_NMM_CR_E!H37+FC_IND_NMM_GL_E!H37</f>
        <v>0</v>
      </c>
      <c r="I37" s="8">
        <f>FC_IND_NMM_CM_E!I37+FC_IND_NMM_CR_E!I37+FC_IND_NMM_GL_E!I37</f>
        <v>0</v>
      </c>
      <c r="J37" s="8">
        <f>FC_IND_NMM_CM_E!J37+FC_IND_NMM_CR_E!J37+FC_IND_NMM_GL_E!J37</f>
        <v>0</v>
      </c>
      <c r="K37" s="8">
        <f>FC_IND_NMM_CM_E!K37+FC_IND_NMM_CR_E!K37+FC_IND_NMM_GL_E!K37</f>
        <v>0</v>
      </c>
      <c r="L37" s="8">
        <f>FC_IND_NMM_CM_E!L37+FC_IND_NMM_CR_E!L37+FC_IND_NMM_GL_E!L37</f>
        <v>0</v>
      </c>
      <c r="M37" s="8">
        <f>FC_IND_NMM_CM_E!M37+FC_IND_NMM_CR_E!M37+FC_IND_NMM_GL_E!M37</f>
        <v>0</v>
      </c>
      <c r="N37" s="8">
        <f>FC_IND_NMM_CM_E!N37+FC_IND_NMM_CR_E!N37+FC_IND_NMM_GL_E!N37</f>
        <v>0</v>
      </c>
      <c r="O37" s="8">
        <f>FC_IND_NMM_CM_E!O37+FC_IND_NMM_CR_E!O37+FC_IND_NMM_GL_E!O37</f>
        <v>0</v>
      </c>
      <c r="P37" s="8">
        <f>FC_IND_NMM_CM_E!P37+FC_IND_NMM_CR_E!P37+FC_IND_NMM_GL_E!P37</f>
        <v>0</v>
      </c>
      <c r="Q37" s="8">
        <f>FC_IND_NMM_CM_E!Q37+FC_IND_NMM_CR_E!Q37+FC_IND_NMM_GL_E!Q37</f>
        <v>0</v>
      </c>
      <c r="R37" s="8">
        <f>FC_IND_NMM_CM_E!R37+FC_IND_NMM_CR_E!R37+FC_IND_NMM_GL_E!R37</f>
        <v>0</v>
      </c>
      <c r="S37" s="8">
        <f>FC_IND_NMM_CM_E!S37+FC_IND_NMM_CR_E!S37+FC_IND_NMM_GL_E!S37</f>
        <v>0</v>
      </c>
      <c r="T37" s="8">
        <f>FC_IND_NMM_CM_E!T37+FC_IND_NMM_CR_E!T37+FC_IND_NMM_GL_E!T37</f>
        <v>0</v>
      </c>
      <c r="U37" s="8">
        <f>FC_IND_NMM_CM_E!U37+FC_IND_NMM_CR_E!U37+FC_IND_NMM_GL_E!U37</f>
        <v>0</v>
      </c>
      <c r="V37" s="8">
        <f>FC_IND_NMM_CM_E!V37+FC_IND_NMM_CR_E!V37+FC_IND_NMM_GL_E!V37</f>
        <v>0</v>
      </c>
      <c r="W37" s="8">
        <f>FC_IND_NMM_CM_E!W37+FC_IND_NMM_CR_E!W37+FC_IND_NMM_GL_E!W37</f>
        <v>0</v>
      </c>
      <c r="X37" s="8">
        <f>FC_IND_NMM_CM_E!X37+FC_IND_NMM_CR_E!X37+FC_IND_NMM_GL_E!X37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FC_IND_NMM_CM_E!C38+FC_IND_NMM_CR_E!C38+FC_IND_NMM_GL_E!C38</f>
        <v>0</v>
      </c>
      <c r="D38" s="8">
        <f>FC_IND_NMM_CM_E!D38+FC_IND_NMM_CR_E!D38+FC_IND_NMM_GL_E!D38</f>
        <v>0</v>
      </c>
      <c r="E38" s="8">
        <f>FC_IND_NMM_CM_E!E38+FC_IND_NMM_CR_E!E38+FC_IND_NMM_GL_E!E38</f>
        <v>0</v>
      </c>
      <c r="F38" s="8">
        <f>FC_IND_NMM_CM_E!F38+FC_IND_NMM_CR_E!F38+FC_IND_NMM_GL_E!F38</f>
        <v>0</v>
      </c>
      <c r="G38" s="8">
        <f>FC_IND_NMM_CM_E!G38+FC_IND_NMM_CR_E!G38+FC_IND_NMM_GL_E!G38</f>
        <v>0</v>
      </c>
      <c r="H38" s="8">
        <f>FC_IND_NMM_CM_E!H38+FC_IND_NMM_CR_E!H38+FC_IND_NMM_GL_E!H38</f>
        <v>0</v>
      </c>
      <c r="I38" s="8">
        <f>FC_IND_NMM_CM_E!I38+FC_IND_NMM_CR_E!I38+FC_IND_NMM_GL_E!I38</f>
        <v>0</v>
      </c>
      <c r="J38" s="8">
        <f>FC_IND_NMM_CM_E!J38+FC_IND_NMM_CR_E!J38+FC_IND_NMM_GL_E!J38</f>
        <v>0</v>
      </c>
      <c r="K38" s="8">
        <f>FC_IND_NMM_CM_E!K38+FC_IND_NMM_CR_E!K38+FC_IND_NMM_GL_E!K38</f>
        <v>0</v>
      </c>
      <c r="L38" s="8">
        <f>FC_IND_NMM_CM_E!L38+FC_IND_NMM_CR_E!L38+FC_IND_NMM_GL_E!L38</f>
        <v>0</v>
      </c>
      <c r="M38" s="8">
        <f>FC_IND_NMM_CM_E!M38+FC_IND_NMM_CR_E!M38+FC_IND_NMM_GL_E!M38</f>
        <v>0</v>
      </c>
      <c r="N38" s="8">
        <f>FC_IND_NMM_CM_E!N38+FC_IND_NMM_CR_E!N38+FC_IND_NMM_GL_E!N38</f>
        <v>0</v>
      </c>
      <c r="O38" s="8">
        <f>FC_IND_NMM_CM_E!O38+FC_IND_NMM_CR_E!O38+FC_IND_NMM_GL_E!O38</f>
        <v>0</v>
      </c>
      <c r="P38" s="8">
        <f>FC_IND_NMM_CM_E!P38+FC_IND_NMM_CR_E!P38+FC_IND_NMM_GL_E!P38</f>
        <v>0</v>
      </c>
      <c r="Q38" s="8">
        <f>FC_IND_NMM_CM_E!Q38+FC_IND_NMM_CR_E!Q38+FC_IND_NMM_GL_E!Q38</f>
        <v>0</v>
      </c>
      <c r="R38" s="8">
        <f>FC_IND_NMM_CM_E!R38+FC_IND_NMM_CR_E!R38+FC_IND_NMM_GL_E!R38</f>
        <v>0</v>
      </c>
      <c r="S38" s="8">
        <f>FC_IND_NMM_CM_E!S38+FC_IND_NMM_CR_E!S38+FC_IND_NMM_GL_E!S38</f>
        <v>0</v>
      </c>
      <c r="T38" s="8">
        <f>FC_IND_NMM_CM_E!T38+FC_IND_NMM_CR_E!T38+FC_IND_NMM_GL_E!T38</f>
        <v>0</v>
      </c>
      <c r="U38" s="8">
        <f>FC_IND_NMM_CM_E!U38+FC_IND_NMM_CR_E!U38+FC_IND_NMM_GL_E!U38</f>
        <v>0</v>
      </c>
      <c r="V38" s="8">
        <f>FC_IND_NMM_CM_E!V38+FC_IND_NMM_CR_E!V38+FC_IND_NMM_GL_E!V38</f>
        <v>0</v>
      </c>
      <c r="W38" s="8">
        <f>FC_IND_NMM_CM_E!W38+FC_IND_NMM_CR_E!W38+FC_IND_NMM_GL_E!W38</f>
        <v>0</v>
      </c>
      <c r="X38" s="8">
        <f>FC_IND_NMM_CM_E!X38+FC_IND_NMM_CR_E!X38+FC_IND_NMM_GL_E!X38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FC_IND_NMM_CM_E!C39+FC_IND_NMM_CR_E!C39+FC_IND_NMM_GL_E!C39</f>
        <v>0</v>
      </c>
      <c r="D39" s="8">
        <f>FC_IND_NMM_CM_E!D39+FC_IND_NMM_CR_E!D39+FC_IND_NMM_GL_E!D39</f>
        <v>0</v>
      </c>
      <c r="E39" s="8">
        <f>FC_IND_NMM_CM_E!E39+FC_IND_NMM_CR_E!E39+FC_IND_NMM_GL_E!E39</f>
        <v>0</v>
      </c>
      <c r="F39" s="8">
        <f>FC_IND_NMM_CM_E!F39+FC_IND_NMM_CR_E!F39+FC_IND_NMM_GL_E!F39</f>
        <v>0</v>
      </c>
      <c r="G39" s="8">
        <f>FC_IND_NMM_CM_E!G39+FC_IND_NMM_CR_E!G39+FC_IND_NMM_GL_E!G39</f>
        <v>0</v>
      </c>
      <c r="H39" s="8">
        <f>FC_IND_NMM_CM_E!H39+FC_IND_NMM_CR_E!H39+FC_IND_NMM_GL_E!H39</f>
        <v>0</v>
      </c>
      <c r="I39" s="8">
        <f>FC_IND_NMM_CM_E!I39+FC_IND_NMM_CR_E!I39+FC_IND_NMM_GL_E!I39</f>
        <v>0</v>
      </c>
      <c r="J39" s="8">
        <f>FC_IND_NMM_CM_E!J39+FC_IND_NMM_CR_E!J39+FC_IND_NMM_GL_E!J39</f>
        <v>0</v>
      </c>
      <c r="K39" s="8">
        <f>FC_IND_NMM_CM_E!K39+FC_IND_NMM_CR_E!K39+FC_IND_NMM_GL_E!K39</f>
        <v>0</v>
      </c>
      <c r="L39" s="8">
        <f>FC_IND_NMM_CM_E!L39+FC_IND_NMM_CR_E!L39+FC_IND_NMM_GL_E!L39</f>
        <v>0</v>
      </c>
      <c r="M39" s="8">
        <f>FC_IND_NMM_CM_E!M39+FC_IND_NMM_CR_E!M39+FC_IND_NMM_GL_E!M39</f>
        <v>0</v>
      </c>
      <c r="N39" s="8">
        <f>FC_IND_NMM_CM_E!N39+FC_IND_NMM_CR_E!N39+FC_IND_NMM_GL_E!N39</f>
        <v>0</v>
      </c>
      <c r="O39" s="8">
        <f>FC_IND_NMM_CM_E!O39+FC_IND_NMM_CR_E!O39+FC_IND_NMM_GL_E!O39</f>
        <v>0</v>
      </c>
      <c r="P39" s="8">
        <f>FC_IND_NMM_CM_E!P39+FC_IND_NMM_CR_E!P39+FC_IND_NMM_GL_E!P39</f>
        <v>0</v>
      </c>
      <c r="Q39" s="8">
        <f>FC_IND_NMM_CM_E!Q39+FC_IND_NMM_CR_E!Q39+FC_IND_NMM_GL_E!Q39</f>
        <v>0</v>
      </c>
      <c r="R39" s="8">
        <f>FC_IND_NMM_CM_E!R39+FC_IND_NMM_CR_E!R39+FC_IND_NMM_GL_E!R39</f>
        <v>0</v>
      </c>
      <c r="S39" s="8">
        <f>FC_IND_NMM_CM_E!S39+FC_IND_NMM_CR_E!S39+FC_IND_NMM_GL_E!S39</f>
        <v>0</v>
      </c>
      <c r="T39" s="8">
        <f>FC_IND_NMM_CM_E!T39+FC_IND_NMM_CR_E!T39+FC_IND_NMM_GL_E!T39</f>
        <v>0</v>
      </c>
      <c r="U39" s="8">
        <f>FC_IND_NMM_CM_E!U39+FC_IND_NMM_CR_E!U39+FC_IND_NMM_GL_E!U39</f>
        <v>0</v>
      </c>
      <c r="V39" s="8">
        <f>FC_IND_NMM_CM_E!V39+FC_IND_NMM_CR_E!V39+FC_IND_NMM_GL_E!V39</f>
        <v>0</v>
      </c>
      <c r="W39" s="8">
        <f>FC_IND_NMM_CM_E!W39+FC_IND_NMM_CR_E!W39+FC_IND_NMM_GL_E!W39</f>
        <v>0</v>
      </c>
      <c r="X39" s="8">
        <f>FC_IND_NMM_CM_E!X39+FC_IND_NMM_CR_E!X39+FC_IND_NMM_GL_E!X39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FC_IND_NMM_CM_E!C40+FC_IND_NMM_CR_E!C40+FC_IND_NMM_GL_E!C40</f>
        <v>0</v>
      </c>
      <c r="D40" s="8">
        <f>FC_IND_NMM_CM_E!D40+FC_IND_NMM_CR_E!D40+FC_IND_NMM_GL_E!D40</f>
        <v>0</v>
      </c>
      <c r="E40" s="8">
        <f>FC_IND_NMM_CM_E!E40+FC_IND_NMM_CR_E!E40+FC_IND_NMM_GL_E!E40</f>
        <v>0</v>
      </c>
      <c r="F40" s="8">
        <f>FC_IND_NMM_CM_E!F40+FC_IND_NMM_CR_E!F40+FC_IND_NMM_GL_E!F40</f>
        <v>0</v>
      </c>
      <c r="G40" s="8">
        <f>FC_IND_NMM_CM_E!G40+FC_IND_NMM_CR_E!G40+FC_IND_NMM_GL_E!G40</f>
        <v>0</v>
      </c>
      <c r="H40" s="8">
        <f>FC_IND_NMM_CM_E!H40+FC_IND_NMM_CR_E!H40+FC_IND_NMM_GL_E!H40</f>
        <v>0</v>
      </c>
      <c r="I40" s="8">
        <f>FC_IND_NMM_CM_E!I40+FC_IND_NMM_CR_E!I40+FC_IND_NMM_GL_E!I40</f>
        <v>0</v>
      </c>
      <c r="J40" s="8">
        <f>FC_IND_NMM_CM_E!J40+FC_IND_NMM_CR_E!J40+FC_IND_NMM_GL_E!J40</f>
        <v>0</v>
      </c>
      <c r="K40" s="8">
        <f>FC_IND_NMM_CM_E!K40+FC_IND_NMM_CR_E!K40+FC_IND_NMM_GL_E!K40</f>
        <v>0</v>
      </c>
      <c r="L40" s="8">
        <f>FC_IND_NMM_CM_E!L40+FC_IND_NMM_CR_E!L40+FC_IND_NMM_GL_E!L40</f>
        <v>0</v>
      </c>
      <c r="M40" s="8">
        <f>FC_IND_NMM_CM_E!M40+FC_IND_NMM_CR_E!M40+FC_IND_NMM_GL_E!M40</f>
        <v>0</v>
      </c>
      <c r="N40" s="8">
        <f>FC_IND_NMM_CM_E!N40+FC_IND_NMM_CR_E!N40+FC_IND_NMM_GL_E!N40</f>
        <v>0</v>
      </c>
      <c r="O40" s="8">
        <f>FC_IND_NMM_CM_E!O40+FC_IND_NMM_CR_E!O40+FC_IND_NMM_GL_E!O40</f>
        <v>0</v>
      </c>
      <c r="P40" s="8">
        <f>FC_IND_NMM_CM_E!P40+FC_IND_NMM_CR_E!P40+FC_IND_NMM_GL_E!P40</f>
        <v>0</v>
      </c>
      <c r="Q40" s="8">
        <f>FC_IND_NMM_CM_E!Q40+FC_IND_NMM_CR_E!Q40+FC_IND_NMM_GL_E!Q40</f>
        <v>0</v>
      </c>
      <c r="R40" s="8">
        <f>FC_IND_NMM_CM_E!R40+FC_IND_NMM_CR_E!R40+FC_IND_NMM_GL_E!R40</f>
        <v>0</v>
      </c>
      <c r="S40" s="8">
        <f>FC_IND_NMM_CM_E!S40+FC_IND_NMM_CR_E!S40+FC_IND_NMM_GL_E!S40</f>
        <v>0</v>
      </c>
      <c r="T40" s="8">
        <f>FC_IND_NMM_CM_E!T40+FC_IND_NMM_CR_E!T40+FC_IND_NMM_GL_E!T40</f>
        <v>0</v>
      </c>
      <c r="U40" s="8">
        <f>FC_IND_NMM_CM_E!U40+FC_IND_NMM_CR_E!U40+FC_IND_NMM_GL_E!U40</f>
        <v>0</v>
      </c>
      <c r="V40" s="8">
        <f>FC_IND_NMM_CM_E!V40+FC_IND_NMM_CR_E!V40+FC_IND_NMM_GL_E!V40</f>
        <v>0</v>
      </c>
      <c r="W40" s="8">
        <f>FC_IND_NMM_CM_E!W40+FC_IND_NMM_CR_E!W40+FC_IND_NMM_GL_E!W40</f>
        <v>0</v>
      </c>
      <c r="X40" s="8">
        <f>FC_IND_NMM_CM_E!X40+FC_IND_NMM_CR_E!X40+FC_IND_NMM_GL_E!X40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FC_IND_NMM_CM_E!C41+FC_IND_NMM_CR_E!C41+FC_IND_NMM_GL_E!C41</f>
        <v>0</v>
      </c>
      <c r="D41" s="8">
        <f>FC_IND_NMM_CM_E!D41+FC_IND_NMM_CR_E!D41+FC_IND_NMM_GL_E!D41</f>
        <v>0</v>
      </c>
      <c r="E41" s="8">
        <f>FC_IND_NMM_CM_E!E41+FC_IND_NMM_CR_E!E41+FC_IND_NMM_GL_E!E41</f>
        <v>0</v>
      </c>
      <c r="F41" s="8">
        <f>FC_IND_NMM_CM_E!F41+FC_IND_NMM_CR_E!F41+FC_IND_NMM_GL_E!F41</f>
        <v>0</v>
      </c>
      <c r="G41" s="8">
        <f>FC_IND_NMM_CM_E!G41+FC_IND_NMM_CR_E!G41+FC_IND_NMM_GL_E!G41</f>
        <v>0</v>
      </c>
      <c r="H41" s="8">
        <f>FC_IND_NMM_CM_E!H41+FC_IND_NMM_CR_E!H41+FC_IND_NMM_GL_E!H41</f>
        <v>0</v>
      </c>
      <c r="I41" s="8">
        <f>FC_IND_NMM_CM_E!I41+FC_IND_NMM_CR_E!I41+FC_IND_NMM_GL_E!I41</f>
        <v>0</v>
      </c>
      <c r="J41" s="8">
        <f>FC_IND_NMM_CM_E!J41+FC_IND_NMM_CR_E!J41+FC_IND_NMM_GL_E!J41</f>
        <v>0</v>
      </c>
      <c r="K41" s="8">
        <f>FC_IND_NMM_CM_E!K41+FC_IND_NMM_CR_E!K41+FC_IND_NMM_GL_E!K41</f>
        <v>0</v>
      </c>
      <c r="L41" s="8">
        <f>FC_IND_NMM_CM_E!L41+FC_IND_NMM_CR_E!L41+FC_IND_NMM_GL_E!L41</f>
        <v>0</v>
      </c>
      <c r="M41" s="8">
        <f>FC_IND_NMM_CM_E!M41+FC_IND_NMM_CR_E!M41+FC_IND_NMM_GL_E!M41</f>
        <v>0</v>
      </c>
      <c r="N41" s="8">
        <f>FC_IND_NMM_CM_E!N41+FC_IND_NMM_CR_E!N41+FC_IND_NMM_GL_E!N41</f>
        <v>0</v>
      </c>
      <c r="O41" s="8">
        <f>FC_IND_NMM_CM_E!O41+FC_IND_NMM_CR_E!O41+FC_IND_NMM_GL_E!O41</f>
        <v>0</v>
      </c>
      <c r="P41" s="8">
        <f>FC_IND_NMM_CM_E!P41+FC_IND_NMM_CR_E!P41+FC_IND_NMM_GL_E!P41</f>
        <v>0</v>
      </c>
      <c r="Q41" s="8">
        <f>FC_IND_NMM_CM_E!Q41+FC_IND_NMM_CR_E!Q41+FC_IND_NMM_GL_E!Q41</f>
        <v>0</v>
      </c>
      <c r="R41" s="8">
        <f>FC_IND_NMM_CM_E!R41+FC_IND_NMM_CR_E!R41+FC_IND_NMM_GL_E!R41</f>
        <v>0</v>
      </c>
      <c r="S41" s="8">
        <f>FC_IND_NMM_CM_E!S41+FC_IND_NMM_CR_E!S41+FC_IND_NMM_GL_E!S41</f>
        <v>0</v>
      </c>
      <c r="T41" s="8">
        <f>FC_IND_NMM_CM_E!T41+FC_IND_NMM_CR_E!T41+FC_IND_NMM_GL_E!T41</f>
        <v>9.3182400000000019E-3</v>
      </c>
      <c r="U41" s="8">
        <f>FC_IND_NMM_CM_E!U41+FC_IND_NMM_CR_E!U41+FC_IND_NMM_GL_E!U41</f>
        <v>5.9792039999999991E-2</v>
      </c>
      <c r="V41" s="8">
        <f>FC_IND_NMM_CM_E!V41+FC_IND_NMM_CR_E!V41+FC_IND_NMM_GL_E!V41</f>
        <v>6.2898120000000002E-2</v>
      </c>
      <c r="W41" s="8">
        <f>FC_IND_NMM_CM_E!W41+FC_IND_NMM_CR_E!W41+FC_IND_NMM_GL_E!W41</f>
        <v>5.6685960000000007E-2</v>
      </c>
      <c r="X41" s="8">
        <f>FC_IND_NMM_CM_E!X41+FC_IND_NMM_CR_E!X41+FC_IND_NMM_GL_E!X41</f>
        <v>4.7108879999999999E-2</v>
      </c>
    </row>
    <row r="42" spans="1:24" ht="11.25" customHeight="1" x14ac:dyDescent="0.2">
      <c r="A42" s="28" t="s">
        <v>70</v>
      </c>
      <c r="B42" s="7" t="s">
        <v>71</v>
      </c>
      <c r="C42" s="8">
        <f>FC_IND_NMM_CM_E!C42+FC_IND_NMM_CR_E!C42+FC_IND_NMM_GL_E!C42</f>
        <v>0</v>
      </c>
      <c r="D42" s="8">
        <f>FC_IND_NMM_CM_E!D42+FC_IND_NMM_CR_E!D42+FC_IND_NMM_GL_E!D42</f>
        <v>0</v>
      </c>
      <c r="E42" s="8">
        <f>FC_IND_NMM_CM_E!E42+FC_IND_NMM_CR_E!E42+FC_IND_NMM_GL_E!E42</f>
        <v>0</v>
      </c>
      <c r="F42" s="8">
        <f>FC_IND_NMM_CM_E!F42+FC_IND_NMM_CR_E!F42+FC_IND_NMM_GL_E!F42</f>
        <v>0</v>
      </c>
      <c r="G42" s="8">
        <f>FC_IND_NMM_CM_E!G42+FC_IND_NMM_CR_E!G42+FC_IND_NMM_GL_E!G42</f>
        <v>0</v>
      </c>
      <c r="H42" s="8">
        <f>FC_IND_NMM_CM_E!H42+FC_IND_NMM_CR_E!H42+FC_IND_NMM_GL_E!H42</f>
        <v>0</v>
      </c>
      <c r="I42" s="8">
        <f>FC_IND_NMM_CM_E!I42+FC_IND_NMM_CR_E!I42+FC_IND_NMM_GL_E!I42</f>
        <v>0</v>
      </c>
      <c r="J42" s="8">
        <f>FC_IND_NMM_CM_E!J42+FC_IND_NMM_CR_E!J42+FC_IND_NMM_GL_E!J42</f>
        <v>0</v>
      </c>
      <c r="K42" s="8">
        <f>FC_IND_NMM_CM_E!K42+FC_IND_NMM_CR_E!K42+FC_IND_NMM_GL_E!K42</f>
        <v>0</v>
      </c>
      <c r="L42" s="8">
        <f>FC_IND_NMM_CM_E!L42+FC_IND_NMM_CR_E!L42+FC_IND_NMM_GL_E!L42</f>
        <v>0</v>
      </c>
      <c r="M42" s="8">
        <f>FC_IND_NMM_CM_E!M42+FC_IND_NMM_CR_E!M42+FC_IND_NMM_GL_E!M42</f>
        <v>0</v>
      </c>
      <c r="N42" s="8">
        <f>FC_IND_NMM_CM_E!N42+FC_IND_NMM_CR_E!N42+FC_IND_NMM_GL_E!N42</f>
        <v>0</v>
      </c>
      <c r="O42" s="8">
        <f>FC_IND_NMM_CM_E!O42+FC_IND_NMM_CR_E!O42+FC_IND_NMM_GL_E!O42</f>
        <v>0</v>
      </c>
      <c r="P42" s="8">
        <f>FC_IND_NMM_CM_E!P42+FC_IND_NMM_CR_E!P42+FC_IND_NMM_GL_E!P42</f>
        <v>0</v>
      </c>
      <c r="Q42" s="8">
        <f>FC_IND_NMM_CM_E!Q42+FC_IND_NMM_CR_E!Q42+FC_IND_NMM_GL_E!Q42</f>
        <v>0</v>
      </c>
      <c r="R42" s="8">
        <f>FC_IND_NMM_CM_E!R42+FC_IND_NMM_CR_E!R42+FC_IND_NMM_GL_E!R42</f>
        <v>0</v>
      </c>
      <c r="S42" s="8">
        <f>FC_IND_NMM_CM_E!S42+FC_IND_NMM_CR_E!S42+FC_IND_NMM_GL_E!S42</f>
        <v>0</v>
      </c>
      <c r="T42" s="8">
        <f>FC_IND_NMM_CM_E!T42+FC_IND_NMM_CR_E!T42+FC_IND_NMM_GL_E!T42</f>
        <v>0</v>
      </c>
      <c r="U42" s="8">
        <f>FC_IND_NMM_CM_E!U42+FC_IND_NMM_CR_E!U42+FC_IND_NMM_GL_E!U42</f>
        <v>0</v>
      </c>
      <c r="V42" s="8">
        <f>FC_IND_NMM_CM_E!V42+FC_IND_NMM_CR_E!V42+FC_IND_NMM_GL_E!V42</f>
        <v>0</v>
      </c>
      <c r="W42" s="8">
        <f>FC_IND_NMM_CM_E!W42+FC_IND_NMM_CR_E!W42+FC_IND_NMM_GL_E!W42</f>
        <v>0</v>
      </c>
      <c r="X42" s="8">
        <f>FC_IND_NMM_CM_E!X42+FC_IND_NMM_CR_E!X42+FC_IND_NMM_GL_E!X42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FC_IND_NMM_CM_E!C43+FC_IND_NMM_CR_E!C43+FC_IND_NMM_GL_E!C43</f>
        <v>125.21927808000001</v>
      </c>
      <c r="D43" s="8">
        <f>FC_IND_NMM_CM_E!D43+FC_IND_NMM_CR_E!D43+FC_IND_NMM_GL_E!D43</f>
        <v>138.06243827999998</v>
      </c>
      <c r="E43" s="8">
        <f>FC_IND_NMM_CM_E!E43+FC_IND_NMM_CR_E!E43+FC_IND_NMM_GL_E!E43</f>
        <v>118.79783136</v>
      </c>
      <c r="F43" s="8">
        <f>FC_IND_NMM_CM_E!F43+FC_IND_NMM_CR_E!F43+FC_IND_NMM_GL_E!F43</f>
        <v>109.16566127999998</v>
      </c>
      <c r="G43" s="8">
        <f>FC_IND_NMM_CM_E!G43+FC_IND_NMM_CR_E!G43+FC_IND_NMM_GL_E!G43</f>
        <v>109.16566127999997</v>
      </c>
      <c r="H43" s="8">
        <f>FC_IND_NMM_CM_E!H43+FC_IND_NMM_CR_E!H43+FC_IND_NMM_GL_E!H43</f>
        <v>105.95493791999999</v>
      </c>
      <c r="I43" s="8">
        <f>FC_IND_NMM_CM_E!I43+FC_IND_NMM_CR_E!I43+FC_IND_NMM_GL_E!I43</f>
        <v>86.030100000000019</v>
      </c>
      <c r="J43" s="8">
        <f>FC_IND_NMM_CM_E!J43+FC_IND_NMM_CR_E!J43+FC_IND_NMM_GL_E!J43</f>
        <v>79.657470360000005</v>
      </c>
      <c r="K43" s="8">
        <f>FC_IND_NMM_CM_E!K43+FC_IND_NMM_CR_E!K43+FC_IND_NMM_GL_E!K43</f>
        <v>76.471288919999978</v>
      </c>
      <c r="L43" s="8">
        <f>FC_IND_NMM_CM_E!L43+FC_IND_NMM_CR_E!L43+FC_IND_NMM_GL_E!L43</f>
        <v>92.40272963999999</v>
      </c>
      <c r="M43" s="8">
        <f>FC_IND_NMM_CM_E!M43+FC_IND_NMM_CR_E!M43+FC_IND_NMM_GL_E!M43</f>
        <v>82.843918559999992</v>
      </c>
      <c r="N43" s="8">
        <f>FC_IND_NMM_CM_E!N43+FC_IND_NMM_CR_E!N43+FC_IND_NMM_GL_E!N43</f>
        <v>82.843918559999977</v>
      </c>
      <c r="O43" s="8">
        <f>FC_IND_NMM_CM_E!O43+FC_IND_NMM_CR_E!O43+FC_IND_NMM_GL_E!O43</f>
        <v>57.353400000000008</v>
      </c>
      <c r="P43" s="8">
        <f>FC_IND_NMM_CM_E!P43+FC_IND_NMM_CR_E!P43+FC_IND_NMM_GL_E!P43</f>
        <v>57.353400000000008</v>
      </c>
      <c r="Q43" s="8">
        <f>FC_IND_NMM_CM_E!Q43+FC_IND_NMM_CR_E!Q43+FC_IND_NMM_GL_E!Q43</f>
        <v>63.726029640000007</v>
      </c>
      <c r="R43" s="8">
        <f>FC_IND_NMM_CM_E!R43+FC_IND_NMM_CR_E!R43+FC_IND_NMM_GL_E!R43</f>
        <v>79.657470360000005</v>
      </c>
      <c r="S43" s="8">
        <f>FC_IND_NMM_CM_E!S43+FC_IND_NMM_CR_E!S43+FC_IND_NMM_GL_E!S43</f>
        <v>60.539581440000021</v>
      </c>
      <c r="T43" s="8">
        <f>FC_IND_NMM_CM_E!T43+FC_IND_NMM_CR_E!T43+FC_IND_NMM_GL_E!T43</f>
        <v>52.984938239999998</v>
      </c>
      <c r="U43" s="8">
        <f>FC_IND_NMM_CM_E!U43+FC_IND_NMM_CR_E!U43+FC_IND_NMM_GL_E!U43</f>
        <v>50.61744324</v>
      </c>
      <c r="V43" s="8">
        <f>FC_IND_NMM_CM_E!V43+FC_IND_NMM_CR_E!V43+FC_IND_NMM_GL_E!V43</f>
        <v>63.232256880000008</v>
      </c>
      <c r="W43" s="8">
        <f>FC_IND_NMM_CM_E!W43+FC_IND_NMM_CR_E!W43+FC_IND_NMM_GL_E!W43</f>
        <v>64.984603319999991</v>
      </c>
      <c r="X43" s="8">
        <f>FC_IND_NMM_CM_E!X43+FC_IND_NMM_CR_E!X43+FC_IND_NMM_GL_E!X43</f>
        <v>67.976583480000002</v>
      </c>
    </row>
    <row r="44" spans="1:24" ht="11.25" customHeight="1" x14ac:dyDescent="0.2">
      <c r="A44" s="28" t="s">
        <v>74</v>
      </c>
      <c r="B44" s="7" t="s">
        <v>75</v>
      </c>
      <c r="C44" s="8">
        <f>FC_IND_NMM_CM_E!C44+FC_IND_NMM_CR_E!C44+FC_IND_NMM_GL_E!C44</f>
        <v>969.35763096000017</v>
      </c>
      <c r="D44" s="8">
        <f>FC_IND_NMM_CM_E!D44+FC_IND_NMM_CR_E!D44+FC_IND_NMM_GL_E!D44</f>
        <v>731.70864000000029</v>
      </c>
      <c r="E44" s="8">
        <f>FC_IND_NMM_CM_E!E44+FC_IND_NMM_CR_E!E44+FC_IND_NMM_GL_E!E44</f>
        <v>831.7713290400003</v>
      </c>
      <c r="F44" s="8">
        <f>FC_IND_NMM_CM_E!F44+FC_IND_NMM_CR_E!F44+FC_IND_NMM_GL_E!F44</f>
        <v>534.71016000000009</v>
      </c>
      <c r="G44" s="8">
        <f>FC_IND_NMM_CM_E!G44+FC_IND_NMM_CR_E!G44+FC_IND_NMM_GL_E!G44</f>
        <v>264.41013384000007</v>
      </c>
      <c r="H44" s="8">
        <f>FC_IND_NMM_CM_E!H44+FC_IND_NMM_CR_E!H44+FC_IND_NMM_GL_E!H44</f>
        <v>214.63862112000001</v>
      </c>
      <c r="I44" s="8">
        <f>FC_IND_NMM_CM_E!I44+FC_IND_NMM_CR_E!I44+FC_IND_NMM_GL_E!I44</f>
        <v>105.76394208000002</v>
      </c>
      <c r="J44" s="8">
        <f>FC_IND_NMM_CM_E!J44+FC_IND_NMM_CR_E!J44+FC_IND_NMM_GL_E!J44</f>
        <v>83.592000000000027</v>
      </c>
      <c r="K44" s="8">
        <f>FC_IND_NMM_CM_E!K44+FC_IND_NMM_CR_E!K44+FC_IND_NMM_GL_E!K44</f>
        <v>52.632030960000002</v>
      </c>
      <c r="L44" s="8">
        <f>FC_IND_NMM_CM_E!L44+FC_IND_NMM_CR_E!L44+FC_IND_NMM_GL_E!L44</f>
        <v>43.344123839999995</v>
      </c>
      <c r="M44" s="8">
        <f>FC_IND_NMM_CM_E!M44+FC_IND_NMM_CR_E!M44+FC_IND_NMM_GL_E!M44</f>
        <v>21.672061920000001</v>
      </c>
      <c r="N44" s="8">
        <f>FC_IND_NMM_CM_E!N44+FC_IND_NMM_CR_E!N44+FC_IND_NMM_GL_E!N44</f>
        <v>12.383876160000003</v>
      </c>
      <c r="O44" s="8">
        <f>FC_IND_NMM_CM_E!O44+FC_IND_NMM_CR_E!O44+FC_IND_NMM_GL_E!O44</f>
        <v>9.2879071200000034</v>
      </c>
      <c r="P44" s="8">
        <f>FC_IND_NMM_CM_E!P44+FC_IND_NMM_CR_E!P44+FC_IND_NMM_GL_E!P44</f>
        <v>9.2879071200000034</v>
      </c>
      <c r="Q44" s="8">
        <f>FC_IND_NMM_CM_E!Q44+FC_IND_NMM_CR_E!Q44+FC_IND_NMM_GL_E!Q44</f>
        <v>3.0959690400000004</v>
      </c>
      <c r="R44" s="8">
        <f>FC_IND_NMM_CM_E!R44+FC_IND_NMM_CR_E!R44+FC_IND_NMM_GL_E!R44</f>
        <v>3.0959690400000004</v>
      </c>
      <c r="S44" s="8">
        <f>FC_IND_NMM_CM_E!S44+FC_IND_NMM_CR_E!S44+FC_IND_NMM_GL_E!S44</f>
        <v>3.0959690400000008</v>
      </c>
      <c r="T44" s="8">
        <f>FC_IND_NMM_CM_E!T44+FC_IND_NMM_CR_E!T44+FC_IND_NMM_GL_E!T44</f>
        <v>3.284886960000001</v>
      </c>
      <c r="U44" s="8">
        <f>FC_IND_NMM_CM_E!U44+FC_IND_NMM_CR_E!U44+FC_IND_NMM_GL_E!U44</f>
        <v>2.8329328800000004</v>
      </c>
      <c r="V44" s="8">
        <f>FC_IND_NMM_CM_E!V44+FC_IND_NMM_CR_E!V44+FC_IND_NMM_GL_E!V44</f>
        <v>2.8543881600000001</v>
      </c>
      <c r="W44" s="8">
        <f>FC_IND_NMM_CM_E!W44+FC_IND_NMM_CR_E!W44+FC_IND_NMM_GL_E!W44</f>
        <v>3.1673008800000009</v>
      </c>
      <c r="X44" s="8">
        <f>FC_IND_NMM_CM_E!X44+FC_IND_NMM_CR_E!X44+FC_IND_NMM_GL_E!X44</f>
        <v>4.1765349600000006</v>
      </c>
    </row>
    <row r="45" spans="1:24" ht="11.25" customHeight="1" x14ac:dyDescent="0.2">
      <c r="A45" s="28" t="s">
        <v>76</v>
      </c>
      <c r="B45" s="7" t="s">
        <v>77</v>
      </c>
      <c r="C45" s="8">
        <f>FC_IND_NMM_CM_E!C45+FC_IND_NMM_CR_E!C45+FC_IND_NMM_GL_E!C45</f>
        <v>0</v>
      </c>
      <c r="D45" s="8">
        <f>FC_IND_NMM_CM_E!D45+FC_IND_NMM_CR_E!D45+FC_IND_NMM_GL_E!D45</f>
        <v>0</v>
      </c>
      <c r="E45" s="8">
        <f>FC_IND_NMM_CM_E!E45+FC_IND_NMM_CR_E!E45+FC_IND_NMM_GL_E!E45</f>
        <v>0</v>
      </c>
      <c r="F45" s="8">
        <f>FC_IND_NMM_CM_E!F45+FC_IND_NMM_CR_E!F45+FC_IND_NMM_GL_E!F45</f>
        <v>0</v>
      </c>
      <c r="G45" s="8">
        <f>FC_IND_NMM_CM_E!G45+FC_IND_NMM_CR_E!G45+FC_IND_NMM_GL_E!G45</f>
        <v>0</v>
      </c>
      <c r="H45" s="8">
        <f>FC_IND_NMM_CM_E!H45+FC_IND_NMM_CR_E!H45+FC_IND_NMM_GL_E!H45</f>
        <v>0</v>
      </c>
      <c r="I45" s="8">
        <f>FC_IND_NMM_CM_E!I45+FC_IND_NMM_CR_E!I45+FC_IND_NMM_GL_E!I45</f>
        <v>0</v>
      </c>
      <c r="J45" s="8">
        <f>FC_IND_NMM_CM_E!J45+FC_IND_NMM_CR_E!J45+FC_IND_NMM_GL_E!J45</f>
        <v>0</v>
      </c>
      <c r="K45" s="8">
        <f>FC_IND_NMM_CM_E!K45+FC_IND_NMM_CR_E!K45+FC_IND_NMM_GL_E!K45</f>
        <v>0</v>
      </c>
      <c r="L45" s="8">
        <f>FC_IND_NMM_CM_E!L45+FC_IND_NMM_CR_E!L45+FC_IND_NMM_GL_E!L45</f>
        <v>0</v>
      </c>
      <c r="M45" s="8">
        <f>FC_IND_NMM_CM_E!M45+FC_IND_NMM_CR_E!M45+FC_IND_NMM_GL_E!M45</f>
        <v>0</v>
      </c>
      <c r="N45" s="8">
        <f>FC_IND_NMM_CM_E!N45+FC_IND_NMM_CR_E!N45+FC_IND_NMM_GL_E!N45</f>
        <v>0</v>
      </c>
      <c r="O45" s="8">
        <f>FC_IND_NMM_CM_E!O45+FC_IND_NMM_CR_E!O45+FC_IND_NMM_GL_E!O45</f>
        <v>0</v>
      </c>
      <c r="P45" s="8">
        <f>FC_IND_NMM_CM_E!P45+FC_IND_NMM_CR_E!P45+FC_IND_NMM_GL_E!P45</f>
        <v>0</v>
      </c>
      <c r="Q45" s="8">
        <f>FC_IND_NMM_CM_E!Q45+FC_IND_NMM_CR_E!Q45+FC_IND_NMM_GL_E!Q45</f>
        <v>0</v>
      </c>
      <c r="R45" s="8">
        <f>FC_IND_NMM_CM_E!R45+FC_IND_NMM_CR_E!R45+FC_IND_NMM_GL_E!R45</f>
        <v>0</v>
      </c>
      <c r="S45" s="8">
        <f>FC_IND_NMM_CM_E!S45+FC_IND_NMM_CR_E!S45+FC_IND_NMM_GL_E!S45</f>
        <v>0</v>
      </c>
      <c r="T45" s="8">
        <f>FC_IND_NMM_CM_E!T45+FC_IND_NMM_CR_E!T45+FC_IND_NMM_GL_E!T45</f>
        <v>0</v>
      </c>
      <c r="U45" s="8">
        <f>FC_IND_NMM_CM_E!U45+FC_IND_NMM_CR_E!U45+FC_IND_NMM_GL_E!U45</f>
        <v>0</v>
      </c>
      <c r="V45" s="8">
        <f>FC_IND_NMM_CM_E!V45+FC_IND_NMM_CR_E!V45+FC_IND_NMM_GL_E!V45</f>
        <v>0</v>
      </c>
      <c r="W45" s="8">
        <f>FC_IND_NMM_CM_E!W45+FC_IND_NMM_CR_E!W45+FC_IND_NMM_GL_E!W45</f>
        <v>0</v>
      </c>
      <c r="X45" s="8">
        <f>FC_IND_NMM_CM_E!X45+FC_IND_NMM_CR_E!X45+FC_IND_NMM_GL_E!X45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FC_IND_NMM_CM_E!C46+FC_IND_NMM_CR_E!C46+FC_IND_NMM_GL_E!C46</f>
        <v>0</v>
      </c>
      <c r="D46" s="8">
        <f>FC_IND_NMM_CM_E!D46+FC_IND_NMM_CR_E!D46+FC_IND_NMM_GL_E!D46</f>
        <v>0</v>
      </c>
      <c r="E46" s="8">
        <f>FC_IND_NMM_CM_E!E46+FC_IND_NMM_CR_E!E46+FC_IND_NMM_GL_E!E46</f>
        <v>0</v>
      </c>
      <c r="F46" s="8">
        <f>FC_IND_NMM_CM_E!F46+FC_IND_NMM_CR_E!F46+FC_IND_NMM_GL_E!F46</f>
        <v>0</v>
      </c>
      <c r="G46" s="8">
        <f>FC_IND_NMM_CM_E!G46+FC_IND_NMM_CR_E!G46+FC_IND_NMM_GL_E!G46</f>
        <v>0</v>
      </c>
      <c r="H46" s="8">
        <f>FC_IND_NMM_CM_E!H46+FC_IND_NMM_CR_E!H46+FC_IND_NMM_GL_E!H46</f>
        <v>0</v>
      </c>
      <c r="I46" s="8">
        <f>FC_IND_NMM_CM_E!I46+FC_IND_NMM_CR_E!I46+FC_IND_NMM_GL_E!I46</f>
        <v>0</v>
      </c>
      <c r="J46" s="8">
        <f>FC_IND_NMM_CM_E!J46+FC_IND_NMM_CR_E!J46+FC_IND_NMM_GL_E!J46</f>
        <v>0</v>
      </c>
      <c r="K46" s="8">
        <f>FC_IND_NMM_CM_E!K46+FC_IND_NMM_CR_E!K46+FC_IND_NMM_GL_E!K46</f>
        <v>0</v>
      </c>
      <c r="L46" s="8">
        <f>FC_IND_NMM_CM_E!L46+FC_IND_NMM_CR_E!L46+FC_IND_NMM_GL_E!L46</f>
        <v>0</v>
      </c>
      <c r="M46" s="8">
        <f>FC_IND_NMM_CM_E!M46+FC_IND_NMM_CR_E!M46+FC_IND_NMM_GL_E!M46</f>
        <v>0</v>
      </c>
      <c r="N46" s="8">
        <f>FC_IND_NMM_CM_E!N46+FC_IND_NMM_CR_E!N46+FC_IND_NMM_GL_E!N46</f>
        <v>0</v>
      </c>
      <c r="O46" s="8">
        <f>FC_IND_NMM_CM_E!O46+FC_IND_NMM_CR_E!O46+FC_IND_NMM_GL_E!O46</f>
        <v>0</v>
      </c>
      <c r="P46" s="8">
        <f>FC_IND_NMM_CM_E!P46+FC_IND_NMM_CR_E!P46+FC_IND_NMM_GL_E!P46</f>
        <v>0</v>
      </c>
      <c r="Q46" s="8">
        <f>FC_IND_NMM_CM_E!Q46+FC_IND_NMM_CR_E!Q46+FC_IND_NMM_GL_E!Q46</f>
        <v>0</v>
      </c>
      <c r="R46" s="8">
        <f>FC_IND_NMM_CM_E!R46+FC_IND_NMM_CR_E!R46+FC_IND_NMM_GL_E!R46</f>
        <v>0</v>
      </c>
      <c r="S46" s="8">
        <f>FC_IND_NMM_CM_E!S46+FC_IND_NMM_CR_E!S46+FC_IND_NMM_GL_E!S46</f>
        <v>0</v>
      </c>
      <c r="T46" s="8">
        <f>FC_IND_NMM_CM_E!T46+FC_IND_NMM_CR_E!T46+FC_IND_NMM_GL_E!T46</f>
        <v>0</v>
      </c>
      <c r="U46" s="8">
        <f>FC_IND_NMM_CM_E!U46+FC_IND_NMM_CR_E!U46+FC_IND_NMM_GL_E!U46</f>
        <v>0</v>
      </c>
      <c r="V46" s="8">
        <f>FC_IND_NMM_CM_E!V46+FC_IND_NMM_CR_E!V46+FC_IND_NMM_GL_E!V46</f>
        <v>0</v>
      </c>
      <c r="W46" s="8">
        <f>FC_IND_NMM_CM_E!W46+FC_IND_NMM_CR_E!W46+FC_IND_NMM_GL_E!W46</f>
        <v>0</v>
      </c>
      <c r="X46" s="8">
        <f>FC_IND_NMM_CM_E!X46+FC_IND_NMM_CR_E!X46+FC_IND_NMM_GL_E!X46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FC_IND_NMM_CM_E!C47+FC_IND_NMM_CR_E!C47+FC_IND_NMM_GL_E!C47</f>
        <v>0</v>
      </c>
      <c r="D47" s="8">
        <f>FC_IND_NMM_CM_E!D47+FC_IND_NMM_CR_E!D47+FC_IND_NMM_GL_E!D47</f>
        <v>0</v>
      </c>
      <c r="E47" s="8">
        <f>FC_IND_NMM_CM_E!E47+FC_IND_NMM_CR_E!E47+FC_IND_NMM_GL_E!E47</f>
        <v>0</v>
      </c>
      <c r="F47" s="8">
        <f>FC_IND_NMM_CM_E!F47+FC_IND_NMM_CR_E!F47+FC_IND_NMM_GL_E!F47</f>
        <v>0</v>
      </c>
      <c r="G47" s="8">
        <f>FC_IND_NMM_CM_E!G47+FC_IND_NMM_CR_E!G47+FC_IND_NMM_GL_E!G47</f>
        <v>0</v>
      </c>
      <c r="H47" s="8">
        <f>FC_IND_NMM_CM_E!H47+FC_IND_NMM_CR_E!H47+FC_IND_NMM_GL_E!H47</f>
        <v>0</v>
      </c>
      <c r="I47" s="8">
        <f>FC_IND_NMM_CM_E!I47+FC_IND_NMM_CR_E!I47+FC_IND_NMM_GL_E!I47</f>
        <v>0</v>
      </c>
      <c r="J47" s="8">
        <f>FC_IND_NMM_CM_E!J47+FC_IND_NMM_CR_E!J47+FC_IND_NMM_GL_E!J47</f>
        <v>0</v>
      </c>
      <c r="K47" s="8">
        <f>FC_IND_NMM_CM_E!K47+FC_IND_NMM_CR_E!K47+FC_IND_NMM_GL_E!K47</f>
        <v>0</v>
      </c>
      <c r="L47" s="8">
        <f>FC_IND_NMM_CM_E!L47+FC_IND_NMM_CR_E!L47+FC_IND_NMM_GL_E!L47</f>
        <v>0</v>
      </c>
      <c r="M47" s="8">
        <f>FC_IND_NMM_CM_E!M47+FC_IND_NMM_CR_E!M47+FC_IND_NMM_GL_E!M47</f>
        <v>0</v>
      </c>
      <c r="N47" s="8">
        <f>FC_IND_NMM_CM_E!N47+FC_IND_NMM_CR_E!N47+FC_IND_NMM_GL_E!N47</f>
        <v>0</v>
      </c>
      <c r="O47" s="8">
        <f>FC_IND_NMM_CM_E!O47+FC_IND_NMM_CR_E!O47+FC_IND_NMM_GL_E!O47</f>
        <v>0</v>
      </c>
      <c r="P47" s="8">
        <f>FC_IND_NMM_CM_E!P47+FC_IND_NMM_CR_E!P47+FC_IND_NMM_GL_E!P47</f>
        <v>0</v>
      </c>
      <c r="Q47" s="8">
        <f>FC_IND_NMM_CM_E!Q47+FC_IND_NMM_CR_E!Q47+FC_IND_NMM_GL_E!Q47</f>
        <v>0</v>
      </c>
      <c r="R47" s="8">
        <f>FC_IND_NMM_CM_E!R47+FC_IND_NMM_CR_E!R47+FC_IND_NMM_GL_E!R47</f>
        <v>0</v>
      </c>
      <c r="S47" s="8">
        <f>FC_IND_NMM_CM_E!S47+FC_IND_NMM_CR_E!S47+FC_IND_NMM_GL_E!S47</f>
        <v>0</v>
      </c>
      <c r="T47" s="8">
        <f>FC_IND_NMM_CM_E!T47+FC_IND_NMM_CR_E!T47+FC_IND_NMM_GL_E!T47</f>
        <v>0</v>
      </c>
      <c r="U47" s="8">
        <f>FC_IND_NMM_CM_E!U47+FC_IND_NMM_CR_E!U47+FC_IND_NMM_GL_E!U47</f>
        <v>0</v>
      </c>
      <c r="V47" s="8">
        <f>FC_IND_NMM_CM_E!V47+FC_IND_NMM_CR_E!V47+FC_IND_NMM_GL_E!V47</f>
        <v>0</v>
      </c>
      <c r="W47" s="8">
        <f>FC_IND_NMM_CM_E!W47+FC_IND_NMM_CR_E!W47+FC_IND_NMM_GL_E!W47</f>
        <v>0</v>
      </c>
      <c r="X47" s="8">
        <f>FC_IND_NMM_CM_E!X47+FC_IND_NMM_CR_E!X47+FC_IND_NMM_GL_E!X47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FC_IND_NMM_CM_E!C48+FC_IND_NMM_CR_E!C48+FC_IND_NMM_GL_E!C48</f>
        <v>1606.5950940000002</v>
      </c>
      <c r="D48" s="8">
        <f>FC_IND_NMM_CM_E!D48+FC_IND_NMM_CR_E!D48+FC_IND_NMM_GL_E!D48</f>
        <v>2057.2257420000001</v>
      </c>
      <c r="E48" s="8">
        <f>FC_IND_NMM_CM_E!E48+FC_IND_NMM_CR_E!E48+FC_IND_NMM_GL_E!E48</f>
        <v>2554.8784559999999</v>
      </c>
      <c r="F48" s="8">
        <f>FC_IND_NMM_CM_E!F48+FC_IND_NMM_CR_E!F48+FC_IND_NMM_GL_E!F48</f>
        <v>2370.707703</v>
      </c>
      <c r="G48" s="8">
        <f>FC_IND_NMM_CM_E!G48+FC_IND_NMM_CR_E!G48+FC_IND_NMM_GL_E!G48</f>
        <v>2801.7455310000005</v>
      </c>
      <c r="H48" s="8">
        <f>FC_IND_NMM_CM_E!H48+FC_IND_NMM_CR_E!H48+FC_IND_NMM_GL_E!H48</f>
        <v>3232.7830080000003</v>
      </c>
      <c r="I48" s="8">
        <f>FC_IND_NMM_CM_E!I48+FC_IND_NMM_CR_E!I48+FC_IND_NMM_GL_E!I48</f>
        <v>3119.1460559999996</v>
      </c>
      <c r="J48" s="8">
        <f>FC_IND_NMM_CM_E!J48+FC_IND_NMM_CR_E!J48+FC_IND_NMM_GL_E!J48</f>
        <v>2009.2798440000001</v>
      </c>
      <c r="K48" s="8">
        <f>FC_IND_NMM_CM_E!K48+FC_IND_NMM_CR_E!K48+FC_IND_NMM_GL_E!K48</f>
        <v>2183.9999219999991</v>
      </c>
      <c r="L48" s="8">
        <f>FC_IND_NMM_CM_E!L48+FC_IND_NMM_CR_E!L48+FC_IND_NMM_GL_E!L48</f>
        <v>1887.6000779999999</v>
      </c>
      <c r="M48" s="8">
        <f>FC_IND_NMM_CM_E!M48+FC_IND_NMM_CR_E!M48+FC_IND_NMM_GL_E!M48</f>
        <v>1800.2400389999998</v>
      </c>
      <c r="N48" s="8">
        <f>FC_IND_NMM_CM_E!N48+FC_IND_NMM_CR_E!N48+FC_IND_NMM_GL_E!N48</f>
        <v>1531.919844</v>
      </c>
      <c r="O48" s="8">
        <f>FC_IND_NMM_CM_E!O48+FC_IND_NMM_CR_E!O48+FC_IND_NMM_GL_E!O48</f>
        <v>1279.199844</v>
      </c>
      <c r="P48" s="8">
        <f>FC_IND_NMM_CM_E!P48+FC_IND_NMM_CR_E!P48+FC_IND_NMM_GL_E!P48</f>
        <v>1366.5598830000001</v>
      </c>
      <c r="Q48" s="8">
        <f>FC_IND_NMM_CM_E!Q48+FC_IND_NMM_CR_E!Q48+FC_IND_NMM_GL_E!Q48</f>
        <v>1569.3599609999997</v>
      </c>
      <c r="R48" s="8">
        <f>FC_IND_NMM_CM_E!R48+FC_IND_NMM_CR_E!R48+FC_IND_NMM_GL_E!R48</f>
        <v>1422.7198829999995</v>
      </c>
      <c r="S48" s="8">
        <f>FC_IND_NMM_CM_E!S48+FC_IND_NMM_CR_E!S48+FC_IND_NMM_GL_E!S48</f>
        <v>1042.0800389999999</v>
      </c>
      <c r="T48" s="8">
        <f>FC_IND_NMM_CM_E!T48+FC_IND_NMM_CR_E!T48+FC_IND_NMM_GL_E!T48</f>
        <v>1212.9654420000002</v>
      </c>
      <c r="U48" s="8">
        <f>FC_IND_NMM_CM_E!U48+FC_IND_NMM_CR_E!U48+FC_IND_NMM_GL_E!U48</f>
        <v>1073.2551569999996</v>
      </c>
      <c r="V48" s="8">
        <f>FC_IND_NMM_CM_E!V48+FC_IND_NMM_CR_E!V48+FC_IND_NMM_GL_E!V48</f>
        <v>1055.2309560000001</v>
      </c>
      <c r="W48" s="8">
        <f>FC_IND_NMM_CM_E!W48+FC_IND_NMM_CR_E!W48+FC_IND_NMM_GL_E!W48</f>
        <v>1113.0911999999998</v>
      </c>
      <c r="X48" s="8">
        <f>FC_IND_NMM_CM_E!X48+FC_IND_NMM_CR_E!X48+FC_IND_NMM_GL_E!X48</f>
        <v>947.84987700000011</v>
      </c>
    </row>
    <row r="49" spans="1:24" ht="11.25" customHeight="1" x14ac:dyDescent="0.2">
      <c r="A49" s="28" t="s">
        <v>84</v>
      </c>
      <c r="B49" s="7" t="s">
        <v>85</v>
      </c>
      <c r="C49" s="8">
        <f>FC_IND_NMM_CM_E!C49+FC_IND_NMM_CR_E!C49+FC_IND_NMM_GL_E!C49</f>
        <v>0</v>
      </c>
      <c r="D49" s="8">
        <f>FC_IND_NMM_CM_E!D49+FC_IND_NMM_CR_E!D49+FC_IND_NMM_GL_E!D49</f>
        <v>0</v>
      </c>
      <c r="E49" s="8">
        <f>FC_IND_NMM_CM_E!E49+FC_IND_NMM_CR_E!E49+FC_IND_NMM_GL_E!E49</f>
        <v>0</v>
      </c>
      <c r="F49" s="8">
        <f>FC_IND_NMM_CM_E!F49+FC_IND_NMM_CR_E!F49+FC_IND_NMM_GL_E!F49</f>
        <v>0</v>
      </c>
      <c r="G49" s="8">
        <f>FC_IND_NMM_CM_E!G49+FC_IND_NMM_CR_E!G49+FC_IND_NMM_GL_E!G49</f>
        <v>0</v>
      </c>
      <c r="H49" s="8">
        <f>FC_IND_NMM_CM_E!H49+FC_IND_NMM_CR_E!H49+FC_IND_NMM_GL_E!H49</f>
        <v>0</v>
      </c>
      <c r="I49" s="8">
        <f>FC_IND_NMM_CM_E!I49+FC_IND_NMM_CR_E!I49+FC_IND_NMM_GL_E!I49</f>
        <v>0</v>
      </c>
      <c r="J49" s="8">
        <f>FC_IND_NMM_CM_E!J49+FC_IND_NMM_CR_E!J49+FC_IND_NMM_GL_E!J49</f>
        <v>0</v>
      </c>
      <c r="K49" s="8">
        <f>FC_IND_NMM_CM_E!K49+FC_IND_NMM_CR_E!K49+FC_IND_NMM_GL_E!K49</f>
        <v>0</v>
      </c>
      <c r="L49" s="8">
        <f>FC_IND_NMM_CM_E!L49+FC_IND_NMM_CR_E!L49+FC_IND_NMM_GL_E!L49</f>
        <v>0</v>
      </c>
      <c r="M49" s="8">
        <f>FC_IND_NMM_CM_E!M49+FC_IND_NMM_CR_E!M49+FC_IND_NMM_GL_E!M49</f>
        <v>0</v>
      </c>
      <c r="N49" s="8">
        <f>FC_IND_NMM_CM_E!N49+FC_IND_NMM_CR_E!N49+FC_IND_NMM_GL_E!N49</f>
        <v>0</v>
      </c>
      <c r="O49" s="8">
        <f>FC_IND_NMM_CM_E!O49+FC_IND_NMM_CR_E!O49+FC_IND_NMM_GL_E!O49</f>
        <v>0</v>
      </c>
      <c r="P49" s="8">
        <f>FC_IND_NMM_CM_E!P49+FC_IND_NMM_CR_E!P49+FC_IND_NMM_GL_E!P49</f>
        <v>0</v>
      </c>
      <c r="Q49" s="8">
        <f>FC_IND_NMM_CM_E!Q49+FC_IND_NMM_CR_E!Q49+FC_IND_NMM_GL_E!Q49</f>
        <v>0</v>
      </c>
      <c r="R49" s="8">
        <f>FC_IND_NMM_CM_E!R49+FC_IND_NMM_CR_E!R49+FC_IND_NMM_GL_E!R49</f>
        <v>0</v>
      </c>
      <c r="S49" s="8">
        <f>FC_IND_NMM_CM_E!S49+FC_IND_NMM_CR_E!S49+FC_IND_NMM_GL_E!S49</f>
        <v>0</v>
      </c>
      <c r="T49" s="8">
        <f>FC_IND_NMM_CM_E!T49+FC_IND_NMM_CR_E!T49+FC_IND_NMM_GL_E!T49</f>
        <v>0</v>
      </c>
      <c r="U49" s="8">
        <f>FC_IND_NMM_CM_E!U49+FC_IND_NMM_CR_E!U49+FC_IND_NMM_GL_E!U49</f>
        <v>0</v>
      </c>
      <c r="V49" s="8">
        <f>FC_IND_NMM_CM_E!V49+FC_IND_NMM_CR_E!V49+FC_IND_NMM_GL_E!V49</f>
        <v>0</v>
      </c>
      <c r="W49" s="8">
        <f>FC_IND_NMM_CM_E!W49+FC_IND_NMM_CR_E!W49+FC_IND_NMM_GL_E!W49</f>
        <v>0</v>
      </c>
      <c r="X49" s="8">
        <f>FC_IND_NMM_CM_E!X49+FC_IND_NMM_CR_E!X49+FC_IND_NMM_GL_E!X49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FC_IND_NMM_CM_E!C50+FC_IND_NMM_CR_E!C50+FC_IND_NMM_GL_E!C50</f>
        <v>0</v>
      </c>
      <c r="D50" s="8">
        <f>FC_IND_NMM_CM_E!D50+FC_IND_NMM_CR_E!D50+FC_IND_NMM_GL_E!D50</f>
        <v>0</v>
      </c>
      <c r="E50" s="8">
        <f>FC_IND_NMM_CM_E!E50+FC_IND_NMM_CR_E!E50+FC_IND_NMM_GL_E!E50</f>
        <v>0</v>
      </c>
      <c r="F50" s="8">
        <f>FC_IND_NMM_CM_E!F50+FC_IND_NMM_CR_E!F50+FC_IND_NMM_GL_E!F50</f>
        <v>0</v>
      </c>
      <c r="G50" s="8">
        <f>FC_IND_NMM_CM_E!G50+FC_IND_NMM_CR_E!G50+FC_IND_NMM_GL_E!G50</f>
        <v>0</v>
      </c>
      <c r="H50" s="8">
        <f>FC_IND_NMM_CM_E!H50+FC_IND_NMM_CR_E!H50+FC_IND_NMM_GL_E!H50</f>
        <v>0</v>
      </c>
      <c r="I50" s="8">
        <f>FC_IND_NMM_CM_E!I50+FC_IND_NMM_CR_E!I50+FC_IND_NMM_GL_E!I50</f>
        <v>0</v>
      </c>
      <c r="J50" s="8">
        <f>FC_IND_NMM_CM_E!J50+FC_IND_NMM_CR_E!J50+FC_IND_NMM_GL_E!J50</f>
        <v>0</v>
      </c>
      <c r="K50" s="8">
        <f>FC_IND_NMM_CM_E!K50+FC_IND_NMM_CR_E!K50+FC_IND_NMM_GL_E!K50</f>
        <v>0</v>
      </c>
      <c r="L50" s="8">
        <f>FC_IND_NMM_CM_E!L50+FC_IND_NMM_CR_E!L50+FC_IND_NMM_GL_E!L50</f>
        <v>0</v>
      </c>
      <c r="M50" s="8">
        <f>FC_IND_NMM_CM_E!M50+FC_IND_NMM_CR_E!M50+FC_IND_NMM_GL_E!M50</f>
        <v>0</v>
      </c>
      <c r="N50" s="8">
        <f>FC_IND_NMM_CM_E!N50+FC_IND_NMM_CR_E!N50+FC_IND_NMM_GL_E!N50</f>
        <v>0</v>
      </c>
      <c r="O50" s="8">
        <f>FC_IND_NMM_CM_E!O50+FC_IND_NMM_CR_E!O50+FC_IND_NMM_GL_E!O50</f>
        <v>0</v>
      </c>
      <c r="P50" s="8">
        <f>FC_IND_NMM_CM_E!P50+FC_IND_NMM_CR_E!P50+FC_IND_NMM_GL_E!P50</f>
        <v>0</v>
      </c>
      <c r="Q50" s="8">
        <f>FC_IND_NMM_CM_E!Q50+FC_IND_NMM_CR_E!Q50+FC_IND_NMM_GL_E!Q50</f>
        <v>0</v>
      </c>
      <c r="R50" s="8">
        <f>FC_IND_NMM_CM_E!R50+FC_IND_NMM_CR_E!R50+FC_IND_NMM_GL_E!R50</f>
        <v>0</v>
      </c>
      <c r="S50" s="8">
        <f>FC_IND_NMM_CM_E!S50+FC_IND_NMM_CR_E!S50+FC_IND_NMM_GL_E!S50</f>
        <v>0</v>
      </c>
      <c r="T50" s="8">
        <f>FC_IND_NMM_CM_E!T50+FC_IND_NMM_CR_E!T50+FC_IND_NMM_GL_E!T50</f>
        <v>0</v>
      </c>
      <c r="U50" s="8">
        <f>FC_IND_NMM_CM_E!U50+FC_IND_NMM_CR_E!U50+FC_IND_NMM_GL_E!U50</f>
        <v>0</v>
      </c>
      <c r="V50" s="8">
        <f>FC_IND_NMM_CM_E!V50+FC_IND_NMM_CR_E!V50+FC_IND_NMM_GL_E!V50</f>
        <v>0</v>
      </c>
      <c r="W50" s="8">
        <f>FC_IND_NMM_CM_E!W50+FC_IND_NMM_CR_E!W50+FC_IND_NMM_GL_E!W50</f>
        <v>0</v>
      </c>
      <c r="X50" s="8">
        <f>FC_IND_NMM_CM_E!X50+FC_IND_NMM_CR_E!X50+FC_IND_NMM_GL_E!X50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FC_IND_NMM_CM_E!C51+FC_IND_NMM_CR_E!C51+FC_IND_NMM_GL_E!C51</f>
        <v>1017.0705599999999</v>
      </c>
      <c r="D51" s="27">
        <f>FC_IND_NMM_CM_E!D51+FC_IND_NMM_CR_E!D51+FC_IND_NMM_GL_E!D51</f>
        <v>1189.1909699999999</v>
      </c>
      <c r="E51" s="27">
        <f>FC_IND_NMM_CM_E!E51+FC_IND_NMM_CR_E!E51+FC_IND_NMM_GL_E!E51</f>
        <v>1252.3539600000001</v>
      </c>
      <c r="F51" s="27">
        <f>FC_IND_NMM_CM_E!F51+FC_IND_NMM_CR_E!F51+FC_IND_NMM_GL_E!F51</f>
        <v>1152.4342500000002</v>
      </c>
      <c r="G51" s="27">
        <f>FC_IND_NMM_CM_E!G51+FC_IND_NMM_CR_E!G51+FC_IND_NMM_GL_E!G51</f>
        <v>1189.8978300000001</v>
      </c>
      <c r="H51" s="27">
        <f>FC_IND_NMM_CM_E!H51+FC_IND_NMM_CR_E!H51+FC_IND_NMM_GL_E!H51</f>
        <v>1213.3756800000001</v>
      </c>
      <c r="I51" s="27">
        <f>FC_IND_NMM_CM_E!I51+FC_IND_NMM_CR_E!I51+FC_IND_NMM_GL_E!I51</f>
        <v>1204.5399300000001</v>
      </c>
      <c r="J51" s="27">
        <f>FC_IND_NMM_CM_E!J51+FC_IND_NMM_CR_E!J51+FC_IND_NMM_GL_E!J51</f>
        <v>1278.3058200000005</v>
      </c>
      <c r="K51" s="27">
        <f>FC_IND_NMM_CM_E!K51+FC_IND_NMM_CR_E!K51+FC_IND_NMM_GL_E!K51</f>
        <v>1237.0554900000004</v>
      </c>
      <c r="L51" s="27">
        <f>FC_IND_NMM_CM_E!L51+FC_IND_NMM_CR_E!L51+FC_IND_NMM_GL_E!L51</f>
        <v>965.2678199999998</v>
      </c>
      <c r="M51" s="27">
        <f>FC_IND_NMM_CM_E!M51+FC_IND_NMM_CR_E!M51+FC_IND_NMM_GL_E!M51</f>
        <v>1076.5982700000002</v>
      </c>
      <c r="N51" s="27">
        <f>FC_IND_NMM_CM_E!N51+FC_IND_NMM_CR_E!N51+FC_IND_NMM_GL_E!N51</f>
        <v>1088.6148900000001</v>
      </c>
      <c r="O51" s="27">
        <f>FC_IND_NMM_CM_E!O51+FC_IND_NMM_CR_E!O51+FC_IND_NMM_GL_E!O51</f>
        <v>1053.0194399999998</v>
      </c>
      <c r="P51" s="27">
        <f>FC_IND_NMM_CM_E!P51+FC_IND_NMM_CR_E!P51+FC_IND_NMM_GL_E!P51</f>
        <v>983.34324000000038</v>
      </c>
      <c r="Q51" s="27">
        <f>FC_IND_NMM_CM_E!Q51+FC_IND_NMM_CR_E!Q51+FC_IND_NMM_GL_E!Q51</f>
        <v>1001.3681700000002</v>
      </c>
      <c r="R51" s="27">
        <f>FC_IND_NMM_CM_E!R51+FC_IND_NMM_CR_E!R51+FC_IND_NMM_GL_E!R51</f>
        <v>1029.40870032</v>
      </c>
      <c r="S51" s="27">
        <f>FC_IND_NMM_CM_E!S51+FC_IND_NMM_CR_E!S51+FC_IND_NMM_GL_E!S51</f>
        <v>1029.8419045200003</v>
      </c>
      <c r="T51" s="27">
        <f>FC_IND_NMM_CM_E!T51+FC_IND_NMM_CR_E!T51+FC_IND_NMM_GL_E!T51</f>
        <v>1047.5602592400001</v>
      </c>
      <c r="U51" s="27">
        <f>FC_IND_NMM_CM_E!U51+FC_IND_NMM_CR_E!U51+FC_IND_NMM_GL_E!U51</f>
        <v>1051.7099313599997</v>
      </c>
      <c r="V51" s="27">
        <f>FC_IND_NMM_CM_E!V51+FC_IND_NMM_CR_E!V51+FC_IND_NMM_GL_E!V51</f>
        <v>1071.6326794800002</v>
      </c>
      <c r="W51" s="27">
        <f>FC_IND_NMM_CM_E!W51+FC_IND_NMM_CR_E!W51+FC_IND_NMM_GL_E!W51</f>
        <v>1031.4466786800003</v>
      </c>
      <c r="X51" s="27">
        <f>FC_IND_NMM_CM_E!X51+FC_IND_NMM_CR_E!X51+FC_IND_NMM_GL_E!X51</f>
        <v>1071.6324775200001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202.48782840000007</v>
      </c>
      <c r="I52" s="27">
        <f t="shared" si="29"/>
        <v>244.67311439999995</v>
      </c>
      <c r="J52" s="27">
        <f t="shared" si="29"/>
        <v>221.22088559999997</v>
      </c>
      <c r="K52" s="27">
        <f t="shared" si="29"/>
        <v>231.37377119999996</v>
      </c>
      <c r="L52" s="27">
        <f t="shared" si="29"/>
        <v>231.37377119999999</v>
      </c>
      <c r="M52" s="27">
        <f t="shared" si="29"/>
        <v>324.18088559999995</v>
      </c>
      <c r="N52" s="27">
        <f t="shared" si="29"/>
        <v>453.73905720000005</v>
      </c>
      <c r="O52" s="27">
        <f t="shared" si="29"/>
        <v>367.51005720000001</v>
      </c>
      <c r="P52" s="27">
        <f t="shared" si="29"/>
        <v>410.26677119999999</v>
      </c>
      <c r="Q52" s="27">
        <f t="shared" si="29"/>
        <v>509.50888559999987</v>
      </c>
      <c r="R52" s="27">
        <f t="shared" si="29"/>
        <v>329.32888559999998</v>
      </c>
      <c r="S52" s="27">
        <f t="shared" si="29"/>
        <v>537.6797712</v>
      </c>
      <c r="T52" s="27">
        <f t="shared" si="29"/>
        <v>569.71217160000003</v>
      </c>
      <c r="U52" s="27">
        <f t="shared" si="29"/>
        <v>519.08982839999999</v>
      </c>
      <c r="V52" s="27">
        <f t="shared" si="29"/>
        <v>517.94594280000001</v>
      </c>
      <c r="W52" s="27">
        <f t="shared" si="29"/>
        <v>576.14717159999987</v>
      </c>
      <c r="X52" s="27">
        <f t="shared" ref="X52" si="30">SUM(X53:X54)</f>
        <v>530.53022879999992</v>
      </c>
    </row>
    <row r="53" spans="1:24" ht="11.25" customHeight="1" x14ac:dyDescent="0.2">
      <c r="A53" s="29" t="s">
        <v>116</v>
      </c>
      <c r="B53" s="7" t="s">
        <v>117</v>
      </c>
      <c r="C53" s="8">
        <f>FC_IND_NMM_CM_E!C53+FC_IND_NMM_CR_E!C53+FC_IND_NMM_GL_E!C53</f>
        <v>0</v>
      </c>
      <c r="D53" s="8">
        <f>FC_IND_NMM_CM_E!D53+FC_IND_NMM_CR_E!D53+FC_IND_NMM_GL_E!D53</f>
        <v>0</v>
      </c>
      <c r="E53" s="8">
        <f>FC_IND_NMM_CM_E!E53+FC_IND_NMM_CR_E!E53+FC_IND_NMM_GL_E!E53</f>
        <v>0</v>
      </c>
      <c r="F53" s="8">
        <f>FC_IND_NMM_CM_E!F53+FC_IND_NMM_CR_E!F53+FC_IND_NMM_GL_E!F53</f>
        <v>0</v>
      </c>
      <c r="G53" s="8">
        <f>FC_IND_NMM_CM_E!G53+FC_IND_NMM_CR_E!G53+FC_IND_NMM_GL_E!G53</f>
        <v>0</v>
      </c>
      <c r="H53" s="8">
        <f>FC_IND_NMM_CM_E!H53+FC_IND_NMM_CR_E!H53+FC_IND_NMM_GL_E!H53</f>
        <v>202.48782840000007</v>
      </c>
      <c r="I53" s="8">
        <f>FC_IND_NMM_CM_E!I53+FC_IND_NMM_CR_E!I53+FC_IND_NMM_GL_E!I53</f>
        <v>244.67311439999995</v>
      </c>
      <c r="J53" s="8">
        <f>FC_IND_NMM_CM_E!J53+FC_IND_NMM_CR_E!J53+FC_IND_NMM_GL_E!J53</f>
        <v>221.22088559999997</v>
      </c>
      <c r="K53" s="8">
        <f>FC_IND_NMM_CM_E!K53+FC_IND_NMM_CR_E!K53+FC_IND_NMM_GL_E!K53</f>
        <v>231.37377119999996</v>
      </c>
      <c r="L53" s="8">
        <f>FC_IND_NMM_CM_E!L53+FC_IND_NMM_CR_E!L53+FC_IND_NMM_GL_E!L53</f>
        <v>231.37377119999999</v>
      </c>
      <c r="M53" s="8">
        <f>FC_IND_NMM_CM_E!M53+FC_IND_NMM_CR_E!M53+FC_IND_NMM_GL_E!M53</f>
        <v>324.18088559999995</v>
      </c>
      <c r="N53" s="8">
        <f>FC_IND_NMM_CM_E!N53+FC_IND_NMM_CR_E!N53+FC_IND_NMM_GL_E!N53</f>
        <v>453.73905720000005</v>
      </c>
      <c r="O53" s="8">
        <f>FC_IND_NMM_CM_E!O53+FC_IND_NMM_CR_E!O53+FC_IND_NMM_GL_E!O53</f>
        <v>367.51005720000001</v>
      </c>
      <c r="P53" s="8">
        <f>FC_IND_NMM_CM_E!P53+FC_IND_NMM_CR_E!P53+FC_IND_NMM_GL_E!P53</f>
        <v>410.26677119999999</v>
      </c>
      <c r="Q53" s="8">
        <f>FC_IND_NMM_CM_E!Q53+FC_IND_NMM_CR_E!Q53+FC_IND_NMM_GL_E!Q53</f>
        <v>509.50888559999987</v>
      </c>
      <c r="R53" s="8">
        <f>FC_IND_NMM_CM_E!R53+FC_IND_NMM_CR_E!R53+FC_IND_NMM_GL_E!R53</f>
        <v>329.32888559999998</v>
      </c>
      <c r="S53" s="8">
        <f>FC_IND_NMM_CM_E!S53+FC_IND_NMM_CR_E!S53+FC_IND_NMM_GL_E!S53</f>
        <v>537.6797712</v>
      </c>
      <c r="T53" s="8">
        <f>FC_IND_NMM_CM_E!T53+FC_IND_NMM_CR_E!T53+FC_IND_NMM_GL_E!T53</f>
        <v>569.71217160000003</v>
      </c>
      <c r="U53" s="8">
        <f>FC_IND_NMM_CM_E!U53+FC_IND_NMM_CR_E!U53+FC_IND_NMM_GL_E!U53</f>
        <v>519.08982839999999</v>
      </c>
      <c r="V53" s="8">
        <f>FC_IND_NMM_CM_E!V53+FC_IND_NMM_CR_E!V53+FC_IND_NMM_GL_E!V53</f>
        <v>517.94594280000001</v>
      </c>
      <c r="W53" s="8">
        <f>FC_IND_NMM_CM_E!W53+FC_IND_NMM_CR_E!W53+FC_IND_NMM_GL_E!W53</f>
        <v>576.14717159999987</v>
      </c>
      <c r="X53" s="8">
        <f>FC_IND_NMM_CM_E!X53+FC_IND_NMM_CR_E!X53+FC_IND_NMM_GL_E!X53</f>
        <v>530.53022879999992</v>
      </c>
    </row>
    <row r="54" spans="1:24" ht="11.25" customHeight="1" x14ac:dyDescent="0.2">
      <c r="A54" s="43" t="s">
        <v>118</v>
      </c>
      <c r="B54" s="44" t="s">
        <v>119</v>
      </c>
      <c r="C54" s="45">
        <f>FC_IND_NMM_CM_E!C54+FC_IND_NMM_CR_E!C54+FC_IND_NMM_GL_E!C54</f>
        <v>0</v>
      </c>
      <c r="D54" s="45">
        <f>FC_IND_NMM_CM_E!D54+FC_IND_NMM_CR_E!D54+FC_IND_NMM_GL_E!D54</f>
        <v>0</v>
      </c>
      <c r="E54" s="45">
        <f>FC_IND_NMM_CM_E!E54+FC_IND_NMM_CR_E!E54+FC_IND_NMM_GL_E!E54</f>
        <v>0</v>
      </c>
      <c r="F54" s="45">
        <f>FC_IND_NMM_CM_E!F54+FC_IND_NMM_CR_E!F54+FC_IND_NMM_GL_E!F54</f>
        <v>0</v>
      </c>
      <c r="G54" s="45">
        <f>FC_IND_NMM_CM_E!G54+FC_IND_NMM_CR_E!G54+FC_IND_NMM_GL_E!G54</f>
        <v>0</v>
      </c>
      <c r="H54" s="45">
        <f>FC_IND_NMM_CM_E!H54+FC_IND_NMM_CR_E!H54+FC_IND_NMM_GL_E!H54</f>
        <v>0</v>
      </c>
      <c r="I54" s="45">
        <f>FC_IND_NMM_CM_E!I54+FC_IND_NMM_CR_E!I54+FC_IND_NMM_GL_E!I54</f>
        <v>0</v>
      </c>
      <c r="J54" s="45">
        <f>FC_IND_NMM_CM_E!J54+FC_IND_NMM_CR_E!J54+FC_IND_NMM_GL_E!J54</f>
        <v>0</v>
      </c>
      <c r="K54" s="45">
        <f>FC_IND_NMM_CM_E!K54+FC_IND_NMM_CR_E!K54+FC_IND_NMM_GL_E!K54</f>
        <v>0</v>
      </c>
      <c r="L54" s="45">
        <f>FC_IND_NMM_CM_E!L54+FC_IND_NMM_CR_E!L54+FC_IND_NMM_GL_E!L54</f>
        <v>0</v>
      </c>
      <c r="M54" s="45">
        <f>FC_IND_NMM_CM_E!M54+FC_IND_NMM_CR_E!M54+FC_IND_NMM_GL_E!M54</f>
        <v>0</v>
      </c>
      <c r="N54" s="45">
        <f>FC_IND_NMM_CM_E!N54+FC_IND_NMM_CR_E!N54+FC_IND_NMM_GL_E!N54</f>
        <v>0</v>
      </c>
      <c r="O54" s="45">
        <f>FC_IND_NMM_CM_E!O54+FC_IND_NMM_CR_E!O54+FC_IND_NMM_GL_E!O54</f>
        <v>0</v>
      </c>
      <c r="P54" s="45">
        <f>FC_IND_NMM_CM_E!P54+FC_IND_NMM_CR_E!P54+FC_IND_NMM_GL_E!P54</f>
        <v>0</v>
      </c>
      <c r="Q54" s="45">
        <f>FC_IND_NMM_CM_E!Q54+FC_IND_NMM_CR_E!Q54+FC_IND_NMM_GL_E!Q54</f>
        <v>0</v>
      </c>
      <c r="R54" s="45">
        <f>FC_IND_NMM_CM_E!R54+FC_IND_NMM_CR_E!R54+FC_IND_NMM_GL_E!R54</f>
        <v>0</v>
      </c>
      <c r="S54" s="45">
        <f>FC_IND_NMM_CM_E!S54+FC_IND_NMM_CR_E!S54+FC_IND_NMM_GL_E!S54</f>
        <v>0</v>
      </c>
      <c r="T54" s="45">
        <f>FC_IND_NMM_CM_E!T54+FC_IND_NMM_CR_E!T54+FC_IND_NMM_GL_E!T54</f>
        <v>0</v>
      </c>
      <c r="U54" s="45">
        <f>FC_IND_NMM_CM_E!U54+FC_IND_NMM_CR_E!U54+FC_IND_NMM_GL_E!U54</f>
        <v>0</v>
      </c>
      <c r="V54" s="45">
        <f>FC_IND_NMM_CM_E!V54+FC_IND_NMM_CR_E!V54+FC_IND_NMM_GL_E!V54</f>
        <v>0</v>
      </c>
      <c r="W54" s="45">
        <f>FC_IND_NMM_CM_E!W54+FC_IND_NMM_CR_E!W54+FC_IND_NMM_GL_E!W54</f>
        <v>0</v>
      </c>
      <c r="X54" s="45">
        <f>FC_IND_NMM_CM_E!X54+FC_IND_NMM_CR_E!X54+FC_IND_NMM_GL_E!X54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1513.7918208000001</v>
      </c>
      <c r="D61" s="49">
        <f t="shared" si="31"/>
        <v>1533.3921791999996</v>
      </c>
      <c r="E61" s="49">
        <f t="shared" si="31"/>
        <v>1553.328</v>
      </c>
      <c r="F61" s="49">
        <f t="shared" si="31"/>
        <v>1573.4879999999998</v>
      </c>
      <c r="G61" s="49">
        <f t="shared" si="31"/>
        <v>1604.5118207999999</v>
      </c>
      <c r="H61" s="49">
        <f t="shared" si="31"/>
        <v>1636.6561343999999</v>
      </c>
      <c r="I61" s="49">
        <f t="shared" si="31"/>
        <v>1660.9598207999998</v>
      </c>
      <c r="J61" s="49">
        <f t="shared" si="31"/>
        <v>1713.3077462399997</v>
      </c>
      <c r="K61" s="49">
        <f t="shared" si="31"/>
        <v>1537.1315222399994</v>
      </c>
      <c r="L61" s="49">
        <f t="shared" si="31"/>
        <v>1640.5075670399997</v>
      </c>
      <c r="M61" s="49">
        <f t="shared" si="31"/>
        <v>1774.6151788800003</v>
      </c>
      <c r="N61" s="49">
        <f t="shared" si="31"/>
        <v>1781.1111340800001</v>
      </c>
      <c r="O61" s="49">
        <f t="shared" si="31"/>
        <v>283.06783584000004</v>
      </c>
      <c r="P61" s="49">
        <f t="shared" si="31"/>
        <v>345.00379104000001</v>
      </c>
      <c r="Q61" s="49">
        <f t="shared" si="31"/>
        <v>373.67574623999997</v>
      </c>
      <c r="R61" s="49">
        <f t="shared" si="31"/>
        <v>304.95117887999999</v>
      </c>
      <c r="S61" s="49">
        <f t="shared" si="31"/>
        <v>337.72361183999999</v>
      </c>
      <c r="T61" s="49">
        <f t="shared" si="31"/>
        <v>390.01861007999997</v>
      </c>
      <c r="U61" s="49">
        <f t="shared" si="31"/>
        <v>368.58397248</v>
      </c>
      <c r="V61" s="49">
        <f t="shared" si="31"/>
        <v>421.83594144</v>
      </c>
      <c r="W61" s="49">
        <f t="shared" si="31"/>
        <v>413.44962191999991</v>
      </c>
      <c r="X61" s="49">
        <f t="shared" si="31"/>
        <v>382.57854191999996</v>
      </c>
    </row>
    <row r="62" spans="1:24" ht="11.25" customHeight="1" x14ac:dyDescent="0.2">
      <c r="A62" s="50" t="s">
        <v>92</v>
      </c>
      <c r="B62" s="51" t="s">
        <v>93</v>
      </c>
      <c r="C62" s="52">
        <f>FC_IND_NMM_CM_E!C62+FC_IND_NMM_CR_E!C62+FC_IND_NMM_GL_E!C62</f>
        <v>1513.7918208000001</v>
      </c>
      <c r="D62" s="52">
        <f>FC_IND_NMM_CM_E!D62+FC_IND_NMM_CR_E!D62+FC_IND_NMM_GL_E!D62</f>
        <v>1533.3921791999996</v>
      </c>
      <c r="E62" s="52">
        <f>FC_IND_NMM_CM_E!E62+FC_IND_NMM_CR_E!E62+FC_IND_NMM_GL_E!E62</f>
        <v>1553.328</v>
      </c>
      <c r="F62" s="52">
        <f>FC_IND_NMM_CM_E!F62+FC_IND_NMM_CR_E!F62+FC_IND_NMM_GL_E!F62</f>
        <v>1573.4879999999998</v>
      </c>
      <c r="G62" s="52">
        <f>FC_IND_NMM_CM_E!G62+FC_IND_NMM_CR_E!G62+FC_IND_NMM_GL_E!G62</f>
        <v>1604.5118207999999</v>
      </c>
      <c r="H62" s="52">
        <f>FC_IND_NMM_CM_E!H62+FC_IND_NMM_CR_E!H62+FC_IND_NMM_GL_E!H62</f>
        <v>1636.6561343999999</v>
      </c>
      <c r="I62" s="52">
        <f>FC_IND_NMM_CM_E!I62+FC_IND_NMM_CR_E!I62+FC_IND_NMM_GL_E!I62</f>
        <v>1660.9598207999998</v>
      </c>
      <c r="J62" s="52">
        <f>FC_IND_NMM_CM_E!J62+FC_IND_NMM_CR_E!J62+FC_IND_NMM_GL_E!J62</f>
        <v>1710.6880895999998</v>
      </c>
      <c r="K62" s="52">
        <f>FC_IND_NMM_CM_E!K62+FC_IND_NMM_CR_E!K62+FC_IND_NMM_GL_E!K62</f>
        <v>1534.5118655999995</v>
      </c>
      <c r="L62" s="52">
        <f>FC_IND_NMM_CM_E!L62+FC_IND_NMM_CR_E!L62+FC_IND_NMM_GL_E!L62</f>
        <v>1637.8879103999998</v>
      </c>
      <c r="M62" s="52">
        <f>FC_IND_NMM_CM_E!M62+FC_IND_NMM_CR_E!M62+FC_IND_NMM_GL_E!M62</f>
        <v>1769.3758656000002</v>
      </c>
      <c r="N62" s="52">
        <f>FC_IND_NMM_CM_E!N62+FC_IND_NMM_CR_E!N62+FC_IND_NMM_GL_E!N62</f>
        <v>1775.8718208</v>
      </c>
      <c r="O62" s="52">
        <f>FC_IND_NMM_CM_E!O62+FC_IND_NMM_CR_E!O62+FC_IND_NMM_GL_E!O62</f>
        <v>280.44817920000003</v>
      </c>
      <c r="P62" s="52">
        <f>FC_IND_NMM_CM_E!P62+FC_IND_NMM_CR_E!P62+FC_IND_NMM_GL_E!P62</f>
        <v>342.38413439999999</v>
      </c>
      <c r="Q62" s="52">
        <f>FC_IND_NMM_CM_E!Q62+FC_IND_NMM_CR_E!Q62+FC_IND_NMM_GL_E!Q62</f>
        <v>371.05608959999995</v>
      </c>
      <c r="R62" s="52">
        <f>FC_IND_NMM_CM_E!R62+FC_IND_NMM_CR_E!R62+FC_IND_NMM_GL_E!R62</f>
        <v>299.71186560000001</v>
      </c>
      <c r="S62" s="52">
        <f>FC_IND_NMM_CM_E!S62+FC_IND_NMM_CR_E!S62+FC_IND_NMM_GL_E!S62</f>
        <v>335.10395519999997</v>
      </c>
      <c r="T62" s="52">
        <f>FC_IND_NMM_CM_E!T62+FC_IND_NMM_CR_E!T62+FC_IND_NMM_GL_E!T62</f>
        <v>387.18408959999999</v>
      </c>
      <c r="U62" s="52">
        <f>FC_IND_NMM_CM_E!U62+FC_IND_NMM_CR_E!U62+FC_IND_NMM_GL_E!U62</f>
        <v>365.79150720000001</v>
      </c>
      <c r="V62" s="52">
        <f>FC_IND_NMM_CM_E!V62+FC_IND_NMM_CR_E!V62+FC_IND_NMM_GL_E!V62</f>
        <v>418.27322879999997</v>
      </c>
      <c r="W62" s="52">
        <f>FC_IND_NMM_CM_E!W62+FC_IND_NMM_CR_E!W62+FC_IND_NMM_GL_E!W62</f>
        <v>409.59354239999993</v>
      </c>
      <c r="X62" s="52">
        <f>FC_IND_NMM_CM_E!X62+FC_IND_NMM_CR_E!X62+FC_IND_NMM_GL_E!X62</f>
        <v>377.25690239999994</v>
      </c>
    </row>
    <row r="63" spans="1:24" ht="11.25" customHeight="1" x14ac:dyDescent="0.2">
      <c r="A63" s="50" t="s">
        <v>94</v>
      </c>
      <c r="B63" s="51" t="s">
        <v>95</v>
      </c>
      <c r="C63" s="52">
        <f>FC_IND_NMM_CM_E!C63+FC_IND_NMM_CR_E!C63+FC_IND_NMM_GL_E!C63</f>
        <v>0</v>
      </c>
      <c r="D63" s="52">
        <f>FC_IND_NMM_CM_E!D63+FC_IND_NMM_CR_E!D63+FC_IND_NMM_GL_E!D63</f>
        <v>0</v>
      </c>
      <c r="E63" s="52">
        <f>FC_IND_NMM_CM_E!E63+FC_IND_NMM_CR_E!E63+FC_IND_NMM_GL_E!E63</f>
        <v>0</v>
      </c>
      <c r="F63" s="52">
        <f>FC_IND_NMM_CM_E!F63+FC_IND_NMM_CR_E!F63+FC_IND_NMM_GL_E!F63</f>
        <v>0</v>
      </c>
      <c r="G63" s="52">
        <f>FC_IND_NMM_CM_E!G63+FC_IND_NMM_CR_E!G63+FC_IND_NMM_GL_E!G63</f>
        <v>0</v>
      </c>
      <c r="H63" s="52">
        <f>FC_IND_NMM_CM_E!H63+FC_IND_NMM_CR_E!H63+FC_IND_NMM_GL_E!H63</f>
        <v>0</v>
      </c>
      <c r="I63" s="52">
        <f>FC_IND_NMM_CM_E!I63+FC_IND_NMM_CR_E!I63+FC_IND_NMM_GL_E!I63</f>
        <v>0</v>
      </c>
      <c r="J63" s="52">
        <f>FC_IND_NMM_CM_E!J63+FC_IND_NMM_CR_E!J63+FC_IND_NMM_GL_E!J63</f>
        <v>0</v>
      </c>
      <c r="K63" s="52">
        <f>FC_IND_NMM_CM_E!K63+FC_IND_NMM_CR_E!K63+FC_IND_NMM_GL_E!K63</f>
        <v>0</v>
      </c>
      <c r="L63" s="52">
        <f>FC_IND_NMM_CM_E!L63+FC_IND_NMM_CR_E!L63+FC_IND_NMM_GL_E!L63</f>
        <v>0</v>
      </c>
      <c r="M63" s="52">
        <f>FC_IND_NMM_CM_E!M63+FC_IND_NMM_CR_E!M63+FC_IND_NMM_GL_E!M63</f>
        <v>0</v>
      </c>
      <c r="N63" s="52">
        <f>FC_IND_NMM_CM_E!N63+FC_IND_NMM_CR_E!N63+FC_IND_NMM_GL_E!N63</f>
        <v>0</v>
      </c>
      <c r="O63" s="52">
        <f>FC_IND_NMM_CM_E!O63+FC_IND_NMM_CR_E!O63+FC_IND_NMM_GL_E!O63</f>
        <v>0</v>
      </c>
      <c r="P63" s="52">
        <f>FC_IND_NMM_CM_E!P63+FC_IND_NMM_CR_E!P63+FC_IND_NMM_GL_E!P63</f>
        <v>0</v>
      </c>
      <c r="Q63" s="52">
        <f>FC_IND_NMM_CM_E!Q63+FC_IND_NMM_CR_E!Q63+FC_IND_NMM_GL_E!Q63</f>
        <v>0</v>
      </c>
      <c r="R63" s="52">
        <f>FC_IND_NMM_CM_E!R63+FC_IND_NMM_CR_E!R63+FC_IND_NMM_GL_E!R63</f>
        <v>0</v>
      </c>
      <c r="S63" s="52">
        <f>FC_IND_NMM_CM_E!S63+FC_IND_NMM_CR_E!S63+FC_IND_NMM_GL_E!S63</f>
        <v>0</v>
      </c>
      <c r="T63" s="52">
        <f>FC_IND_NMM_CM_E!T63+FC_IND_NMM_CR_E!T63+FC_IND_NMM_GL_E!T63</f>
        <v>0</v>
      </c>
      <c r="U63" s="52">
        <f>FC_IND_NMM_CM_E!U63+FC_IND_NMM_CR_E!U63+FC_IND_NMM_GL_E!U63</f>
        <v>0</v>
      </c>
      <c r="V63" s="52">
        <f>FC_IND_NMM_CM_E!V63+FC_IND_NMM_CR_E!V63+FC_IND_NMM_GL_E!V63</f>
        <v>0</v>
      </c>
      <c r="W63" s="52">
        <f>FC_IND_NMM_CM_E!W63+FC_IND_NMM_CR_E!W63+FC_IND_NMM_GL_E!W63</f>
        <v>0</v>
      </c>
      <c r="X63" s="52">
        <f>FC_IND_NMM_CM_E!X63+FC_IND_NMM_CR_E!X63+FC_IND_NMM_GL_E!X63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FC_IND_NMM_CM_E!C64+FC_IND_NMM_CR_E!C64+FC_IND_NMM_GL_E!C64</f>
        <v>0</v>
      </c>
      <c r="D64" s="52">
        <f>FC_IND_NMM_CM_E!D64+FC_IND_NMM_CR_E!D64+FC_IND_NMM_GL_E!D64</f>
        <v>0</v>
      </c>
      <c r="E64" s="52">
        <f>FC_IND_NMM_CM_E!E64+FC_IND_NMM_CR_E!E64+FC_IND_NMM_GL_E!E64</f>
        <v>0</v>
      </c>
      <c r="F64" s="52">
        <f>FC_IND_NMM_CM_E!F64+FC_IND_NMM_CR_E!F64+FC_IND_NMM_GL_E!F64</f>
        <v>0</v>
      </c>
      <c r="G64" s="52">
        <f>FC_IND_NMM_CM_E!G64+FC_IND_NMM_CR_E!G64+FC_IND_NMM_GL_E!G64</f>
        <v>0</v>
      </c>
      <c r="H64" s="52">
        <f>FC_IND_NMM_CM_E!H64+FC_IND_NMM_CR_E!H64+FC_IND_NMM_GL_E!H64</f>
        <v>0</v>
      </c>
      <c r="I64" s="52">
        <f>FC_IND_NMM_CM_E!I64+FC_IND_NMM_CR_E!I64+FC_IND_NMM_GL_E!I64</f>
        <v>0</v>
      </c>
      <c r="J64" s="52">
        <f>FC_IND_NMM_CM_E!J64+FC_IND_NMM_CR_E!J64+FC_IND_NMM_GL_E!J64</f>
        <v>0</v>
      </c>
      <c r="K64" s="52">
        <f>FC_IND_NMM_CM_E!K64+FC_IND_NMM_CR_E!K64+FC_IND_NMM_GL_E!K64</f>
        <v>0</v>
      </c>
      <c r="L64" s="52">
        <f>FC_IND_NMM_CM_E!L64+FC_IND_NMM_CR_E!L64+FC_IND_NMM_GL_E!L64</f>
        <v>0</v>
      </c>
      <c r="M64" s="52">
        <f>FC_IND_NMM_CM_E!M64+FC_IND_NMM_CR_E!M64+FC_IND_NMM_GL_E!M64</f>
        <v>0</v>
      </c>
      <c r="N64" s="52">
        <f>FC_IND_NMM_CM_E!N64+FC_IND_NMM_CR_E!N64+FC_IND_NMM_GL_E!N64</f>
        <v>0</v>
      </c>
      <c r="O64" s="52">
        <f>FC_IND_NMM_CM_E!O64+FC_IND_NMM_CR_E!O64+FC_IND_NMM_GL_E!O64</f>
        <v>0</v>
      </c>
      <c r="P64" s="52">
        <f>FC_IND_NMM_CM_E!P64+FC_IND_NMM_CR_E!P64+FC_IND_NMM_GL_E!P64</f>
        <v>0</v>
      </c>
      <c r="Q64" s="52">
        <f>FC_IND_NMM_CM_E!Q64+FC_IND_NMM_CR_E!Q64+FC_IND_NMM_GL_E!Q64</f>
        <v>0</v>
      </c>
      <c r="R64" s="52">
        <f>FC_IND_NMM_CM_E!R64+FC_IND_NMM_CR_E!R64+FC_IND_NMM_GL_E!R64</f>
        <v>0</v>
      </c>
      <c r="S64" s="52">
        <f>FC_IND_NMM_CM_E!S64+FC_IND_NMM_CR_E!S64+FC_IND_NMM_GL_E!S64</f>
        <v>0</v>
      </c>
      <c r="T64" s="52">
        <f>FC_IND_NMM_CM_E!T64+FC_IND_NMM_CR_E!T64+FC_IND_NMM_GL_E!T64</f>
        <v>0</v>
      </c>
      <c r="U64" s="52">
        <f>FC_IND_NMM_CM_E!U64+FC_IND_NMM_CR_E!U64+FC_IND_NMM_GL_E!U64</f>
        <v>0</v>
      </c>
      <c r="V64" s="52">
        <f>FC_IND_NMM_CM_E!V64+FC_IND_NMM_CR_E!V64+FC_IND_NMM_GL_E!V64</f>
        <v>0</v>
      </c>
      <c r="W64" s="52">
        <f>FC_IND_NMM_CM_E!W64+FC_IND_NMM_CR_E!W64+FC_IND_NMM_GL_E!W64</f>
        <v>0</v>
      </c>
      <c r="X64" s="52">
        <f>FC_IND_NMM_CM_E!X64+FC_IND_NMM_CR_E!X64+FC_IND_NMM_GL_E!X64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FC_IND_NMM_CM_E!C65+FC_IND_NMM_CR_E!C65+FC_IND_NMM_GL_E!C65</f>
        <v>0</v>
      </c>
      <c r="D65" s="52">
        <f>FC_IND_NMM_CM_E!D65+FC_IND_NMM_CR_E!D65+FC_IND_NMM_GL_E!D65</f>
        <v>0</v>
      </c>
      <c r="E65" s="52">
        <f>FC_IND_NMM_CM_E!E65+FC_IND_NMM_CR_E!E65+FC_IND_NMM_GL_E!E65</f>
        <v>0</v>
      </c>
      <c r="F65" s="52">
        <f>FC_IND_NMM_CM_E!F65+FC_IND_NMM_CR_E!F65+FC_IND_NMM_GL_E!F65</f>
        <v>0</v>
      </c>
      <c r="G65" s="52">
        <f>FC_IND_NMM_CM_E!G65+FC_IND_NMM_CR_E!G65+FC_IND_NMM_GL_E!G65</f>
        <v>0</v>
      </c>
      <c r="H65" s="52">
        <f>FC_IND_NMM_CM_E!H65+FC_IND_NMM_CR_E!H65+FC_IND_NMM_GL_E!H65</f>
        <v>0</v>
      </c>
      <c r="I65" s="52">
        <f>FC_IND_NMM_CM_E!I65+FC_IND_NMM_CR_E!I65+FC_IND_NMM_GL_E!I65</f>
        <v>0</v>
      </c>
      <c r="J65" s="52">
        <f>FC_IND_NMM_CM_E!J65+FC_IND_NMM_CR_E!J65+FC_IND_NMM_GL_E!J65</f>
        <v>0</v>
      </c>
      <c r="K65" s="52">
        <f>FC_IND_NMM_CM_E!K65+FC_IND_NMM_CR_E!K65+FC_IND_NMM_GL_E!K65</f>
        <v>0</v>
      </c>
      <c r="L65" s="52">
        <f>FC_IND_NMM_CM_E!L65+FC_IND_NMM_CR_E!L65+FC_IND_NMM_GL_E!L65</f>
        <v>0</v>
      </c>
      <c r="M65" s="52">
        <f>FC_IND_NMM_CM_E!M65+FC_IND_NMM_CR_E!M65+FC_IND_NMM_GL_E!M65</f>
        <v>0</v>
      </c>
      <c r="N65" s="52">
        <f>FC_IND_NMM_CM_E!N65+FC_IND_NMM_CR_E!N65+FC_IND_NMM_GL_E!N65</f>
        <v>0</v>
      </c>
      <c r="O65" s="52">
        <f>FC_IND_NMM_CM_E!O65+FC_IND_NMM_CR_E!O65+FC_IND_NMM_GL_E!O65</f>
        <v>0</v>
      </c>
      <c r="P65" s="52">
        <f>FC_IND_NMM_CM_E!P65+FC_IND_NMM_CR_E!P65+FC_IND_NMM_GL_E!P65</f>
        <v>0</v>
      </c>
      <c r="Q65" s="52">
        <f>FC_IND_NMM_CM_E!Q65+FC_IND_NMM_CR_E!Q65+FC_IND_NMM_GL_E!Q65</f>
        <v>0</v>
      </c>
      <c r="R65" s="52">
        <f>FC_IND_NMM_CM_E!R65+FC_IND_NMM_CR_E!R65+FC_IND_NMM_GL_E!R65</f>
        <v>0</v>
      </c>
      <c r="S65" s="52">
        <f>FC_IND_NMM_CM_E!S65+FC_IND_NMM_CR_E!S65+FC_IND_NMM_GL_E!S65</f>
        <v>0</v>
      </c>
      <c r="T65" s="52">
        <f>FC_IND_NMM_CM_E!T65+FC_IND_NMM_CR_E!T65+FC_IND_NMM_GL_E!T65</f>
        <v>0</v>
      </c>
      <c r="U65" s="52">
        <f>FC_IND_NMM_CM_E!U65+FC_IND_NMM_CR_E!U65+FC_IND_NMM_GL_E!U65</f>
        <v>0</v>
      </c>
      <c r="V65" s="52">
        <f>FC_IND_NMM_CM_E!V65+FC_IND_NMM_CR_E!V65+FC_IND_NMM_GL_E!V65</f>
        <v>0</v>
      </c>
      <c r="W65" s="52">
        <f>FC_IND_NMM_CM_E!W65+FC_IND_NMM_CR_E!W65+FC_IND_NMM_GL_E!W65</f>
        <v>0</v>
      </c>
      <c r="X65" s="52">
        <f>FC_IND_NMM_CM_E!X65+FC_IND_NMM_CR_E!X65+FC_IND_NMM_GL_E!X65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FC_IND_NMM_CM_E!C66+FC_IND_NMM_CR_E!C66+FC_IND_NMM_GL_E!C66</f>
        <v>0</v>
      </c>
      <c r="D66" s="52">
        <f>FC_IND_NMM_CM_E!D66+FC_IND_NMM_CR_E!D66+FC_IND_NMM_GL_E!D66</f>
        <v>0</v>
      </c>
      <c r="E66" s="52">
        <f>FC_IND_NMM_CM_E!E66+FC_IND_NMM_CR_E!E66+FC_IND_NMM_GL_E!E66</f>
        <v>0</v>
      </c>
      <c r="F66" s="52">
        <f>FC_IND_NMM_CM_E!F66+FC_IND_NMM_CR_E!F66+FC_IND_NMM_GL_E!F66</f>
        <v>0</v>
      </c>
      <c r="G66" s="52">
        <f>FC_IND_NMM_CM_E!G66+FC_IND_NMM_CR_E!G66+FC_IND_NMM_GL_E!G66</f>
        <v>0</v>
      </c>
      <c r="H66" s="52">
        <f>FC_IND_NMM_CM_E!H66+FC_IND_NMM_CR_E!H66+FC_IND_NMM_GL_E!H66</f>
        <v>0</v>
      </c>
      <c r="I66" s="52">
        <f>FC_IND_NMM_CM_E!I66+FC_IND_NMM_CR_E!I66+FC_IND_NMM_GL_E!I66</f>
        <v>0</v>
      </c>
      <c r="J66" s="52">
        <f>FC_IND_NMM_CM_E!J66+FC_IND_NMM_CR_E!J66+FC_IND_NMM_GL_E!J66</f>
        <v>0</v>
      </c>
      <c r="K66" s="52">
        <f>FC_IND_NMM_CM_E!K66+FC_IND_NMM_CR_E!K66+FC_IND_NMM_GL_E!K66</f>
        <v>0</v>
      </c>
      <c r="L66" s="52">
        <f>FC_IND_NMM_CM_E!L66+FC_IND_NMM_CR_E!L66+FC_IND_NMM_GL_E!L66</f>
        <v>0</v>
      </c>
      <c r="M66" s="52">
        <f>FC_IND_NMM_CM_E!M66+FC_IND_NMM_CR_E!M66+FC_IND_NMM_GL_E!M66</f>
        <v>0</v>
      </c>
      <c r="N66" s="52">
        <f>FC_IND_NMM_CM_E!N66+FC_IND_NMM_CR_E!N66+FC_IND_NMM_GL_E!N66</f>
        <v>0</v>
      </c>
      <c r="O66" s="52">
        <f>FC_IND_NMM_CM_E!O66+FC_IND_NMM_CR_E!O66+FC_IND_NMM_GL_E!O66</f>
        <v>0</v>
      </c>
      <c r="P66" s="52">
        <f>FC_IND_NMM_CM_E!P66+FC_IND_NMM_CR_E!P66+FC_IND_NMM_GL_E!P66</f>
        <v>0</v>
      </c>
      <c r="Q66" s="52">
        <f>FC_IND_NMM_CM_E!Q66+FC_IND_NMM_CR_E!Q66+FC_IND_NMM_GL_E!Q66</f>
        <v>0</v>
      </c>
      <c r="R66" s="52">
        <f>FC_IND_NMM_CM_E!R66+FC_IND_NMM_CR_E!R66+FC_IND_NMM_GL_E!R66</f>
        <v>0</v>
      </c>
      <c r="S66" s="52">
        <f>FC_IND_NMM_CM_E!S66+FC_IND_NMM_CR_E!S66+FC_IND_NMM_GL_E!S66</f>
        <v>0</v>
      </c>
      <c r="T66" s="52">
        <f>FC_IND_NMM_CM_E!T66+FC_IND_NMM_CR_E!T66+FC_IND_NMM_GL_E!T66</f>
        <v>0</v>
      </c>
      <c r="U66" s="52">
        <f>FC_IND_NMM_CM_E!U66+FC_IND_NMM_CR_E!U66+FC_IND_NMM_GL_E!U66</f>
        <v>0</v>
      </c>
      <c r="V66" s="52">
        <f>FC_IND_NMM_CM_E!V66+FC_IND_NMM_CR_E!V66+FC_IND_NMM_GL_E!V66</f>
        <v>0</v>
      </c>
      <c r="W66" s="52">
        <f>FC_IND_NMM_CM_E!W66+FC_IND_NMM_CR_E!W66+FC_IND_NMM_GL_E!W66</f>
        <v>0</v>
      </c>
      <c r="X66" s="52">
        <f>FC_IND_NMM_CM_E!X66+FC_IND_NMM_CR_E!X66+FC_IND_NMM_GL_E!X66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FC_IND_NMM_CM_E!C67+FC_IND_NMM_CR_E!C67+FC_IND_NMM_GL_E!C67</f>
        <v>0</v>
      </c>
      <c r="D67" s="52">
        <f>FC_IND_NMM_CM_E!D67+FC_IND_NMM_CR_E!D67+FC_IND_NMM_GL_E!D67</f>
        <v>0</v>
      </c>
      <c r="E67" s="52">
        <f>FC_IND_NMM_CM_E!E67+FC_IND_NMM_CR_E!E67+FC_IND_NMM_GL_E!E67</f>
        <v>0</v>
      </c>
      <c r="F67" s="52">
        <f>FC_IND_NMM_CM_E!F67+FC_IND_NMM_CR_E!F67+FC_IND_NMM_GL_E!F67</f>
        <v>0</v>
      </c>
      <c r="G67" s="52">
        <f>FC_IND_NMM_CM_E!G67+FC_IND_NMM_CR_E!G67+FC_IND_NMM_GL_E!G67</f>
        <v>0</v>
      </c>
      <c r="H67" s="52">
        <f>FC_IND_NMM_CM_E!H67+FC_IND_NMM_CR_E!H67+FC_IND_NMM_GL_E!H67</f>
        <v>0</v>
      </c>
      <c r="I67" s="52">
        <f>FC_IND_NMM_CM_E!I67+FC_IND_NMM_CR_E!I67+FC_IND_NMM_GL_E!I67</f>
        <v>0</v>
      </c>
      <c r="J67" s="52">
        <f>FC_IND_NMM_CM_E!J67+FC_IND_NMM_CR_E!J67+FC_IND_NMM_GL_E!J67</f>
        <v>0</v>
      </c>
      <c r="K67" s="52">
        <f>FC_IND_NMM_CM_E!K67+FC_IND_NMM_CR_E!K67+FC_IND_NMM_GL_E!K67</f>
        <v>0</v>
      </c>
      <c r="L67" s="52">
        <f>FC_IND_NMM_CM_E!L67+FC_IND_NMM_CR_E!L67+FC_IND_NMM_GL_E!L67</f>
        <v>0</v>
      </c>
      <c r="M67" s="52">
        <f>FC_IND_NMM_CM_E!M67+FC_IND_NMM_CR_E!M67+FC_IND_NMM_GL_E!M67</f>
        <v>0</v>
      </c>
      <c r="N67" s="52">
        <f>FC_IND_NMM_CM_E!N67+FC_IND_NMM_CR_E!N67+FC_IND_NMM_GL_E!N67</f>
        <v>0</v>
      </c>
      <c r="O67" s="52">
        <f>FC_IND_NMM_CM_E!O67+FC_IND_NMM_CR_E!O67+FC_IND_NMM_GL_E!O67</f>
        <v>0</v>
      </c>
      <c r="P67" s="52">
        <f>FC_IND_NMM_CM_E!P67+FC_IND_NMM_CR_E!P67+FC_IND_NMM_GL_E!P67</f>
        <v>0</v>
      </c>
      <c r="Q67" s="52">
        <f>FC_IND_NMM_CM_E!Q67+FC_IND_NMM_CR_E!Q67+FC_IND_NMM_GL_E!Q67</f>
        <v>0</v>
      </c>
      <c r="R67" s="52">
        <f>FC_IND_NMM_CM_E!R67+FC_IND_NMM_CR_E!R67+FC_IND_NMM_GL_E!R67</f>
        <v>0</v>
      </c>
      <c r="S67" s="52">
        <f>FC_IND_NMM_CM_E!S67+FC_IND_NMM_CR_E!S67+FC_IND_NMM_GL_E!S67</f>
        <v>0</v>
      </c>
      <c r="T67" s="52">
        <f>FC_IND_NMM_CM_E!T67+FC_IND_NMM_CR_E!T67+FC_IND_NMM_GL_E!T67</f>
        <v>0</v>
      </c>
      <c r="U67" s="52">
        <f>FC_IND_NMM_CM_E!U67+FC_IND_NMM_CR_E!U67+FC_IND_NMM_GL_E!U67</f>
        <v>0</v>
      </c>
      <c r="V67" s="52">
        <f>FC_IND_NMM_CM_E!V67+FC_IND_NMM_CR_E!V67+FC_IND_NMM_GL_E!V67</f>
        <v>0</v>
      </c>
      <c r="W67" s="52">
        <f>FC_IND_NMM_CM_E!W67+FC_IND_NMM_CR_E!W67+FC_IND_NMM_GL_E!W67</f>
        <v>0</v>
      </c>
      <c r="X67" s="52">
        <f>FC_IND_NMM_CM_E!X67+FC_IND_NMM_CR_E!X67+FC_IND_NMM_GL_E!X67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FC_IND_NMM_CM_E!C68+FC_IND_NMM_CR_E!C68+FC_IND_NMM_GL_E!C68</f>
        <v>0</v>
      </c>
      <c r="D68" s="52">
        <f>FC_IND_NMM_CM_E!D68+FC_IND_NMM_CR_E!D68+FC_IND_NMM_GL_E!D68</f>
        <v>0</v>
      </c>
      <c r="E68" s="52">
        <f>FC_IND_NMM_CM_E!E68+FC_IND_NMM_CR_E!E68+FC_IND_NMM_GL_E!E68</f>
        <v>0</v>
      </c>
      <c r="F68" s="52">
        <f>FC_IND_NMM_CM_E!F68+FC_IND_NMM_CR_E!F68+FC_IND_NMM_GL_E!F68</f>
        <v>0</v>
      </c>
      <c r="G68" s="52">
        <f>FC_IND_NMM_CM_E!G68+FC_IND_NMM_CR_E!G68+FC_IND_NMM_GL_E!G68</f>
        <v>0</v>
      </c>
      <c r="H68" s="52">
        <f>FC_IND_NMM_CM_E!H68+FC_IND_NMM_CR_E!H68+FC_IND_NMM_GL_E!H68</f>
        <v>0</v>
      </c>
      <c r="I68" s="52">
        <f>FC_IND_NMM_CM_E!I68+FC_IND_NMM_CR_E!I68+FC_IND_NMM_GL_E!I68</f>
        <v>0</v>
      </c>
      <c r="J68" s="52">
        <f>FC_IND_NMM_CM_E!J68+FC_IND_NMM_CR_E!J68+FC_IND_NMM_GL_E!J68</f>
        <v>0</v>
      </c>
      <c r="K68" s="52">
        <f>FC_IND_NMM_CM_E!K68+FC_IND_NMM_CR_E!K68+FC_IND_NMM_GL_E!K68</f>
        <v>0</v>
      </c>
      <c r="L68" s="52">
        <f>FC_IND_NMM_CM_E!L68+FC_IND_NMM_CR_E!L68+FC_IND_NMM_GL_E!L68</f>
        <v>0</v>
      </c>
      <c r="M68" s="52">
        <f>FC_IND_NMM_CM_E!M68+FC_IND_NMM_CR_E!M68+FC_IND_NMM_GL_E!M68</f>
        <v>0</v>
      </c>
      <c r="N68" s="52">
        <f>FC_IND_NMM_CM_E!N68+FC_IND_NMM_CR_E!N68+FC_IND_NMM_GL_E!N68</f>
        <v>0</v>
      </c>
      <c r="O68" s="52">
        <f>FC_IND_NMM_CM_E!O68+FC_IND_NMM_CR_E!O68+FC_IND_NMM_GL_E!O68</f>
        <v>0</v>
      </c>
      <c r="P68" s="52">
        <f>FC_IND_NMM_CM_E!P68+FC_IND_NMM_CR_E!P68+FC_IND_NMM_GL_E!P68</f>
        <v>0</v>
      </c>
      <c r="Q68" s="52">
        <f>FC_IND_NMM_CM_E!Q68+FC_IND_NMM_CR_E!Q68+FC_IND_NMM_GL_E!Q68</f>
        <v>0</v>
      </c>
      <c r="R68" s="52">
        <f>FC_IND_NMM_CM_E!R68+FC_IND_NMM_CR_E!R68+FC_IND_NMM_GL_E!R68</f>
        <v>0</v>
      </c>
      <c r="S68" s="52">
        <f>FC_IND_NMM_CM_E!S68+FC_IND_NMM_CR_E!S68+FC_IND_NMM_GL_E!S68</f>
        <v>0</v>
      </c>
      <c r="T68" s="52">
        <f>FC_IND_NMM_CM_E!T68+FC_IND_NMM_CR_E!T68+FC_IND_NMM_GL_E!T68</f>
        <v>0</v>
      </c>
      <c r="U68" s="52">
        <f>FC_IND_NMM_CM_E!U68+FC_IND_NMM_CR_E!U68+FC_IND_NMM_GL_E!U68</f>
        <v>0</v>
      </c>
      <c r="V68" s="52">
        <f>FC_IND_NMM_CM_E!V68+FC_IND_NMM_CR_E!V68+FC_IND_NMM_GL_E!V68</f>
        <v>0</v>
      </c>
      <c r="W68" s="52">
        <f>FC_IND_NMM_CM_E!W68+FC_IND_NMM_CR_E!W68+FC_IND_NMM_GL_E!W68</f>
        <v>0</v>
      </c>
      <c r="X68" s="52">
        <f>FC_IND_NMM_CM_E!X68+FC_IND_NMM_CR_E!X68+FC_IND_NMM_GL_E!X68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FC_IND_NMM_CM_E!C69+FC_IND_NMM_CR_E!C69+FC_IND_NMM_GL_E!C69</f>
        <v>0</v>
      </c>
      <c r="D69" s="52">
        <f>FC_IND_NMM_CM_E!D69+FC_IND_NMM_CR_E!D69+FC_IND_NMM_GL_E!D69</f>
        <v>0</v>
      </c>
      <c r="E69" s="52">
        <f>FC_IND_NMM_CM_E!E69+FC_IND_NMM_CR_E!E69+FC_IND_NMM_GL_E!E69</f>
        <v>0</v>
      </c>
      <c r="F69" s="52">
        <f>FC_IND_NMM_CM_E!F69+FC_IND_NMM_CR_E!F69+FC_IND_NMM_GL_E!F69</f>
        <v>0</v>
      </c>
      <c r="G69" s="52">
        <f>FC_IND_NMM_CM_E!G69+FC_IND_NMM_CR_E!G69+FC_IND_NMM_GL_E!G69</f>
        <v>0</v>
      </c>
      <c r="H69" s="52">
        <f>FC_IND_NMM_CM_E!H69+FC_IND_NMM_CR_E!H69+FC_IND_NMM_GL_E!H69</f>
        <v>0</v>
      </c>
      <c r="I69" s="52">
        <f>FC_IND_NMM_CM_E!I69+FC_IND_NMM_CR_E!I69+FC_IND_NMM_GL_E!I69</f>
        <v>0</v>
      </c>
      <c r="J69" s="52">
        <f>FC_IND_NMM_CM_E!J69+FC_IND_NMM_CR_E!J69+FC_IND_NMM_GL_E!J69</f>
        <v>2.6196566400000005</v>
      </c>
      <c r="K69" s="52">
        <f>FC_IND_NMM_CM_E!K69+FC_IND_NMM_CR_E!K69+FC_IND_NMM_GL_E!K69</f>
        <v>2.6196566400000001</v>
      </c>
      <c r="L69" s="52">
        <f>FC_IND_NMM_CM_E!L69+FC_IND_NMM_CR_E!L69+FC_IND_NMM_GL_E!L69</f>
        <v>2.6196566399999996</v>
      </c>
      <c r="M69" s="52">
        <f>FC_IND_NMM_CM_E!M69+FC_IND_NMM_CR_E!M69+FC_IND_NMM_GL_E!M69</f>
        <v>5.2393132800000002</v>
      </c>
      <c r="N69" s="52">
        <f>FC_IND_NMM_CM_E!N69+FC_IND_NMM_CR_E!N69+FC_IND_NMM_GL_E!N69</f>
        <v>5.2393132799999993</v>
      </c>
      <c r="O69" s="52">
        <f>FC_IND_NMM_CM_E!O69+FC_IND_NMM_CR_E!O69+FC_IND_NMM_GL_E!O69</f>
        <v>2.6196566400000001</v>
      </c>
      <c r="P69" s="52">
        <f>FC_IND_NMM_CM_E!P69+FC_IND_NMM_CR_E!P69+FC_IND_NMM_GL_E!P69</f>
        <v>2.6196566400000001</v>
      </c>
      <c r="Q69" s="52">
        <f>FC_IND_NMM_CM_E!Q69+FC_IND_NMM_CR_E!Q69+FC_IND_NMM_GL_E!Q69</f>
        <v>2.6196566400000005</v>
      </c>
      <c r="R69" s="52">
        <f>FC_IND_NMM_CM_E!R69+FC_IND_NMM_CR_E!R69+FC_IND_NMM_GL_E!R69</f>
        <v>5.2393132799999993</v>
      </c>
      <c r="S69" s="52">
        <f>FC_IND_NMM_CM_E!S69+FC_IND_NMM_CR_E!S69+FC_IND_NMM_GL_E!S69</f>
        <v>2.6196566399999996</v>
      </c>
      <c r="T69" s="52">
        <f>FC_IND_NMM_CM_E!T69+FC_IND_NMM_CR_E!T69+FC_IND_NMM_GL_E!T69</f>
        <v>2.8345204800000006</v>
      </c>
      <c r="U69" s="52">
        <f>FC_IND_NMM_CM_E!U69+FC_IND_NMM_CR_E!U69+FC_IND_NMM_GL_E!U69</f>
        <v>2.79246528</v>
      </c>
      <c r="V69" s="52">
        <f>FC_IND_NMM_CM_E!V69+FC_IND_NMM_CR_E!V69+FC_IND_NMM_GL_E!V69</f>
        <v>3.5627126400000013</v>
      </c>
      <c r="W69" s="52">
        <f>FC_IND_NMM_CM_E!W69+FC_IND_NMM_CR_E!W69+FC_IND_NMM_GL_E!W69</f>
        <v>3.8560795199999998</v>
      </c>
      <c r="X69" s="52">
        <f>FC_IND_NMM_CM_E!X69+FC_IND_NMM_CR_E!X69+FC_IND_NMM_GL_E!X69</f>
        <v>5.3216395200000024</v>
      </c>
    </row>
    <row r="70" spans="1:24" ht="11.25" customHeight="1" x14ac:dyDescent="0.2">
      <c r="A70" s="50" t="s">
        <v>108</v>
      </c>
      <c r="B70" s="51" t="s">
        <v>109</v>
      </c>
      <c r="C70" s="52">
        <f>FC_IND_NMM_CM_E!C70+FC_IND_NMM_CR_E!C70+FC_IND_NMM_GL_E!C70</f>
        <v>0</v>
      </c>
      <c r="D70" s="52">
        <f>FC_IND_NMM_CM_E!D70+FC_IND_NMM_CR_E!D70+FC_IND_NMM_GL_E!D70</f>
        <v>0</v>
      </c>
      <c r="E70" s="52">
        <f>FC_IND_NMM_CM_E!E70+FC_IND_NMM_CR_E!E70+FC_IND_NMM_GL_E!E70</f>
        <v>0</v>
      </c>
      <c r="F70" s="52">
        <f>FC_IND_NMM_CM_E!F70+FC_IND_NMM_CR_E!F70+FC_IND_NMM_GL_E!F70</f>
        <v>0</v>
      </c>
      <c r="G70" s="52">
        <f>FC_IND_NMM_CM_E!G70+FC_IND_NMM_CR_E!G70+FC_IND_NMM_GL_E!G70</f>
        <v>0</v>
      </c>
      <c r="H70" s="52">
        <f>FC_IND_NMM_CM_E!H70+FC_IND_NMM_CR_E!H70+FC_IND_NMM_GL_E!H70</f>
        <v>0</v>
      </c>
      <c r="I70" s="52">
        <f>FC_IND_NMM_CM_E!I70+FC_IND_NMM_CR_E!I70+FC_IND_NMM_GL_E!I70</f>
        <v>0</v>
      </c>
      <c r="J70" s="52">
        <f>FC_IND_NMM_CM_E!J70+FC_IND_NMM_CR_E!J70+FC_IND_NMM_GL_E!J70</f>
        <v>0</v>
      </c>
      <c r="K70" s="52">
        <f>FC_IND_NMM_CM_E!K70+FC_IND_NMM_CR_E!K70+FC_IND_NMM_GL_E!K70</f>
        <v>0</v>
      </c>
      <c r="L70" s="52">
        <f>FC_IND_NMM_CM_E!L70+FC_IND_NMM_CR_E!L70+FC_IND_NMM_GL_E!L70</f>
        <v>0</v>
      </c>
      <c r="M70" s="52">
        <f>FC_IND_NMM_CM_E!M70+FC_IND_NMM_CR_E!M70+FC_IND_NMM_GL_E!M70</f>
        <v>0</v>
      </c>
      <c r="N70" s="52">
        <f>FC_IND_NMM_CM_E!N70+FC_IND_NMM_CR_E!N70+FC_IND_NMM_GL_E!N70</f>
        <v>0</v>
      </c>
      <c r="O70" s="52">
        <f>FC_IND_NMM_CM_E!O70+FC_IND_NMM_CR_E!O70+FC_IND_NMM_GL_E!O70</f>
        <v>0</v>
      </c>
      <c r="P70" s="52">
        <f>FC_IND_NMM_CM_E!P70+FC_IND_NMM_CR_E!P70+FC_IND_NMM_GL_E!P70</f>
        <v>0</v>
      </c>
      <c r="Q70" s="52">
        <f>FC_IND_NMM_CM_E!Q70+FC_IND_NMM_CR_E!Q70+FC_IND_NMM_GL_E!Q70</f>
        <v>0</v>
      </c>
      <c r="R70" s="52">
        <f>FC_IND_NMM_CM_E!R70+FC_IND_NMM_CR_E!R70+FC_IND_NMM_GL_E!R70</f>
        <v>0</v>
      </c>
      <c r="S70" s="52">
        <f>FC_IND_NMM_CM_E!S70+FC_IND_NMM_CR_E!S70+FC_IND_NMM_GL_E!S70</f>
        <v>0</v>
      </c>
      <c r="T70" s="52">
        <f>FC_IND_NMM_CM_E!T70+FC_IND_NMM_CR_E!T70+FC_IND_NMM_GL_E!T70</f>
        <v>0</v>
      </c>
      <c r="U70" s="52">
        <f>FC_IND_NMM_CM_E!U70+FC_IND_NMM_CR_E!U70+FC_IND_NMM_GL_E!U70</f>
        <v>0</v>
      </c>
      <c r="V70" s="52">
        <f>FC_IND_NMM_CM_E!V70+FC_IND_NMM_CR_E!V70+FC_IND_NMM_GL_E!V70</f>
        <v>0</v>
      </c>
      <c r="W70" s="52">
        <f>FC_IND_NMM_CM_E!W70+FC_IND_NMM_CR_E!W70+FC_IND_NMM_GL_E!W70</f>
        <v>0</v>
      </c>
      <c r="X70" s="52">
        <f>FC_IND_NMM_CM_E!X70+FC_IND_NMM_CR_E!X70+FC_IND_NMM_GL_E!X70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FC_IND_NMM_CM_E!C71+FC_IND_NMM_CR_E!C71+FC_IND_NMM_GL_E!C71</f>
        <v>0</v>
      </c>
      <c r="D71" s="52">
        <f>FC_IND_NMM_CM_E!D71+FC_IND_NMM_CR_E!D71+FC_IND_NMM_GL_E!D71</f>
        <v>0</v>
      </c>
      <c r="E71" s="52">
        <f>FC_IND_NMM_CM_E!E71+FC_IND_NMM_CR_E!E71+FC_IND_NMM_GL_E!E71</f>
        <v>0</v>
      </c>
      <c r="F71" s="52">
        <f>FC_IND_NMM_CM_E!F71+FC_IND_NMM_CR_E!F71+FC_IND_NMM_GL_E!F71</f>
        <v>0</v>
      </c>
      <c r="G71" s="52">
        <f>FC_IND_NMM_CM_E!G71+FC_IND_NMM_CR_E!G71+FC_IND_NMM_GL_E!G71</f>
        <v>0</v>
      </c>
      <c r="H71" s="52">
        <f>FC_IND_NMM_CM_E!H71+FC_IND_NMM_CR_E!H71+FC_IND_NMM_GL_E!H71</f>
        <v>0</v>
      </c>
      <c r="I71" s="52">
        <f>FC_IND_NMM_CM_E!I71+FC_IND_NMM_CR_E!I71+FC_IND_NMM_GL_E!I71</f>
        <v>0</v>
      </c>
      <c r="J71" s="52">
        <f>FC_IND_NMM_CM_E!J71+FC_IND_NMM_CR_E!J71+FC_IND_NMM_GL_E!J71</f>
        <v>0</v>
      </c>
      <c r="K71" s="52">
        <f>FC_IND_NMM_CM_E!K71+FC_IND_NMM_CR_E!K71+FC_IND_NMM_GL_E!K71</f>
        <v>0</v>
      </c>
      <c r="L71" s="52">
        <f>FC_IND_NMM_CM_E!L71+FC_IND_NMM_CR_E!L71+FC_IND_NMM_GL_E!L71</f>
        <v>0</v>
      </c>
      <c r="M71" s="52">
        <f>FC_IND_NMM_CM_E!M71+FC_IND_NMM_CR_E!M71+FC_IND_NMM_GL_E!M71</f>
        <v>0</v>
      </c>
      <c r="N71" s="52">
        <f>FC_IND_NMM_CM_E!N71+FC_IND_NMM_CR_E!N71+FC_IND_NMM_GL_E!N71</f>
        <v>0</v>
      </c>
      <c r="O71" s="52">
        <f>FC_IND_NMM_CM_E!O71+FC_IND_NMM_CR_E!O71+FC_IND_NMM_GL_E!O71</f>
        <v>0</v>
      </c>
      <c r="P71" s="52">
        <f>FC_IND_NMM_CM_E!P71+FC_IND_NMM_CR_E!P71+FC_IND_NMM_GL_E!P71</f>
        <v>0</v>
      </c>
      <c r="Q71" s="52">
        <f>FC_IND_NMM_CM_E!Q71+FC_IND_NMM_CR_E!Q71+FC_IND_NMM_GL_E!Q71</f>
        <v>0</v>
      </c>
      <c r="R71" s="52">
        <f>FC_IND_NMM_CM_E!R71+FC_IND_NMM_CR_E!R71+FC_IND_NMM_GL_E!R71</f>
        <v>0</v>
      </c>
      <c r="S71" s="52">
        <f>FC_IND_NMM_CM_E!S71+FC_IND_NMM_CR_E!S71+FC_IND_NMM_GL_E!S71</f>
        <v>0</v>
      </c>
      <c r="T71" s="52">
        <f>FC_IND_NMM_CM_E!T71+FC_IND_NMM_CR_E!T71+FC_IND_NMM_GL_E!T71</f>
        <v>0</v>
      </c>
      <c r="U71" s="52">
        <f>FC_IND_NMM_CM_E!U71+FC_IND_NMM_CR_E!U71+FC_IND_NMM_GL_E!U71</f>
        <v>0</v>
      </c>
      <c r="V71" s="52">
        <f>FC_IND_NMM_CM_E!V71+FC_IND_NMM_CR_E!V71+FC_IND_NMM_GL_E!V71</f>
        <v>0</v>
      </c>
      <c r="W71" s="52">
        <f>FC_IND_NMM_CM_E!W71+FC_IND_NMM_CR_E!W71+FC_IND_NMM_GL_E!W71</f>
        <v>0</v>
      </c>
      <c r="X71" s="52">
        <f>FC_IND_NMM_CM_E!X71+FC_IND_NMM_CR_E!X71+FC_IND_NMM_GL_E!X71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FC_IND_NMM_CM_E!C72+FC_IND_NMM_CR_E!C72+FC_IND_NMM_GL_E!C72</f>
        <v>0</v>
      </c>
      <c r="D72" s="55">
        <f>FC_IND_NMM_CM_E!D72+FC_IND_NMM_CR_E!D72+FC_IND_NMM_GL_E!D72</f>
        <v>0</v>
      </c>
      <c r="E72" s="55">
        <f>FC_IND_NMM_CM_E!E72+FC_IND_NMM_CR_E!E72+FC_IND_NMM_GL_E!E72</f>
        <v>0</v>
      </c>
      <c r="F72" s="55">
        <f>FC_IND_NMM_CM_E!F72+FC_IND_NMM_CR_E!F72+FC_IND_NMM_GL_E!F72</f>
        <v>0</v>
      </c>
      <c r="G72" s="55">
        <f>FC_IND_NMM_CM_E!G72+FC_IND_NMM_CR_E!G72+FC_IND_NMM_GL_E!G72</f>
        <v>0</v>
      </c>
      <c r="H72" s="55">
        <f>FC_IND_NMM_CM_E!H72+FC_IND_NMM_CR_E!H72+FC_IND_NMM_GL_E!H72</f>
        <v>0</v>
      </c>
      <c r="I72" s="55">
        <f>FC_IND_NMM_CM_E!I72+FC_IND_NMM_CR_E!I72+FC_IND_NMM_GL_E!I72</f>
        <v>0</v>
      </c>
      <c r="J72" s="55">
        <f>FC_IND_NMM_CM_E!J72+FC_IND_NMM_CR_E!J72+FC_IND_NMM_GL_E!J72</f>
        <v>0</v>
      </c>
      <c r="K72" s="55">
        <f>FC_IND_NMM_CM_E!K72+FC_IND_NMM_CR_E!K72+FC_IND_NMM_GL_E!K72</f>
        <v>0</v>
      </c>
      <c r="L72" s="55">
        <f>FC_IND_NMM_CM_E!L72+FC_IND_NMM_CR_E!L72+FC_IND_NMM_GL_E!L72</f>
        <v>0</v>
      </c>
      <c r="M72" s="55">
        <f>FC_IND_NMM_CM_E!M72+FC_IND_NMM_CR_E!M72+FC_IND_NMM_GL_E!M72</f>
        <v>0</v>
      </c>
      <c r="N72" s="55">
        <f>FC_IND_NMM_CM_E!N72+FC_IND_NMM_CR_E!N72+FC_IND_NMM_GL_E!N72</f>
        <v>0</v>
      </c>
      <c r="O72" s="55">
        <f>FC_IND_NMM_CM_E!O72+FC_IND_NMM_CR_E!O72+FC_IND_NMM_GL_E!O72</f>
        <v>0</v>
      </c>
      <c r="P72" s="55">
        <f>FC_IND_NMM_CM_E!P72+FC_IND_NMM_CR_E!P72+FC_IND_NMM_GL_E!P72</f>
        <v>0</v>
      </c>
      <c r="Q72" s="55">
        <f>FC_IND_NMM_CM_E!Q72+FC_IND_NMM_CR_E!Q72+FC_IND_NMM_GL_E!Q72</f>
        <v>0</v>
      </c>
      <c r="R72" s="55">
        <f>FC_IND_NMM_CM_E!R72+FC_IND_NMM_CR_E!R72+FC_IND_NMM_GL_E!R72</f>
        <v>0</v>
      </c>
      <c r="S72" s="55">
        <f>FC_IND_NMM_CM_E!S72+FC_IND_NMM_CR_E!S72+FC_IND_NMM_GL_E!S72</f>
        <v>0</v>
      </c>
      <c r="T72" s="55">
        <f>FC_IND_NMM_CM_E!T72+FC_IND_NMM_CR_E!T72+FC_IND_NMM_GL_E!T72</f>
        <v>0</v>
      </c>
      <c r="U72" s="55">
        <f>FC_IND_NMM_CM_E!U72+FC_IND_NMM_CR_E!U72+FC_IND_NMM_GL_E!U72</f>
        <v>0</v>
      </c>
      <c r="V72" s="55">
        <f>FC_IND_NMM_CM_E!V72+FC_IND_NMM_CR_E!V72+FC_IND_NMM_GL_E!V72</f>
        <v>0</v>
      </c>
      <c r="W72" s="55">
        <f>FC_IND_NMM_CM_E!W72+FC_IND_NMM_CR_E!W72+FC_IND_NMM_GL_E!W72</f>
        <v>0</v>
      </c>
      <c r="X72" s="55">
        <f>FC_IND_NMM_CM_E!X72+FC_IND_NMM_CR_E!X72+FC_IND_NMM_GL_E!X72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285</v>
      </c>
      <c r="B1" s="4" t="s">
        <v>284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2191.4903991975943</v>
      </c>
      <c r="D2" s="21">
        <f t="shared" ref="D2:X2" si="0">SUM(D3,D17,D22,D25,D26,D51,D52)</f>
        <v>2113.3614941488868</v>
      </c>
      <c r="E2" s="21">
        <f t="shared" si="0"/>
        <v>2222.7375517185878</v>
      </c>
      <c r="F2" s="21">
        <f t="shared" si="0"/>
        <v>1794.3996426030556</v>
      </c>
      <c r="G2" s="21">
        <f t="shared" si="0"/>
        <v>1954.9673006731418</v>
      </c>
      <c r="H2" s="21">
        <f t="shared" si="0"/>
        <v>1992.4845576622156</v>
      </c>
      <c r="I2" s="21">
        <f t="shared" si="0"/>
        <v>1921.5254143984496</v>
      </c>
      <c r="J2" s="21">
        <f t="shared" si="0"/>
        <v>1927.8404739661585</v>
      </c>
      <c r="K2" s="21">
        <f t="shared" si="0"/>
        <v>1842.391216861201</v>
      </c>
      <c r="L2" s="21">
        <f t="shared" si="0"/>
        <v>1389.343393993099</v>
      </c>
      <c r="M2" s="21">
        <f t="shared" si="0"/>
        <v>1344.8798878823666</v>
      </c>
      <c r="N2" s="21">
        <f t="shared" si="0"/>
        <v>1224.1362649996668</v>
      </c>
      <c r="O2" s="21">
        <f t="shared" si="0"/>
        <v>1509.8210057193776</v>
      </c>
      <c r="P2" s="21">
        <f t="shared" si="0"/>
        <v>1424.0931000181383</v>
      </c>
      <c r="Q2" s="21">
        <f t="shared" si="0"/>
        <v>1485.942990187094</v>
      </c>
      <c r="R2" s="21">
        <f t="shared" si="0"/>
        <v>1283.2751086406931</v>
      </c>
      <c r="S2" s="21">
        <f t="shared" si="0"/>
        <v>949.66842687369399</v>
      </c>
      <c r="T2" s="21">
        <f t="shared" si="0"/>
        <v>907.09495762111032</v>
      </c>
      <c r="U2" s="21">
        <f t="shared" si="0"/>
        <v>929.59620244713756</v>
      </c>
      <c r="V2" s="21">
        <f t="shared" si="0"/>
        <v>902.89104992642729</v>
      </c>
      <c r="W2" s="21">
        <f t="shared" si="0"/>
        <v>943.65215563476443</v>
      </c>
      <c r="X2" s="21">
        <f t="shared" si="0"/>
        <v>887.37370688367923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404.9684760652753</v>
      </c>
      <c r="D3" s="24">
        <f t="shared" ref="D3:W3" si="2">SUM(D4,D8,D11)</f>
        <v>205.04464238744444</v>
      </c>
      <c r="E3" s="24">
        <f t="shared" si="2"/>
        <v>190.76173188651802</v>
      </c>
      <c r="F3" s="24">
        <f t="shared" si="2"/>
        <v>130.76231963235156</v>
      </c>
      <c r="G3" s="24">
        <f t="shared" si="2"/>
        <v>72.751730667696989</v>
      </c>
      <c r="H3" s="24">
        <f t="shared" si="2"/>
        <v>0.97171633924181311</v>
      </c>
      <c r="I3" s="24">
        <f t="shared" si="2"/>
        <v>5.5188542100791791</v>
      </c>
      <c r="J3" s="24">
        <f t="shared" si="2"/>
        <v>176.49216801559322</v>
      </c>
      <c r="K3" s="24">
        <f t="shared" si="2"/>
        <v>52.350934260181781</v>
      </c>
      <c r="L3" s="24">
        <f t="shared" si="2"/>
        <v>4.9468621895009042</v>
      </c>
      <c r="M3" s="24">
        <f t="shared" si="2"/>
        <v>26.706240552041184</v>
      </c>
      <c r="N3" s="24">
        <f t="shared" si="2"/>
        <v>2.6595382005056827</v>
      </c>
      <c r="O3" s="24">
        <f t="shared" si="2"/>
        <v>2.3594622996653341</v>
      </c>
      <c r="P3" s="24">
        <f t="shared" si="2"/>
        <v>0</v>
      </c>
      <c r="Q3" s="24">
        <f t="shared" si="2"/>
        <v>0</v>
      </c>
      <c r="R3" s="24">
        <f t="shared" si="2"/>
        <v>1.6186826243057773</v>
      </c>
      <c r="S3" s="24">
        <f t="shared" si="2"/>
        <v>1.8674482273746433</v>
      </c>
      <c r="T3" s="24">
        <f t="shared" si="2"/>
        <v>0.81692666308639572</v>
      </c>
      <c r="U3" s="24">
        <f t="shared" si="2"/>
        <v>1.183592264245604</v>
      </c>
      <c r="V3" s="24">
        <f t="shared" si="2"/>
        <v>1.2597253634624088</v>
      </c>
      <c r="W3" s="24">
        <f t="shared" si="2"/>
        <v>1.5507172188967058</v>
      </c>
      <c r="X3" s="24">
        <f t="shared" ref="X3" si="3">SUM(X4,X8,X11)</f>
        <v>1.7576708226488209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404.9684760652753</v>
      </c>
      <c r="D4" s="19">
        <f t="shared" ref="D4:W4" si="5">SUM(D5:D7)</f>
        <v>205.04464238744444</v>
      </c>
      <c r="E4" s="19">
        <f t="shared" si="5"/>
        <v>190.76173188651802</v>
      </c>
      <c r="F4" s="19">
        <f t="shared" si="5"/>
        <v>130.76231963235156</v>
      </c>
      <c r="G4" s="19">
        <f t="shared" si="5"/>
        <v>72.751730667696989</v>
      </c>
      <c r="H4" s="19">
        <f t="shared" si="5"/>
        <v>0.97171633924181311</v>
      </c>
      <c r="I4" s="19">
        <f t="shared" si="5"/>
        <v>5.5188542100791791</v>
      </c>
      <c r="J4" s="19">
        <f t="shared" si="5"/>
        <v>176.49216801559322</v>
      </c>
      <c r="K4" s="19">
        <f t="shared" si="5"/>
        <v>52.350934260181781</v>
      </c>
      <c r="L4" s="19">
        <f t="shared" si="5"/>
        <v>4.9468621895009042</v>
      </c>
      <c r="M4" s="19">
        <f t="shared" si="5"/>
        <v>26.706240552041184</v>
      </c>
      <c r="N4" s="19">
        <f t="shared" si="5"/>
        <v>2.6595382005056827</v>
      </c>
      <c r="O4" s="19">
        <f t="shared" si="5"/>
        <v>2.3594622996653341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404.9684760652753</v>
      </c>
      <c r="D7" s="8">
        <v>205.04464238744444</v>
      </c>
      <c r="E7" s="8">
        <v>190.76173188651802</v>
      </c>
      <c r="F7" s="8">
        <v>130.76231963235156</v>
      </c>
      <c r="G7" s="8">
        <v>72.751730667696989</v>
      </c>
      <c r="H7" s="8">
        <v>0.97171633924181311</v>
      </c>
      <c r="I7" s="8">
        <v>5.5188542100791791</v>
      </c>
      <c r="J7" s="8">
        <v>176.49216801559322</v>
      </c>
      <c r="K7" s="8">
        <v>52.350934260181781</v>
      </c>
      <c r="L7" s="8">
        <v>4.9468621895009042</v>
      </c>
      <c r="M7" s="8">
        <v>26.706240552041184</v>
      </c>
      <c r="N7" s="8">
        <v>2.6595382005056827</v>
      </c>
      <c r="O7" s="8">
        <v>2.3594622996653341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1.6186826243057773</v>
      </c>
      <c r="S11" s="19">
        <f t="shared" si="8"/>
        <v>1.8674482273746433</v>
      </c>
      <c r="T11" s="19">
        <f t="shared" si="8"/>
        <v>0.81692666308639572</v>
      </c>
      <c r="U11" s="19">
        <f t="shared" si="8"/>
        <v>1.183592264245604</v>
      </c>
      <c r="V11" s="19">
        <f t="shared" si="8"/>
        <v>1.2597253634624088</v>
      </c>
      <c r="W11" s="19">
        <f t="shared" si="8"/>
        <v>1.5507172188967058</v>
      </c>
      <c r="X11" s="19">
        <f t="shared" si="8"/>
        <v>1.7576708226488209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1.6186826243057773</v>
      </c>
      <c r="S13" s="8">
        <v>1.8674482273746433</v>
      </c>
      <c r="T13" s="8">
        <v>0.81692666308639572</v>
      </c>
      <c r="U13" s="8">
        <v>1.183592264245604</v>
      </c>
      <c r="V13" s="8">
        <v>1.2597253634624088</v>
      </c>
      <c r="W13" s="8">
        <v>1.5507172188967058</v>
      </c>
      <c r="X13" s="8">
        <v>1.7576708226488209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1431.26447380011</v>
      </c>
      <c r="D26" s="27">
        <f t="shared" si="11"/>
        <v>1523.5470904605825</v>
      </c>
      <c r="E26" s="27">
        <f t="shared" si="11"/>
        <v>1664.0849683669967</v>
      </c>
      <c r="F26" s="27">
        <f t="shared" si="11"/>
        <v>1357.6306237647857</v>
      </c>
      <c r="G26" s="27">
        <f t="shared" si="11"/>
        <v>1579.4505849601071</v>
      </c>
      <c r="H26" s="27">
        <f t="shared" si="11"/>
        <v>1649.0295111656144</v>
      </c>
      <c r="I26" s="27">
        <f t="shared" si="11"/>
        <v>1570.4714077514718</v>
      </c>
      <c r="J26" s="27">
        <f t="shared" si="11"/>
        <v>1232.3672805663205</v>
      </c>
      <c r="K26" s="27">
        <f t="shared" si="11"/>
        <v>1323.4160132202458</v>
      </c>
      <c r="L26" s="27">
        <f t="shared" si="11"/>
        <v>1062.4862443874613</v>
      </c>
      <c r="M26" s="27">
        <f t="shared" si="11"/>
        <v>938.35287371126378</v>
      </c>
      <c r="N26" s="27">
        <f t="shared" si="11"/>
        <v>790.9655211919594</v>
      </c>
      <c r="O26" s="27">
        <f t="shared" si="11"/>
        <v>907.35053511848082</v>
      </c>
      <c r="P26" s="27">
        <f t="shared" si="11"/>
        <v>893.93315903172652</v>
      </c>
      <c r="Q26" s="27">
        <f t="shared" si="11"/>
        <v>944.12994991488699</v>
      </c>
      <c r="R26" s="27">
        <f t="shared" si="11"/>
        <v>831.87468598695716</v>
      </c>
      <c r="S26" s="27">
        <f t="shared" si="11"/>
        <v>500.75052116204432</v>
      </c>
      <c r="T26" s="27">
        <f t="shared" si="11"/>
        <v>508.53502462261224</v>
      </c>
      <c r="U26" s="27">
        <f t="shared" si="11"/>
        <v>506.31536505257333</v>
      </c>
      <c r="V26" s="27">
        <f t="shared" si="11"/>
        <v>482.88371702373769</v>
      </c>
      <c r="W26" s="27">
        <f t="shared" si="11"/>
        <v>502.81684403361703</v>
      </c>
      <c r="X26" s="27">
        <f t="shared" si="11"/>
        <v>435.55037937898533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1431.26447380011</v>
      </c>
      <c r="D33" s="19">
        <f t="shared" si="13"/>
        <v>1523.5470904605825</v>
      </c>
      <c r="E33" s="19">
        <f t="shared" si="13"/>
        <v>1664.0849683669967</v>
      </c>
      <c r="F33" s="19">
        <f t="shared" si="13"/>
        <v>1357.6306237647857</v>
      </c>
      <c r="G33" s="19">
        <f t="shared" si="13"/>
        <v>1579.4505849601071</v>
      </c>
      <c r="H33" s="19">
        <f t="shared" si="13"/>
        <v>1649.0295111656144</v>
      </c>
      <c r="I33" s="19">
        <f t="shared" si="13"/>
        <v>1570.4714077514718</v>
      </c>
      <c r="J33" s="19">
        <f t="shared" si="13"/>
        <v>1232.3672805663205</v>
      </c>
      <c r="K33" s="19">
        <f t="shared" si="13"/>
        <v>1323.4160132202458</v>
      </c>
      <c r="L33" s="19">
        <f t="shared" si="13"/>
        <v>1062.4862443874613</v>
      </c>
      <c r="M33" s="19">
        <f t="shared" si="13"/>
        <v>938.35287371126378</v>
      </c>
      <c r="N33" s="19">
        <f t="shared" si="13"/>
        <v>790.9655211919594</v>
      </c>
      <c r="O33" s="19">
        <f t="shared" si="13"/>
        <v>907.35053511848082</v>
      </c>
      <c r="P33" s="19">
        <f t="shared" si="13"/>
        <v>893.93315903172652</v>
      </c>
      <c r="Q33" s="19">
        <f t="shared" si="13"/>
        <v>944.12994991488699</v>
      </c>
      <c r="R33" s="19">
        <f t="shared" si="13"/>
        <v>831.87468598695716</v>
      </c>
      <c r="S33" s="19">
        <f t="shared" si="13"/>
        <v>500.75052116204432</v>
      </c>
      <c r="T33" s="19">
        <f t="shared" si="13"/>
        <v>508.53502462261224</v>
      </c>
      <c r="U33" s="19">
        <f t="shared" si="13"/>
        <v>506.31536505257333</v>
      </c>
      <c r="V33" s="19">
        <f t="shared" si="13"/>
        <v>482.88371702373769</v>
      </c>
      <c r="W33" s="19">
        <f t="shared" si="13"/>
        <v>502.81684403361703</v>
      </c>
      <c r="X33" s="19">
        <f t="shared" si="13"/>
        <v>435.55037937898533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207.08224923859339</v>
      </c>
      <c r="D36" s="8">
        <v>191.50031269306422</v>
      </c>
      <c r="E36" s="8">
        <v>158.89709725657841</v>
      </c>
      <c r="F36" s="8">
        <v>19.101212932251432</v>
      </c>
      <c r="G36" s="8">
        <v>7.6112946251643239</v>
      </c>
      <c r="H36" s="8">
        <v>8.3972386670623074</v>
      </c>
      <c r="I36" s="8">
        <v>5.5869007159336661</v>
      </c>
      <c r="J36" s="8">
        <v>10.651689763783919</v>
      </c>
      <c r="K36" s="8">
        <v>8.5519962130771088</v>
      </c>
      <c r="L36" s="8">
        <v>4.7017235486314481</v>
      </c>
      <c r="M36" s="8">
        <v>3.4823538551077409</v>
      </c>
      <c r="N36" s="8">
        <v>3.7805649122826877</v>
      </c>
      <c r="O36" s="8">
        <v>4.7914656855346669</v>
      </c>
      <c r="P36" s="8">
        <v>3.1700911885308205</v>
      </c>
      <c r="Q36" s="8">
        <v>2.8016575950081588</v>
      </c>
      <c r="R36" s="8">
        <v>3.7138796596355967</v>
      </c>
      <c r="S36" s="8">
        <v>2.7731221210585453</v>
      </c>
      <c r="T36" s="8">
        <v>1.8378917433619704</v>
      </c>
      <c r="U36" s="8">
        <v>1.8599700464342799</v>
      </c>
      <c r="V36" s="8">
        <v>1.8911660135071515</v>
      </c>
      <c r="W36" s="8">
        <v>1.7532096315458039</v>
      </c>
      <c r="X36" s="8">
        <v>2.3356181515224779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3.8248809816455974E-3</v>
      </c>
      <c r="U41" s="8">
        <v>2.7585043275865914E-2</v>
      </c>
      <c r="V41" s="8">
        <v>2.7975885674003192E-2</v>
      </c>
      <c r="W41" s="8">
        <v>2.4889208539738028E-2</v>
      </c>
      <c r="X41" s="8">
        <v>2.0808063014275811E-2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43.738441645505304</v>
      </c>
      <c r="D43" s="8">
        <v>44.67091725529189</v>
      </c>
      <c r="E43" s="8">
        <v>34.897989487919681</v>
      </c>
      <c r="F43" s="8">
        <v>28.986836927941106</v>
      </c>
      <c r="G43" s="8">
        <v>27.776788033056235</v>
      </c>
      <c r="H43" s="8">
        <v>21.285327825501081</v>
      </c>
      <c r="I43" s="8">
        <v>16.112594152960483</v>
      </c>
      <c r="J43" s="8">
        <v>24.300346950008866</v>
      </c>
      <c r="K43" s="8">
        <v>20.460757604890649</v>
      </c>
      <c r="L43" s="8">
        <v>18.726497768354566</v>
      </c>
      <c r="M43" s="8">
        <v>16.56230152065601</v>
      </c>
      <c r="N43" s="8">
        <v>15.418244866192659</v>
      </c>
      <c r="O43" s="8">
        <v>18.90619140741714</v>
      </c>
      <c r="P43" s="8">
        <v>15.642373338101004</v>
      </c>
      <c r="Q43" s="8">
        <v>15.364474557141742</v>
      </c>
      <c r="R43" s="8">
        <v>20.349414712603888</v>
      </c>
      <c r="S43" s="8">
        <v>11.543765659026057</v>
      </c>
      <c r="T43" s="8">
        <v>8.2895462889362772</v>
      </c>
      <c r="U43" s="8">
        <v>8.7890379031472694</v>
      </c>
      <c r="V43" s="8">
        <v>11.115174154322391</v>
      </c>
      <c r="W43" s="8">
        <v>11.73844512326828</v>
      </c>
      <c r="X43" s="8">
        <v>13.684323149804422</v>
      </c>
    </row>
    <row r="44" spans="1:24" ht="11.25" customHeight="1" x14ac:dyDescent="0.2">
      <c r="A44" s="28" t="s">
        <v>74</v>
      </c>
      <c r="B44" s="7" t="s">
        <v>75</v>
      </c>
      <c r="C44" s="8">
        <v>341.40525330846015</v>
      </c>
      <c r="D44" s="8">
        <v>238.31477206509263</v>
      </c>
      <c r="E44" s="8">
        <v>246.0123472697388</v>
      </c>
      <c r="F44" s="8">
        <v>142.58639847932463</v>
      </c>
      <c r="G44" s="8">
        <v>67.414484894639841</v>
      </c>
      <c r="H44" s="8">
        <v>43.125566244618774</v>
      </c>
      <c r="I44" s="8">
        <v>19.793617541447755</v>
      </c>
      <c r="J44" s="8">
        <v>25.563230275787852</v>
      </c>
      <c r="K44" s="8">
        <v>14.097314200799149</v>
      </c>
      <c r="L44" s="8">
        <v>8.77629240941598</v>
      </c>
      <c r="M44" s="8">
        <v>4.3334401483243532</v>
      </c>
      <c r="N44" s="8">
        <v>2.3042533455703684</v>
      </c>
      <c r="O44" s="8">
        <v>3.0663963935828673</v>
      </c>
      <c r="P44" s="8">
        <v>2.5359657314803736</v>
      </c>
      <c r="Q44" s="8">
        <v>0.74707710596123078</v>
      </c>
      <c r="R44" s="8">
        <v>0.7922577308573292</v>
      </c>
      <c r="S44" s="8">
        <v>0.59157205950924019</v>
      </c>
      <c r="T44" s="8">
        <v>0.51484164512011843</v>
      </c>
      <c r="U44" s="8">
        <v>0.49276346239656582</v>
      </c>
      <c r="V44" s="8">
        <v>0.50277209285113633</v>
      </c>
      <c r="W44" s="8">
        <v>0.57330311110010757</v>
      </c>
      <c r="X44" s="8">
        <v>0.84291646319533586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839.03852960755125</v>
      </c>
      <c r="D48" s="8">
        <v>1049.0610884471337</v>
      </c>
      <c r="E48" s="8">
        <v>1224.2775343527599</v>
      </c>
      <c r="F48" s="8">
        <v>1166.9561754252686</v>
      </c>
      <c r="G48" s="8">
        <v>1476.6480174072467</v>
      </c>
      <c r="H48" s="8">
        <v>1576.2213784284322</v>
      </c>
      <c r="I48" s="8">
        <v>1528.97829534113</v>
      </c>
      <c r="J48" s="8">
        <v>1171.8520135767399</v>
      </c>
      <c r="K48" s="8">
        <v>1280.3059452014788</v>
      </c>
      <c r="L48" s="8">
        <v>1030.2817306610593</v>
      </c>
      <c r="M48" s="8">
        <v>913.97477818717573</v>
      </c>
      <c r="N48" s="8">
        <v>769.46245806791364</v>
      </c>
      <c r="O48" s="8">
        <v>880.58648163194619</v>
      </c>
      <c r="P48" s="8">
        <v>872.5847287736143</v>
      </c>
      <c r="Q48" s="8">
        <v>925.21674065677587</v>
      </c>
      <c r="R48" s="8">
        <v>807.01913388386038</v>
      </c>
      <c r="S48" s="8">
        <v>485.84206132245049</v>
      </c>
      <c r="T48" s="8">
        <v>497.88892006421224</v>
      </c>
      <c r="U48" s="8">
        <v>495.14600859731934</v>
      </c>
      <c r="V48" s="8">
        <v>469.34662887738301</v>
      </c>
      <c r="W48" s="8">
        <v>488.7269969591631</v>
      </c>
      <c r="X48" s="8">
        <v>418.66671355144882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355.25744933220909</v>
      </c>
      <c r="D51" s="27">
        <v>384.76976130086001</v>
      </c>
      <c r="E51" s="27">
        <v>367.89085146507318</v>
      </c>
      <c r="F51" s="27">
        <v>306.00669920591827</v>
      </c>
      <c r="G51" s="27">
        <v>302.7649850453376</v>
      </c>
      <c r="H51" s="27">
        <v>243.7555023984888</v>
      </c>
      <c r="I51" s="27">
        <v>225.59851764818862</v>
      </c>
      <c r="J51" s="27">
        <v>389.96059997674757</v>
      </c>
      <c r="K51" s="27">
        <v>330.98817715977447</v>
      </c>
      <c r="L51" s="27">
        <v>195.62285386501779</v>
      </c>
      <c r="M51" s="27">
        <v>215.23541467250257</v>
      </c>
      <c r="N51" s="27">
        <v>202.60426149261804</v>
      </c>
      <c r="O51" s="27">
        <v>347.12130559602758</v>
      </c>
      <c r="P51" s="27">
        <v>268.19372660692943</v>
      </c>
      <c r="Q51" s="27">
        <v>241.43188987627298</v>
      </c>
      <c r="R51" s="27">
        <v>262.97426288963896</v>
      </c>
      <c r="S51" s="27">
        <v>196.37158580962864</v>
      </c>
      <c r="T51" s="27">
        <v>163.89184451034043</v>
      </c>
      <c r="U51" s="27">
        <v>182.61527762300801</v>
      </c>
      <c r="V51" s="27">
        <v>188.37511816932869</v>
      </c>
      <c r="W51" s="27">
        <v>186.31459786931129</v>
      </c>
      <c r="X51" s="27">
        <v>215.72965820684118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98.727827758870717</v>
      </c>
      <c r="I52" s="27">
        <f t="shared" si="14"/>
        <v>119.93663478871001</v>
      </c>
      <c r="J52" s="27">
        <f t="shared" si="14"/>
        <v>129.02042540749719</v>
      </c>
      <c r="K52" s="27">
        <f t="shared" si="14"/>
        <v>135.63609222099905</v>
      </c>
      <c r="L52" s="27">
        <f t="shared" si="14"/>
        <v>126.28743355111898</v>
      </c>
      <c r="M52" s="27">
        <f t="shared" si="14"/>
        <v>164.58535894655887</v>
      </c>
      <c r="N52" s="27">
        <f t="shared" si="14"/>
        <v>227.90694411458367</v>
      </c>
      <c r="O52" s="27">
        <f t="shared" si="14"/>
        <v>252.98970270520394</v>
      </c>
      <c r="P52" s="27">
        <f t="shared" si="14"/>
        <v>261.96621437948238</v>
      </c>
      <c r="Q52" s="27">
        <f t="shared" si="14"/>
        <v>300.38115039593401</v>
      </c>
      <c r="R52" s="27">
        <f t="shared" si="14"/>
        <v>186.80747713979127</v>
      </c>
      <c r="S52" s="27">
        <f t="shared" si="14"/>
        <v>250.67887167464644</v>
      </c>
      <c r="T52" s="27">
        <f t="shared" si="14"/>
        <v>233.8511618250713</v>
      </c>
      <c r="U52" s="27">
        <f t="shared" si="14"/>
        <v>239.48196750731069</v>
      </c>
      <c r="V52" s="27">
        <f t="shared" si="14"/>
        <v>230.37248936989857</v>
      </c>
      <c r="W52" s="27">
        <f t="shared" si="14"/>
        <v>252.96999651293947</v>
      </c>
      <c r="X52" s="27">
        <f t="shared" si="14"/>
        <v>234.33599847520392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98.727827758870717</v>
      </c>
      <c r="I53" s="8">
        <v>119.93663478871001</v>
      </c>
      <c r="J53" s="8">
        <v>129.02042540749719</v>
      </c>
      <c r="K53" s="8">
        <v>135.63609222099905</v>
      </c>
      <c r="L53" s="8">
        <v>126.28743355111898</v>
      </c>
      <c r="M53" s="8">
        <v>164.58535894655887</v>
      </c>
      <c r="N53" s="8">
        <v>227.90694411458367</v>
      </c>
      <c r="O53" s="8">
        <v>252.98970270520394</v>
      </c>
      <c r="P53" s="8">
        <v>261.96621437948238</v>
      </c>
      <c r="Q53" s="8">
        <v>300.38115039593401</v>
      </c>
      <c r="R53" s="8">
        <v>186.80747713979127</v>
      </c>
      <c r="S53" s="8">
        <v>250.67887167464644</v>
      </c>
      <c r="T53" s="8">
        <v>233.8511618250713</v>
      </c>
      <c r="U53" s="8">
        <v>239.48196750731069</v>
      </c>
      <c r="V53" s="8">
        <v>230.37248936989857</v>
      </c>
      <c r="W53" s="8">
        <v>252.96999651293947</v>
      </c>
      <c r="X53" s="8">
        <v>234.33599847520392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790.57235279716963</v>
      </c>
      <c r="D61" s="49">
        <f t="shared" si="15"/>
        <v>781.93755584839153</v>
      </c>
      <c r="E61" s="49">
        <f t="shared" si="15"/>
        <v>744.34248307000632</v>
      </c>
      <c r="F61" s="49">
        <f t="shared" si="15"/>
        <v>774.53307981998626</v>
      </c>
      <c r="G61" s="49">
        <f t="shared" si="15"/>
        <v>845.65110316965865</v>
      </c>
      <c r="H61" s="49">
        <f t="shared" si="15"/>
        <v>797.99119885046048</v>
      </c>
      <c r="I61" s="49">
        <f t="shared" si="15"/>
        <v>814.18807258216202</v>
      </c>
      <c r="J61" s="49">
        <f t="shared" si="15"/>
        <v>998.50651062353404</v>
      </c>
      <c r="K61" s="49">
        <f t="shared" si="15"/>
        <v>900.26352619284182</v>
      </c>
      <c r="L61" s="49">
        <f t="shared" si="15"/>
        <v>894.51581687372629</v>
      </c>
      <c r="M61" s="49">
        <f t="shared" si="15"/>
        <v>899.35261160127538</v>
      </c>
      <c r="N61" s="49">
        <f t="shared" si="15"/>
        <v>892.9713099425602</v>
      </c>
      <c r="O61" s="49">
        <f t="shared" si="15"/>
        <v>193.92085926222236</v>
      </c>
      <c r="P61" s="49">
        <f t="shared" si="15"/>
        <v>219.3358267579996</v>
      </c>
      <c r="Q61" s="49">
        <f t="shared" si="15"/>
        <v>219.38785824002156</v>
      </c>
      <c r="R61" s="49">
        <f t="shared" si="15"/>
        <v>171.34605492515715</v>
      </c>
      <c r="S61" s="49">
        <f t="shared" si="15"/>
        <v>156.73281279246112</v>
      </c>
      <c r="T61" s="49">
        <f t="shared" si="15"/>
        <v>159.37187285178743</v>
      </c>
      <c r="U61" s="49">
        <f t="shared" si="15"/>
        <v>169.24269790525386</v>
      </c>
      <c r="V61" s="49">
        <f t="shared" si="15"/>
        <v>186.66623012755312</v>
      </c>
      <c r="W61" s="49">
        <f t="shared" si="15"/>
        <v>180.53752876119492</v>
      </c>
      <c r="X61" s="49">
        <f t="shared" si="15"/>
        <v>167.70623601112163</v>
      </c>
    </row>
    <row r="62" spans="1:24" ht="11.25" customHeight="1" x14ac:dyDescent="0.2">
      <c r="A62" s="50" t="s">
        <v>92</v>
      </c>
      <c r="B62" s="51" t="s">
        <v>93</v>
      </c>
      <c r="C62" s="52">
        <v>790.57235279716963</v>
      </c>
      <c r="D62" s="52">
        <v>781.93755584839153</v>
      </c>
      <c r="E62" s="52">
        <v>744.34248307000632</v>
      </c>
      <c r="F62" s="52">
        <v>774.53307981998626</v>
      </c>
      <c r="G62" s="52">
        <v>845.65110316965865</v>
      </c>
      <c r="H62" s="52">
        <v>797.99119885046048</v>
      </c>
      <c r="I62" s="52">
        <v>814.18807258216202</v>
      </c>
      <c r="J62" s="52">
        <v>997.70735688498075</v>
      </c>
      <c r="K62" s="52">
        <v>899.56260745227826</v>
      </c>
      <c r="L62" s="52">
        <v>893.98491270656655</v>
      </c>
      <c r="M62" s="52">
        <v>898.30515889970275</v>
      </c>
      <c r="N62" s="52">
        <v>891.99621102780725</v>
      </c>
      <c r="O62" s="52">
        <v>193.05730575262135</v>
      </c>
      <c r="P62" s="52">
        <v>218.62135042040643</v>
      </c>
      <c r="Q62" s="52">
        <v>218.75625372894336</v>
      </c>
      <c r="R62" s="52">
        <v>170.00761223720667</v>
      </c>
      <c r="S62" s="52">
        <v>156.23329327746012</v>
      </c>
      <c r="T62" s="52">
        <v>158.92840930334529</v>
      </c>
      <c r="U62" s="52">
        <v>168.75782388518982</v>
      </c>
      <c r="V62" s="52">
        <v>186.0399647780408</v>
      </c>
      <c r="W62" s="52">
        <v>179.84098872672575</v>
      </c>
      <c r="X62" s="52">
        <v>166.63494011553024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0.79915373855332272</v>
      </c>
      <c r="K69" s="52">
        <v>0.70091874056360937</v>
      </c>
      <c r="L69" s="52">
        <v>0.5309041671597875</v>
      </c>
      <c r="M69" s="52">
        <v>1.0474527015726576</v>
      </c>
      <c r="N69" s="52">
        <v>0.97509891475291655</v>
      </c>
      <c r="O69" s="52">
        <v>0.86355350960102173</v>
      </c>
      <c r="P69" s="52">
        <v>0.71447633759315488</v>
      </c>
      <c r="Q69" s="52">
        <v>0.63160451107820548</v>
      </c>
      <c r="R69" s="52">
        <v>1.3384426879504654</v>
      </c>
      <c r="S69" s="52">
        <v>0.49951951500098735</v>
      </c>
      <c r="T69" s="52">
        <v>0.4434635484421372</v>
      </c>
      <c r="U69" s="52">
        <v>0.48487402006405145</v>
      </c>
      <c r="V69" s="52">
        <v>0.62626534951231516</v>
      </c>
      <c r="W69" s="52">
        <v>0.69654003446917845</v>
      </c>
      <c r="X69" s="52">
        <v>1.0712958955913991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287</v>
      </c>
      <c r="B1" s="4" t="s">
        <v>286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2659.2769934635958</v>
      </c>
      <c r="D2" s="21">
        <f t="shared" ref="D2:X2" si="0">SUM(D3,D17,D22,D25,D26,D51,D52)</f>
        <v>2644.321412364875</v>
      </c>
      <c r="E2" s="21">
        <f t="shared" si="0"/>
        <v>3109.0429611447748</v>
      </c>
      <c r="F2" s="21">
        <f t="shared" si="0"/>
        <v>2359.8481701877886</v>
      </c>
      <c r="G2" s="21">
        <f t="shared" si="0"/>
        <v>2176.2513060307106</v>
      </c>
      <c r="H2" s="21">
        <f t="shared" si="0"/>
        <v>2508.38475347652</v>
      </c>
      <c r="I2" s="21">
        <f t="shared" si="0"/>
        <v>2376.891260810643</v>
      </c>
      <c r="J2" s="21">
        <f t="shared" si="0"/>
        <v>1753.4373386787443</v>
      </c>
      <c r="K2" s="21">
        <f t="shared" si="0"/>
        <v>1600.4761486976652</v>
      </c>
      <c r="L2" s="21">
        <f t="shared" si="0"/>
        <v>1403.2982329313691</v>
      </c>
      <c r="M2" s="21">
        <f t="shared" si="0"/>
        <v>1603.2542545977942</v>
      </c>
      <c r="N2" s="21">
        <f t="shared" si="0"/>
        <v>1480.3285920579697</v>
      </c>
      <c r="O2" s="21">
        <f t="shared" si="0"/>
        <v>810.34007679308309</v>
      </c>
      <c r="P2" s="21">
        <f t="shared" si="0"/>
        <v>945.66470565925965</v>
      </c>
      <c r="Q2" s="21">
        <f t="shared" si="0"/>
        <v>1203.6210052512276</v>
      </c>
      <c r="R2" s="21">
        <f t="shared" si="0"/>
        <v>1154.652736492862</v>
      </c>
      <c r="S2" s="21">
        <f t="shared" si="0"/>
        <v>1276.3156902617209</v>
      </c>
      <c r="T2" s="21">
        <f t="shared" si="0"/>
        <v>1517.9954070092972</v>
      </c>
      <c r="U2" s="21">
        <f t="shared" si="0"/>
        <v>1268.7903590728797</v>
      </c>
      <c r="V2" s="21">
        <f t="shared" si="0"/>
        <v>1326.3058421465826</v>
      </c>
      <c r="W2" s="21">
        <f t="shared" si="0"/>
        <v>1415.1554536845974</v>
      </c>
      <c r="X2" s="21">
        <f t="shared" si="0"/>
        <v>1332.5123140177213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564.028171293431</v>
      </c>
      <c r="D3" s="24">
        <f t="shared" ref="D3:W3" si="2">SUM(D4,D8,D11)</f>
        <v>313.72616712454197</v>
      </c>
      <c r="E3" s="24">
        <f t="shared" si="2"/>
        <v>338.15613122174318</v>
      </c>
      <c r="F3" s="24">
        <f t="shared" si="2"/>
        <v>239.8041920922625</v>
      </c>
      <c r="G3" s="24">
        <f t="shared" si="2"/>
        <v>128.87921019897979</v>
      </c>
      <c r="H3" s="24">
        <f t="shared" si="2"/>
        <v>2.2804649954587188</v>
      </c>
      <c r="I3" s="24">
        <f t="shared" si="2"/>
        <v>13.35714770969034</v>
      </c>
      <c r="J3" s="24">
        <f t="shared" si="2"/>
        <v>230.86000681249888</v>
      </c>
      <c r="K3" s="24">
        <f t="shared" si="2"/>
        <v>73.45351057903072</v>
      </c>
      <c r="L3" s="24">
        <f t="shared" si="2"/>
        <v>9.3369238935813019</v>
      </c>
      <c r="M3" s="24">
        <f t="shared" si="2"/>
        <v>55.671169996215092</v>
      </c>
      <c r="N3" s="24">
        <f t="shared" si="2"/>
        <v>5.7465860496617607</v>
      </c>
      <c r="O3" s="24">
        <f t="shared" si="2"/>
        <v>1.8541175056113524</v>
      </c>
      <c r="P3" s="24">
        <f t="shared" si="2"/>
        <v>0</v>
      </c>
      <c r="Q3" s="24">
        <f t="shared" si="2"/>
        <v>0</v>
      </c>
      <c r="R3" s="24">
        <f t="shared" si="2"/>
        <v>2.2058031296694516</v>
      </c>
      <c r="S3" s="24">
        <f t="shared" si="2"/>
        <v>3.7744967531933016</v>
      </c>
      <c r="T3" s="24">
        <f t="shared" si="2"/>
        <v>2.1648552748476888</v>
      </c>
      <c r="U3" s="24">
        <f t="shared" si="2"/>
        <v>2.4829135678035446</v>
      </c>
      <c r="V3" s="24">
        <f t="shared" si="2"/>
        <v>2.7933384788725459</v>
      </c>
      <c r="W3" s="24">
        <f t="shared" si="2"/>
        <v>3.5719915788802554</v>
      </c>
      <c r="X3" s="24">
        <f t="shared" ref="X3" si="3">SUM(X4,X8,X11)</f>
        <v>3.7837897091209931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564.028171293431</v>
      </c>
      <c r="D4" s="19">
        <f t="shared" ref="D4:W4" si="5">SUM(D5:D7)</f>
        <v>313.72616712454197</v>
      </c>
      <c r="E4" s="19">
        <f t="shared" si="5"/>
        <v>338.15613122174318</v>
      </c>
      <c r="F4" s="19">
        <f t="shared" si="5"/>
        <v>239.8041920922625</v>
      </c>
      <c r="G4" s="19">
        <f t="shared" si="5"/>
        <v>128.87921019897979</v>
      </c>
      <c r="H4" s="19">
        <f t="shared" si="5"/>
        <v>2.2804649954587188</v>
      </c>
      <c r="I4" s="19">
        <f t="shared" si="5"/>
        <v>13.35714770969034</v>
      </c>
      <c r="J4" s="19">
        <f t="shared" si="5"/>
        <v>230.86000681249888</v>
      </c>
      <c r="K4" s="19">
        <f t="shared" si="5"/>
        <v>73.45351057903072</v>
      </c>
      <c r="L4" s="19">
        <f t="shared" si="5"/>
        <v>9.3369238935813019</v>
      </c>
      <c r="M4" s="19">
        <f t="shared" si="5"/>
        <v>55.671169996215092</v>
      </c>
      <c r="N4" s="19">
        <f t="shared" si="5"/>
        <v>5.7465860496617607</v>
      </c>
      <c r="O4" s="19">
        <f t="shared" si="5"/>
        <v>1.8541175056113524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564.028171293431</v>
      </c>
      <c r="D7" s="8">
        <v>313.72616712454197</v>
      </c>
      <c r="E7" s="8">
        <v>338.15613122174318</v>
      </c>
      <c r="F7" s="8">
        <v>239.8041920922625</v>
      </c>
      <c r="G7" s="8">
        <v>128.87921019897979</v>
      </c>
      <c r="H7" s="8">
        <v>2.2804649954587188</v>
      </c>
      <c r="I7" s="8">
        <v>13.35714770969034</v>
      </c>
      <c r="J7" s="8">
        <v>230.86000681249888</v>
      </c>
      <c r="K7" s="8">
        <v>73.45351057903072</v>
      </c>
      <c r="L7" s="8">
        <v>9.3369238935813019</v>
      </c>
      <c r="M7" s="8">
        <v>55.671169996215092</v>
      </c>
      <c r="N7" s="8">
        <v>5.7465860496617607</v>
      </c>
      <c r="O7" s="8">
        <v>1.8541175056113524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2.2058031296694516</v>
      </c>
      <c r="S11" s="19">
        <f t="shared" si="8"/>
        <v>3.7744967531933016</v>
      </c>
      <c r="T11" s="19">
        <f t="shared" si="8"/>
        <v>2.1648552748476888</v>
      </c>
      <c r="U11" s="19">
        <f t="shared" si="8"/>
        <v>2.4829135678035446</v>
      </c>
      <c r="V11" s="19">
        <f t="shared" si="8"/>
        <v>2.7933384788725459</v>
      </c>
      <c r="W11" s="19">
        <f t="shared" si="8"/>
        <v>3.5719915788802554</v>
      </c>
      <c r="X11" s="19">
        <f t="shared" si="8"/>
        <v>3.7837897091209931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2.2058031296694516</v>
      </c>
      <c r="S13" s="8">
        <v>3.7744967531933016</v>
      </c>
      <c r="T13" s="8">
        <v>2.1648552748476888</v>
      </c>
      <c r="U13" s="8">
        <v>2.4829135678035446</v>
      </c>
      <c r="V13" s="8">
        <v>2.7933384788725459</v>
      </c>
      <c r="W13" s="8">
        <v>3.5719915788802554</v>
      </c>
      <c r="X13" s="8">
        <v>3.7837897091209931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1593.2755509294948</v>
      </c>
      <c r="D26" s="27">
        <f t="shared" si="11"/>
        <v>1734.9511758091573</v>
      </c>
      <c r="E26" s="27">
        <f t="shared" si="11"/>
        <v>2110.9682609003085</v>
      </c>
      <c r="F26" s="27">
        <f t="shared" si="11"/>
        <v>1553.8982252555652</v>
      </c>
      <c r="G26" s="27">
        <f t="shared" si="11"/>
        <v>1507.532117706653</v>
      </c>
      <c r="H26" s="27">
        <f t="shared" si="11"/>
        <v>1827.6603377250165</v>
      </c>
      <c r="I26" s="27">
        <f t="shared" si="11"/>
        <v>1690.7388138941344</v>
      </c>
      <c r="J26" s="27">
        <f t="shared" si="11"/>
        <v>916.80199436823193</v>
      </c>
      <c r="K26" s="27">
        <f t="shared" si="11"/>
        <v>964.33850311759795</v>
      </c>
      <c r="L26" s="27">
        <f t="shared" si="11"/>
        <v>918.23755761541008</v>
      </c>
      <c r="M26" s="27">
        <f t="shared" si="11"/>
        <v>937.24256597476688</v>
      </c>
      <c r="N26" s="27">
        <f t="shared" si="11"/>
        <v>809.06526330142333</v>
      </c>
      <c r="O26" s="27">
        <f t="shared" si="11"/>
        <v>419.72494264737685</v>
      </c>
      <c r="P26" s="27">
        <f t="shared" si="11"/>
        <v>516.31597840035772</v>
      </c>
      <c r="Q26" s="27">
        <f t="shared" si="11"/>
        <v>669.57334518399705</v>
      </c>
      <c r="R26" s="27">
        <f t="shared" si="11"/>
        <v>649.7150550407946</v>
      </c>
      <c r="S26" s="27">
        <f t="shared" si="11"/>
        <v>586.49662436802976</v>
      </c>
      <c r="T26" s="27">
        <f t="shared" si="11"/>
        <v>743.39825828274866</v>
      </c>
      <c r="U26" s="27">
        <f t="shared" si="11"/>
        <v>601.61069914730297</v>
      </c>
      <c r="V26" s="27">
        <f t="shared" si="11"/>
        <v>616.00598633579011</v>
      </c>
      <c r="W26" s="27">
        <f t="shared" si="11"/>
        <v>656.93888813306319</v>
      </c>
      <c r="X26" s="27">
        <f t="shared" si="11"/>
        <v>565.66668082941749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1593.2755509294948</v>
      </c>
      <c r="D33" s="19">
        <f t="shared" si="13"/>
        <v>1734.9511758091573</v>
      </c>
      <c r="E33" s="19">
        <f t="shared" si="13"/>
        <v>2110.9682609003085</v>
      </c>
      <c r="F33" s="19">
        <f t="shared" si="13"/>
        <v>1553.8982252555652</v>
      </c>
      <c r="G33" s="19">
        <f t="shared" si="13"/>
        <v>1507.532117706653</v>
      </c>
      <c r="H33" s="19">
        <f t="shared" si="13"/>
        <v>1827.6603377250165</v>
      </c>
      <c r="I33" s="19">
        <f t="shared" si="13"/>
        <v>1690.7388138941344</v>
      </c>
      <c r="J33" s="19">
        <f t="shared" si="13"/>
        <v>916.80199436823193</v>
      </c>
      <c r="K33" s="19">
        <f t="shared" si="13"/>
        <v>964.33850311759795</v>
      </c>
      <c r="L33" s="19">
        <f t="shared" si="13"/>
        <v>918.23755761541008</v>
      </c>
      <c r="M33" s="19">
        <f t="shared" si="13"/>
        <v>937.24256597476688</v>
      </c>
      <c r="N33" s="19">
        <f t="shared" si="13"/>
        <v>809.06526330142333</v>
      </c>
      <c r="O33" s="19">
        <f t="shared" si="13"/>
        <v>419.72494264737685</v>
      </c>
      <c r="P33" s="19">
        <f t="shared" si="13"/>
        <v>516.31597840035772</v>
      </c>
      <c r="Q33" s="19">
        <f t="shared" si="13"/>
        <v>669.57334518399705</v>
      </c>
      <c r="R33" s="19">
        <f t="shared" si="13"/>
        <v>649.7150550407946</v>
      </c>
      <c r="S33" s="19">
        <f t="shared" si="13"/>
        <v>586.49662436802976</v>
      </c>
      <c r="T33" s="19">
        <f t="shared" si="13"/>
        <v>743.39825828274866</v>
      </c>
      <c r="U33" s="19">
        <f t="shared" si="13"/>
        <v>601.61069914730297</v>
      </c>
      <c r="V33" s="19">
        <f t="shared" si="13"/>
        <v>616.00598633579011</v>
      </c>
      <c r="W33" s="19">
        <f t="shared" si="13"/>
        <v>656.93888813306319</v>
      </c>
      <c r="X33" s="19">
        <f t="shared" si="13"/>
        <v>565.66668082941749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288.41806029007489</v>
      </c>
      <c r="D36" s="8">
        <v>293.00282321361016</v>
      </c>
      <c r="E36" s="8">
        <v>281.67089457236739</v>
      </c>
      <c r="F36" s="8">
        <v>35.029593755138372</v>
      </c>
      <c r="G36" s="8">
        <v>13.483358139801219</v>
      </c>
      <c r="H36" s="8">
        <v>19.706994794066762</v>
      </c>
      <c r="I36" s="8">
        <v>13.521839001619517</v>
      </c>
      <c r="J36" s="8">
        <v>13.932908179894536</v>
      </c>
      <c r="K36" s="8">
        <v>11.999291955079414</v>
      </c>
      <c r="L36" s="8">
        <v>8.8742385092922778</v>
      </c>
      <c r="M36" s="8">
        <v>7.2592289085728527</v>
      </c>
      <c r="N36" s="8">
        <v>8.1688398311532389</v>
      </c>
      <c r="O36" s="8">
        <v>3.7652393964277469</v>
      </c>
      <c r="P36" s="8">
        <v>3.3049046741098689</v>
      </c>
      <c r="Q36" s="8">
        <v>3.7520532671880655</v>
      </c>
      <c r="R36" s="8">
        <v>5.0609596059347011</v>
      </c>
      <c r="S36" s="8">
        <v>5.6050498689643753</v>
      </c>
      <c r="T36" s="8">
        <v>4.8704122597543273</v>
      </c>
      <c r="U36" s="8">
        <v>3.9018038589018373</v>
      </c>
      <c r="V36" s="8">
        <v>4.1935067346313399</v>
      </c>
      <c r="W36" s="8">
        <v>4.0384216822902967</v>
      </c>
      <c r="X36" s="8">
        <v>5.0279539332904202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5.4933590183544045E-3</v>
      </c>
      <c r="U41" s="8">
        <v>3.2206996724134081E-2</v>
      </c>
      <c r="V41" s="8">
        <v>3.4922234325996802E-2</v>
      </c>
      <c r="W41" s="8">
        <v>3.1796751460261979E-2</v>
      </c>
      <c r="X41" s="8">
        <v>2.6300816985724187E-2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61.801740323908994</v>
      </c>
      <c r="D43" s="8">
        <v>69.152957470480715</v>
      </c>
      <c r="E43" s="8">
        <v>62.599630278722472</v>
      </c>
      <c r="F43" s="8">
        <v>53.628808315648172</v>
      </c>
      <c r="G43" s="8">
        <v>49.526931398307383</v>
      </c>
      <c r="H43" s="8">
        <v>50.182810865342425</v>
      </c>
      <c r="I43" s="8">
        <v>39.143206365674637</v>
      </c>
      <c r="J43" s="8">
        <v>32.003355477646451</v>
      </c>
      <c r="K43" s="8">
        <v>28.865315773855173</v>
      </c>
      <c r="L43" s="8">
        <v>35.480213915534058</v>
      </c>
      <c r="M43" s="8">
        <v>34.684693861127791</v>
      </c>
      <c r="N43" s="8">
        <v>33.460131753704616</v>
      </c>
      <c r="O43" s="8">
        <v>14.936698977071298</v>
      </c>
      <c r="P43" s="8">
        <v>16.392107539602168</v>
      </c>
      <c r="Q43" s="8">
        <v>20.677566336521966</v>
      </c>
      <c r="R43" s="8">
        <v>27.87372480676472</v>
      </c>
      <c r="S43" s="8">
        <v>23.457908081573237</v>
      </c>
      <c r="T43" s="8">
        <v>22.081500609571837</v>
      </c>
      <c r="U43" s="8">
        <v>18.533831640419844</v>
      </c>
      <c r="V43" s="8">
        <v>24.778374043174942</v>
      </c>
      <c r="W43" s="8">
        <v>27.183894564453137</v>
      </c>
      <c r="X43" s="8">
        <v>29.614691552781178</v>
      </c>
    </row>
    <row r="44" spans="1:24" ht="11.25" customHeight="1" x14ac:dyDescent="0.2">
      <c r="A44" s="28" t="s">
        <v>74</v>
      </c>
      <c r="B44" s="7" t="s">
        <v>75</v>
      </c>
      <c r="C44" s="8">
        <v>475.49918592306165</v>
      </c>
      <c r="D44" s="8">
        <v>364.63074157220001</v>
      </c>
      <c r="E44" s="8">
        <v>436.09681440197841</v>
      </c>
      <c r="F44" s="8">
        <v>261.48829561004743</v>
      </c>
      <c r="G44" s="8">
        <v>119.42431457579066</v>
      </c>
      <c r="H44" s="8">
        <v>101.20890249403907</v>
      </c>
      <c r="I44" s="8">
        <v>47.906007867970509</v>
      </c>
      <c r="J44" s="8">
        <v>33.437900287430644</v>
      </c>
      <c r="K44" s="8">
        <v>19.779918590142948</v>
      </c>
      <c r="L44" s="8">
        <v>16.564757851643261</v>
      </c>
      <c r="M44" s="8">
        <v>9.0333823922420216</v>
      </c>
      <c r="N44" s="8">
        <v>4.9789057844791875</v>
      </c>
      <c r="O44" s="8">
        <v>2.4096419058240253</v>
      </c>
      <c r="P44" s="8">
        <v>2.6438119602597867</v>
      </c>
      <c r="Q44" s="8">
        <v>1.0005052370630885</v>
      </c>
      <c r="R44" s="8">
        <v>1.0796215119560029</v>
      </c>
      <c r="S44" s="8">
        <v>1.1956887399425318</v>
      </c>
      <c r="T44" s="8">
        <v>1.364330118616385</v>
      </c>
      <c r="U44" s="8">
        <v>1.0337082485767264</v>
      </c>
      <c r="V44" s="8">
        <v>1.1148562010407348</v>
      </c>
      <c r="W44" s="8">
        <v>1.3205720940226706</v>
      </c>
      <c r="X44" s="8">
        <v>1.8145710778089281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767.5565643924491</v>
      </c>
      <c r="D48" s="8">
        <v>1008.1646535528664</v>
      </c>
      <c r="E48" s="8">
        <v>1330.6009216472401</v>
      </c>
      <c r="F48" s="8">
        <v>1203.7515275747312</v>
      </c>
      <c r="G48" s="8">
        <v>1325.0975135927538</v>
      </c>
      <c r="H48" s="8">
        <v>1656.5616295715681</v>
      </c>
      <c r="I48" s="8">
        <v>1590.1677606588698</v>
      </c>
      <c r="J48" s="8">
        <v>837.42783042326027</v>
      </c>
      <c r="K48" s="8">
        <v>903.69397679852045</v>
      </c>
      <c r="L48" s="8">
        <v>857.3183473389405</v>
      </c>
      <c r="M48" s="8">
        <v>886.26526081282418</v>
      </c>
      <c r="N48" s="8">
        <v>762.45738593208625</v>
      </c>
      <c r="O48" s="8">
        <v>398.6133623680538</v>
      </c>
      <c r="P48" s="8">
        <v>493.97515422638588</v>
      </c>
      <c r="Q48" s="8">
        <v>644.1432203432239</v>
      </c>
      <c r="R48" s="8">
        <v>615.70074911613915</v>
      </c>
      <c r="S48" s="8">
        <v>556.23797767754957</v>
      </c>
      <c r="T48" s="8">
        <v>715.07652193578781</v>
      </c>
      <c r="U48" s="8">
        <v>578.10914840268038</v>
      </c>
      <c r="V48" s="8">
        <v>585.88432712261715</v>
      </c>
      <c r="W48" s="8">
        <v>624.36420304083686</v>
      </c>
      <c r="X48" s="8">
        <v>529.18316344855123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501.9732712406697</v>
      </c>
      <c r="D51" s="27">
        <v>595.64406943117569</v>
      </c>
      <c r="E51" s="27">
        <v>659.9185690227232</v>
      </c>
      <c r="F51" s="27">
        <v>566.14575283996112</v>
      </c>
      <c r="G51" s="27">
        <v>539.83997812507778</v>
      </c>
      <c r="H51" s="27">
        <v>574.68395011491555</v>
      </c>
      <c r="I51" s="27">
        <v>548.05881959552846</v>
      </c>
      <c r="J51" s="27">
        <v>513.57487730551054</v>
      </c>
      <c r="K51" s="27">
        <v>466.94645602203559</v>
      </c>
      <c r="L51" s="27">
        <v>370.63741377349652</v>
      </c>
      <c r="M51" s="27">
        <v>450.74499197337116</v>
      </c>
      <c r="N51" s="27">
        <v>439.68462962146828</v>
      </c>
      <c r="O51" s="27">
        <v>274.24066214529887</v>
      </c>
      <c r="P51" s="27">
        <v>281.04817043838432</v>
      </c>
      <c r="Q51" s="27">
        <v>324.91992486316468</v>
      </c>
      <c r="R51" s="27">
        <v>360.2104698621892</v>
      </c>
      <c r="S51" s="27">
        <v>399.04366961514432</v>
      </c>
      <c r="T51" s="27">
        <v>436.57128367677217</v>
      </c>
      <c r="U51" s="27">
        <v>385.08888546508399</v>
      </c>
      <c r="V51" s="27">
        <v>419.93306390181846</v>
      </c>
      <c r="W51" s="27">
        <v>431.4673988855937</v>
      </c>
      <c r="X51" s="27">
        <v>466.86761315438673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103.76000064112934</v>
      </c>
      <c r="I52" s="27">
        <f t="shared" si="14"/>
        <v>124.73647961128994</v>
      </c>
      <c r="J52" s="27">
        <f t="shared" si="14"/>
        <v>92.200460192502788</v>
      </c>
      <c r="K52" s="27">
        <f t="shared" si="14"/>
        <v>95.737678979000933</v>
      </c>
      <c r="L52" s="27">
        <f t="shared" si="14"/>
        <v>105.08633764888101</v>
      </c>
      <c r="M52" s="27">
        <f t="shared" si="14"/>
        <v>159.59552665344108</v>
      </c>
      <c r="N52" s="27">
        <f t="shared" si="14"/>
        <v>225.83211308541638</v>
      </c>
      <c r="O52" s="27">
        <f t="shared" si="14"/>
        <v>114.52035449479608</v>
      </c>
      <c r="P52" s="27">
        <f t="shared" si="14"/>
        <v>148.30055682051764</v>
      </c>
      <c r="Q52" s="27">
        <f t="shared" si="14"/>
        <v>209.12773520406589</v>
      </c>
      <c r="R52" s="27">
        <f t="shared" si="14"/>
        <v>142.5214084602087</v>
      </c>
      <c r="S52" s="27">
        <f t="shared" si="14"/>
        <v>287.00089952535359</v>
      </c>
      <c r="T52" s="27">
        <f t="shared" si="14"/>
        <v>335.86100977492873</v>
      </c>
      <c r="U52" s="27">
        <f t="shared" si="14"/>
        <v>279.60786089268936</v>
      </c>
      <c r="V52" s="27">
        <f t="shared" si="14"/>
        <v>287.57345343010149</v>
      </c>
      <c r="W52" s="27">
        <f t="shared" si="14"/>
        <v>323.17717508706039</v>
      </c>
      <c r="X52" s="27">
        <f t="shared" si="14"/>
        <v>296.19423032479602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103.76000064112934</v>
      </c>
      <c r="I53" s="8">
        <v>124.73647961128994</v>
      </c>
      <c r="J53" s="8">
        <v>92.200460192502788</v>
      </c>
      <c r="K53" s="8">
        <v>95.737678979000933</v>
      </c>
      <c r="L53" s="8">
        <v>105.08633764888101</v>
      </c>
      <c r="M53" s="8">
        <v>159.59552665344108</v>
      </c>
      <c r="N53" s="8">
        <v>225.83211308541638</v>
      </c>
      <c r="O53" s="8">
        <v>114.52035449479608</v>
      </c>
      <c r="P53" s="8">
        <v>148.30055682051764</v>
      </c>
      <c r="Q53" s="8">
        <v>209.12773520406589</v>
      </c>
      <c r="R53" s="8">
        <v>142.5214084602087</v>
      </c>
      <c r="S53" s="8">
        <v>287.00089952535359</v>
      </c>
      <c r="T53" s="8">
        <v>335.86100977492873</v>
      </c>
      <c r="U53" s="8">
        <v>279.60786089268936</v>
      </c>
      <c r="V53" s="8">
        <v>287.57345343010149</v>
      </c>
      <c r="W53" s="8">
        <v>323.17717508706039</v>
      </c>
      <c r="X53" s="8">
        <v>296.19423032479602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723.21946800283058</v>
      </c>
      <c r="D61" s="49">
        <f t="shared" si="15"/>
        <v>751.45462335160801</v>
      </c>
      <c r="E61" s="49">
        <f t="shared" si="15"/>
        <v>808.98551692999365</v>
      </c>
      <c r="F61" s="49">
        <f t="shared" si="15"/>
        <v>798.95492018001357</v>
      </c>
      <c r="G61" s="49">
        <f t="shared" si="15"/>
        <v>758.86071763034136</v>
      </c>
      <c r="H61" s="49">
        <f t="shared" si="15"/>
        <v>838.66493554953945</v>
      </c>
      <c r="I61" s="49">
        <f t="shared" si="15"/>
        <v>846.77174821783774</v>
      </c>
      <c r="J61" s="49">
        <f t="shared" si="15"/>
        <v>714.03321156352388</v>
      </c>
      <c r="K61" s="49">
        <f t="shared" si="15"/>
        <v>635.93808960591446</v>
      </c>
      <c r="L61" s="49">
        <f t="shared" si="15"/>
        <v>744.90887683071173</v>
      </c>
      <c r="M61" s="49">
        <f t="shared" si="15"/>
        <v>873.26427721601044</v>
      </c>
      <c r="N61" s="49">
        <f t="shared" si="15"/>
        <v>885.99173507981891</v>
      </c>
      <c r="O61" s="49">
        <f t="shared" si="15"/>
        <v>88.073117615204225</v>
      </c>
      <c r="P61" s="49">
        <f t="shared" si="15"/>
        <v>124.51150495096951</v>
      </c>
      <c r="Q61" s="49">
        <f t="shared" si="15"/>
        <v>153.1498515437498</v>
      </c>
      <c r="R61" s="49">
        <f t="shared" si="15"/>
        <v>131.53759273301364</v>
      </c>
      <c r="S61" s="49">
        <f t="shared" si="15"/>
        <v>179.88572782165426</v>
      </c>
      <c r="T61" s="49">
        <f t="shared" si="15"/>
        <v>229.43696818309999</v>
      </c>
      <c r="U61" s="49">
        <f t="shared" si="15"/>
        <v>198.05615853379436</v>
      </c>
      <c r="V61" s="49">
        <f t="shared" si="15"/>
        <v>233.62935884378089</v>
      </c>
      <c r="W61" s="49">
        <f t="shared" si="15"/>
        <v>231.36560128376206</v>
      </c>
      <c r="X61" s="49">
        <f t="shared" si="15"/>
        <v>212.94038879065417</v>
      </c>
    </row>
    <row r="62" spans="1:24" ht="11.25" customHeight="1" x14ac:dyDescent="0.2">
      <c r="A62" s="50" t="s">
        <v>92</v>
      </c>
      <c r="B62" s="51" t="s">
        <v>93</v>
      </c>
      <c r="C62" s="52">
        <v>723.21946800283058</v>
      </c>
      <c r="D62" s="52">
        <v>751.45462335160801</v>
      </c>
      <c r="E62" s="52">
        <v>808.98551692999365</v>
      </c>
      <c r="F62" s="52">
        <v>798.95492018001357</v>
      </c>
      <c r="G62" s="52">
        <v>758.86071763034136</v>
      </c>
      <c r="H62" s="52">
        <v>838.66493554953945</v>
      </c>
      <c r="I62" s="52">
        <v>846.77174821783774</v>
      </c>
      <c r="J62" s="52">
        <v>712.98073271501914</v>
      </c>
      <c r="K62" s="52">
        <v>634.94925814772125</v>
      </c>
      <c r="L62" s="52">
        <v>743.90299769343335</v>
      </c>
      <c r="M62" s="52">
        <v>871.07070670029748</v>
      </c>
      <c r="N62" s="52">
        <v>883.87560977219277</v>
      </c>
      <c r="O62" s="52">
        <v>87.390873447378667</v>
      </c>
      <c r="P62" s="52">
        <v>123.76278397959356</v>
      </c>
      <c r="Q62" s="52">
        <v>152.29983587105662</v>
      </c>
      <c r="R62" s="52">
        <v>129.70425336279331</v>
      </c>
      <c r="S62" s="52">
        <v>178.87066192253985</v>
      </c>
      <c r="T62" s="52">
        <v>228.2556802966547</v>
      </c>
      <c r="U62" s="52">
        <v>197.03368331481019</v>
      </c>
      <c r="V62" s="52">
        <v>232.2332640219592</v>
      </c>
      <c r="W62" s="52">
        <v>229.75255367327421</v>
      </c>
      <c r="X62" s="52">
        <v>210.62196228446973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1.0524788485047856</v>
      </c>
      <c r="K69" s="52">
        <v>0.98883145819319185</v>
      </c>
      <c r="L69" s="52">
        <v>1.0058791372783649</v>
      </c>
      <c r="M69" s="52">
        <v>2.1935705157129561</v>
      </c>
      <c r="N69" s="52">
        <v>2.1161253076261333</v>
      </c>
      <c r="O69" s="52">
        <v>0.68224416782555242</v>
      </c>
      <c r="P69" s="52">
        <v>0.74872097137594074</v>
      </c>
      <c r="Q69" s="52">
        <v>0.85001567269318179</v>
      </c>
      <c r="R69" s="52">
        <v>1.83333937022034</v>
      </c>
      <c r="S69" s="52">
        <v>1.0150658991143988</v>
      </c>
      <c r="T69" s="52">
        <v>1.1812878864452909</v>
      </c>
      <c r="U69" s="52">
        <v>1.022475218984171</v>
      </c>
      <c r="V69" s="52">
        <v>1.3960948218216955</v>
      </c>
      <c r="W69" s="52">
        <v>1.6130476104878539</v>
      </c>
      <c r="X69" s="52">
        <v>2.3184265061844282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289</v>
      </c>
      <c r="B1" s="4" t="s">
        <v>288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605.28100481881052</v>
      </c>
      <c r="D2" s="21">
        <f t="shared" ref="D2:X2" si="0">SUM(D3,D17,D22,D25,D26,D51,D52)</f>
        <v>576.03482228623886</v>
      </c>
      <c r="E2" s="21">
        <f t="shared" si="0"/>
        <v>608.22265729663775</v>
      </c>
      <c r="F2" s="21">
        <f t="shared" si="0"/>
        <v>574.76994416915602</v>
      </c>
      <c r="G2" s="21">
        <f t="shared" si="0"/>
        <v>549.19688009614833</v>
      </c>
      <c r="H2" s="21">
        <f t="shared" si="0"/>
        <v>515.00063514126487</v>
      </c>
      <c r="I2" s="21">
        <f t="shared" si="0"/>
        <v>521.07824339090701</v>
      </c>
      <c r="J2" s="21">
        <f t="shared" si="0"/>
        <v>602.74035727509795</v>
      </c>
      <c r="K2" s="21">
        <f t="shared" si="0"/>
        <v>566.04496864113332</v>
      </c>
      <c r="L2" s="21">
        <f t="shared" si="0"/>
        <v>474.99907911553169</v>
      </c>
      <c r="M2" s="21">
        <f t="shared" si="0"/>
        <v>508.37786967983948</v>
      </c>
      <c r="N2" s="21">
        <f t="shared" si="0"/>
        <v>499.64813110236366</v>
      </c>
      <c r="O2" s="21">
        <f t="shared" si="0"/>
        <v>467.86924264753901</v>
      </c>
      <c r="P2" s="21">
        <f t="shared" si="0"/>
        <v>468.66377040260261</v>
      </c>
      <c r="Q2" s="21">
        <f t="shared" si="0"/>
        <v>469.1053946016782</v>
      </c>
      <c r="R2" s="21">
        <f t="shared" si="0"/>
        <v>447.12154426644435</v>
      </c>
      <c r="S2" s="21">
        <f t="shared" si="0"/>
        <v>471.53938994458537</v>
      </c>
      <c r="T2" s="21">
        <f t="shared" si="0"/>
        <v>478.36541028959238</v>
      </c>
      <c r="U2" s="21">
        <f t="shared" si="0"/>
        <v>516.67618383998217</v>
      </c>
      <c r="V2" s="21">
        <f t="shared" si="0"/>
        <v>499.65078596699033</v>
      </c>
      <c r="W2" s="21">
        <f t="shared" si="0"/>
        <v>448.33908124063811</v>
      </c>
      <c r="X2" s="21">
        <f t="shared" si="0"/>
        <v>422.60847273859952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180.83710232129337</v>
      </c>
      <c r="D3" s="24">
        <f t="shared" ref="D3:W3" si="2">SUM(D4,D8,D11)</f>
        <v>110.78704424801364</v>
      </c>
      <c r="E3" s="24">
        <f t="shared" si="2"/>
        <v>116.05033065173893</v>
      </c>
      <c r="F3" s="24">
        <f t="shared" si="2"/>
        <v>119.80242667538627</v>
      </c>
      <c r="G3" s="24">
        <f t="shared" si="2"/>
        <v>83.712704093323211</v>
      </c>
      <c r="H3" s="24">
        <f t="shared" si="2"/>
        <v>1.5841112252994678</v>
      </c>
      <c r="I3" s="24">
        <f t="shared" si="2"/>
        <v>10.613088480230484</v>
      </c>
      <c r="J3" s="24">
        <f t="shared" si="2"/>
        <v>169.77885085190795</v>
      </c>
      <c r="K3" s="24">
        <f t="shared" si="2"/>
        <v>69.646685320787526</v>
      </c>
      <c r="L3" s="24">
        <f t="shared" si="2"/>
        <v>10.147647756917795</v>
      </c>
      <c r="M3" s="24">
        <f t="shared" si="2"/>
        <v>51.183750811743728</v>
      </c>
      <c r="N3" s="24">
        <f t="shared" si="2"/>
        <v>5.8871789498325544</v>
      </c>
      <c r="O3" s="24">
        <f t="shared" si="2"/>
        <v>2.9330717947233156</v>
      </c>
      <c r="P3" s="24">
        <f t="shared" si="2"/>
        <v>0</v>
      </c>
      <c r="Q3" s="24">
        <f t="shared" si="2"/>
        <v>0</v>
      </c>
      <c r="R3" s="24">
        <f t="shared" si="2"/>
        <v>2.500970086024771</v>
      </c>
      <c r="S3" s="24">
        <f t="shared" si="2"/>
        <v>4.1312716594320529</v>
      </c>
      <c r="T3" s="24">
        <f t="shared" si="2"/>
        <v>2.2305231820659159</v>
      </c>
      <c r="U3" s="24">
        <f t="shared" si="2"/>
        <v>3.1380519279508512</v>
      </c>
      <c r="V3" s="24">
        <f t="shared" si="2"/>
        <v>3.0987753576650428</v>
      </c>
      <c r="W3" s="24">
        <f t="shared" si="2"/>
        <v>3.4444660822230397</v>
      </c>
      <c r="X3" s="24">
        <f t="shared" ref="X3" si="3">SUM(X4,X8,X11)</f>
        <v>3.1675562682301841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180.83710232129337</v>
      </c>
      <c r="D4" s="19">
        <f t="shared" ref="D4:W4" si="5">SUM(D5:D7)</f>
        <v>110.78704424801364</v>
      </c>
      <c r="E4" s="19">
        <f t="shared" si="5"/>
        <v>116.05033065173893</v>
      </c>
      <c r="F4" s="19">
        <f t="shared" si="5"/>
        <v>119.80242667538627</v>
      </c>
      <c r="G4" s="19">
        <f t="shared" si="5"/>
        <v>83.712704093323211</v>
      </c>
      <c r="H4" s="19">
        <f t="shared" si="5"/>
        <v>1.5841112252994678</v>
      </c>
      <c r="I4" s="19">
        <f t="shared" si="5"/>
        <v>10.613088480230484</v>
      </c>
      <c r="J4" s="19">
        <f t="shared" si="5"/>
        <v>169.77885085190795</v>
      </c>
      <c r="K4" s="19">
        <f t="shared" si="5"/>
        <v>69.646685320787526</v>
      </c>
      <c r="L4" s="19">
        <f t="shared" si="5"/>
        <v>10.147647756917795</v>
      </c>
      <c r="M4" s="19">
        <f t="shared" si="5"/>
        <v>51.183750811743728</v>
      </c>
      <c r="N4" s="19">
        <f t="shared" si="5"/>
        <v>5.8871789498325544</v>
      </c>
      <c r="O4" s="19">
        <f t="shared" si="5"/>
        <v>2.9330717947233156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180.83710232129337</v>
      </c>
      <c r="D7" s="8">
        <v>110.78704424801364</v>
      </c>
      <c r="E7" s="8">
        <v>116.05033065173893</v>
      </c>
      <c r="F7" s="8">
        <v>119.80242667538627</v>
      </c>
      <c r="G7" s="8">
        <v>83.712704093323211</v>
      </c>
      <c r="H7" s="8">
        <v>1.5841112252994678</v>
      </c>
      <c r="I7" s="8">
        <v>10.613088480230484</v>
      </c>
      <c r="J7" s="8">
        <v>169.77885085190795</v>
      </c>
      <c r="K7" s="8">
        <v>69.646685320787526</v>
      </c>
      <c r="L7" s="8">
        <v>10.147647756917795</v>
      </c>
      <c r="M7" s="8">
        <v>51.183750811743728</v>
      </c>
      <c r="N7" s="8">
        <v>5.8871789498325544</v>
      </c>
      <c r="O7" s="8">
        <v>2.9330717947233156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2.500970086024771</v>
      </c>
      <c r="S11" s="19">
        <f t="shared" si="8"/>
        <v>4.1312716594320529</v>
      </c>
      <c r="T11" s="19">
        <f t="shared" si="8"/>
        <v>2.2305231820659159</v>
      </c>
      <c r="U11" s="19">
        <f t="shared" si="8"/>
        <v>3.1380519279508512</v>
      </c>
      <c r="V11" s="19">
        <f t="shared" si="8"/>
        <v>3.0987753576650428</v>
      </c>
      <c r="W11" s="19">
        <f t="shared" si="8"/>
        <v>3.4444660822230397</v>
      </c>
      <c r="X11" s="19">
        <f t="shared" si="8"/>
        <v>3.1675562682301841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2.500970086024771</v>
      </c>
      <c r="S13" s="8">
        <v>4.1312716594320529</v>
      </c>
      <c r="T13" s="8">
        <v>2.2305231820659159</v>
      </c>
      <c r="U13" s="8">
        <v>3.1380519279508512</v>
      </c>
      <c r="V13" s="8">
        <v>3.0987753576650428</v>
      </c>
      <c r="W13" s="8">
        <v>3.4444660822230397</v>
      </c>
      <c r="X13" s="8">
        <v>3.1675562682301841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264.60406307039591</v>
      </c>
      <c r="D26" s="27">
        <f t="shared" si="11"/>
        <v>256.47063877026085</v>
      </c>
      <c r="E26" s="27">
        <f t="shared" si="11"/>
        <v>267.62778713269518</v>
      </c>
      <c r="F26" s="27">
        <f t="shared" si="11"/>
        <v>174.68571953964897</v>
      </c>
      <c r="G26" s="27">
        <f t="shared" si="11"/>
        <v>118.1913091732404</v>
      </c>
      <c r="H26" s="27">
        <f t="shared" si="11"/>
        <v>118.48029642936959</v>
      </c>
      <c r="I26" s="27">
        <f t="shared" si="11"/>
        <v>79.582562154393486</v>
      </c>
      <c r="J26" s="27">
        <f t="shared" si="11"/>
        <v>58.191163705447764</v>
      </c>
      <c r="K26" s="27">
        <f t="shared" si="11"/>
        <v>57.277426502155535</v>
      </c>
      <c r="L26" s="27">
        <f t="shared" si="11"/>
        <v>65.8438789971284</v>
      </c>
      <c r="M26" s="27">
        <f t="shared" si="11"/>
        <v>46.57625551396923</v>
      </c>
      <c r="N26" s="27">
        <f t="shared" si="11"/>
        <v>47.434953266617228</v>
      </c>
      <c r="O26" s="27">
        <f t="shared" si="11"/>
        <v>33.27869859414227</v>
      </c>
      <c r="P26" s="27">
        <f t="shared" si="11"/>
        <v>34.562427447915987</v>
      </c>
      <c r="Q26" s="27">
        <f t="shared" si="11"/>
        <v>34.08903934111575</v>
      </c>
      <c r="R26" s="27">
        <f t="shared" si="11"/>
        <v>38.396606612247766</v>
      </c>
      <c r="S26" s="27">
        <f t="shared" si="11"/>
        <v>32.981469189926031</v>
      </c>
      <c r="T26" s="27">
        <f t="shared" si="11"/>
        <v>29.037756054639086</v>
      </c>
      <c r="U26" s="27">
        <f t="shared" si="11"/>
        <v>29.532363640123474</v>
      </c>
      <c r="V26" s="27">
        <f t="shared" si="11"/>
        <v>33.227513200472316</v>
      </c>
      <c r="W26" s="27">
        <f t="shared" si="11"/>
        <v>31.229933233319706</v>
      </c>
      <c r="X26" s="27">
        <f t="shared" si="11"/>
        <v>30.405710311597243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264.60406307039591</v>
      </c>
      <c r="D33" s="19">
        <f t="shared" si="13"/>
        <v>256.47063877026085</v>
      </c>
      <c r="E33" s="19">
        <f t="shared" si="13"/>
        <v>267.62778713269518</v>
      </c>
      <c r="F33" s="19">
        <f t="shared" si="13"/>
        <v>174.68571953964897</v>
      </c>
      <c r="G33" s="19">
        <f t="shared" si="13"/>
        <v>118.1913091732404</v>
      </c>
      <c r="H33" s="19">
        <f t="shared" si="13"/>
        <v>118.48029642936959</v>
      </c>
      <c r="I33" s="19">
        <f t="shared" si="13"/>
        <v>79.582562154393486</v>
      </c>
      <c r="J33" s="19">
        <f t="shared" si="13"/>
        <v>58.191163705447764</v>
      </c>
      <c r="K33" s="19">
        <f t="shared" si="13"/>
        <v>57.277426502155535</v>
      </c>
      <c r="L33" s="19">
        <f t="shared" si="13"/>
        <v>65.8438789971284</v>
      </c>
      <c r="M33" s="19">
        <f t="shared" si="13"/>
        <v>46.57625551396923</v>
      </c>
      <c r="N33" s="19">
        <f t="shared" si="13"/>
        <v>47.434953266617228</v>
      </c>
      <c r="O33" s="19">
        <f t="shared" si="13"/>
        <v>33.27869859414227</v>
      </c>
      <c r="P33" s="19">
        <f t="shared" si="13"/>
        <v>34.562427447915987</v>
      </c>
      <c r="Q33" s="19">
        <f t="shared" si="13"/>
        <v>34.08903934111575</v>
      </c>
      <c r="R33" s="19">
        <f t="shared" si="13"/>
        <v>38.396606612247766</v>
      </c>
      <c r="S33" s="19">
        <f t="shared" si="13"/>
        <v>32.981469189926031</v>
      </c>
      <c r="T33" s="19">
        <f t="shared" si="13"/>
        <v>29.037756054639086</v>
      </c>
      <c r="U33" s="19">
        <f t="shared" si="13"/>
        <v>29.532363640123474</v>
      </c>
      <c r="V33" s="19">
        <f t="shared" si="13"/>
        <v>33.227513200472316</v>
      </c>
      <c r="W33" s="19">
        <f t="shared" si="13"/>
        <v>31.229933233319706</v>
      </c>
      <c r="X33" s="19">
        <f t="shared" si="13"/>
        <v>30.405710311597243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92.47177523133179</v>
      </c>
      <c r="D36" s="8">
        <v>103.46894885332573</v>
      </c>
      <c r="E36" s="8">
        <v>96.665408171054153</v>
      </c>
      <c r="F36" s="8">
        <v>17.500237592610226</v>
      </c>
      <c r="G36" s="8">
        <v>8.7580329550344675</v>
      </c>
      <c r="H36" s="8">
        <v>13.689344818870934</v>
      </c>
      <c r="I36" s="8">
        <v>10.74394600244683</v>
      </c>
      <c r="J36" s="8">
        <v>10.246526336321551</v>
      </c>
      <c r="K36" s="8">
        <v>11.37741279184347</v>
      </c>
      <c r="L36" s="8">
        <v>9.6447874620762732</v>
      </c>
      <c r="M36" s="8">
        <v>6.6740929563194067</v>
      </c>
      <c r="N36" s="8">
        <v>8.3686942965640796</v>
      </c>
      <c r="O36" s="8">
        <v>5.9563201580375864</v>
      </c>
      <c r="P36" s="8">
        <v>5.1353788973593097</v>
      </c>
      <c r="Q36" s="8">
        <v>5.0566638978037766</v>
      </c>
      <c r="R36" s="8">
        <v>5.7381859744297028</v>
      </c>
      <c r="S36" s="8">
        <v>6.1348532499770823</v>
      </c>
      <c r="T36" s="8">
        <v>5.0181495168837049</v>
      </c>
      <c r="U36" s="8">
        <v>4.9313287746638812</v>
      </c>
      <c r="V36" s="8">
        <v>4.6520446518615097</v>
      </c>
      <c r="W36" s="8">
        <v>3.894243926163901</v>
      </c>
      <c r="X36" s="8">
        <v>4.2090941151871011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19.679096110585711</v>
      </c>
      <c r="D43" s="8">
        <v>24.238563554227355</v>
      </c>
      <c r="E43" s="8">
        <v>21.300211593357858</v>
      </c>
      <c r="F43" s="8">
        <v>26.5500160364107</v>
      </c>
      <c r="G43" s="8">
        <v>31.861941848636356</v>
      </c>
      <c r="H43" s="8">
        <v>34.486799229156482</v>
      </c>
      <c r="I43" s="8">
        <v>30.774299481364896</v>
      </c>
      <c r="J43" s="8">
        <v>23.353767932344688</v>
      </c>
      <c r="K43" s="8">
        <v>27.145215541254156</v>
      </c>
      <c r="L43" s="8">
        <v>38.196017956111369</v>
      </c>
      <c r="M43" s="8">
        <v>31.596923178216191</v>
      </c>
      <c r="N43" s="8">
        <v>33.965541940102703</v>
      </c>
      <c r="O43" s="8">
        <v>23.51050961551157</v>
      </c>
      <c r="P43" s="8">
        <v>25.318919122296837</v>
      </c>
      <c r="Q43" s="8">
        <v>27.683988746336297</v>
      </c>
      <c r="R43" s="8">
        <v>31.434330840631393</v>
      </c>
      <c r="S43" s="8">
        <v>25.537907699400723</v>
      </c>
      <c r="T43" s="8">
        <v>22.613891341491886</v>
      </c>
      <c r="U43" s="8">
        <v>23.294573696432884</v>
      </c>
      <c r="V43" s="8">
        <v>27.338708682502681</v>
      </c>
      <c r="W43" s="8">
        <v>26.062263632278579</v>
      </c>
      <c r="X43" s="8">
        <v>24.677568777414404</v>
      </c>
    </row>
    <row r="44" spans="1:24" ht="11.25" customHeight="1" x14ac:dyDescent="0.2">
      <c r="A44" s="28" t="s">
        <v>74</v>
      </c>
      <c r="B44" s="7" t="s">
        <v>75</v>
      </c>
      <c r="C44" s="8">
        <v>152.45319172847837</v>
      </c>
      <c r="D44" s="8">
        <v>128.76312636270774</v>
      </c>
      <c r="E44" s="8">
        <v>149.66216736828315</v>
      </c>
      <c r="F44" s="8">
        <v>130.63546591062803</v>
      </c>
      <c r="G44" s="8">
        <v>77.57133436956957</v>
      </c>
      <c r="H44" s="8">
        <v>70.304152381342163</v>
      </c>
      <c r="I44" s="8">
        <v>38.064316670581753</v>
      </c>
      <c r="J44" s="8">
        <v>24.590869436781528</v>
      </c>
      <c r="K44" s="8">
        <v>18.754798169057906</v>
      </c>
      <c r="L44" s="8">
        <v>18.003073578940757</v>
      </c>
      <c r="M44" s="8">
        <v>8.3052393794336261</v>
      </c>
      <c r="N44" s="8">
        <v>5.1007170299504478</v>
      </c>
      <c r="O44" s="8">
        <v>3.8118688205931099</v>
      </c>
      <c r="P44" s="8">
        <v>4.1081294282598426</v>
      </c>
      <c r="Q44" s="8">
        <v>1.3483866969756813</v>
      </c>
      <c r="R44" s="8">
        <v>1.2240897971866684</v>
      </c>
      <c r="S44" s="8">
        <v>1.3087082405482287</v>
      </c>
      <c r="T44" s="8">
        <v>1.4057151962634977</v>
      </c>
      <c r="U44" s="8">
        <v>1.3064611690267081</v>
      </c>
      <c r="V44" s="8">
        <v>1.2367598661081289</v>
      </c>
      <c r="W44" s="8">
        <v>1.2734256748772226</v>
      </c>
      <c r="X44" s="8">
        <v>1.5190474189957366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159.83983942712115</v>
      </c>
      <c r="D51" s="27">
        <v>208.77713926796432</v>
      </c>
      <c r="E51" s="27">
        <v>224.54453951220367</v>
      </c>
      <c r="F51" s="27">
        <v>280.28179795412075</v>
      </c>
      <c r="G51" s="27">
        <v>347.29286682958474</v>
      </c>
      <c r="H51" s="27">
        <v>394.93622748659578</v>
      </c>
      <c r="I51" s="27">
        <v>430.88259275628303</v>
      </c>
      <c r="J51" s="27">
        <v>374.77034271774221</v>
      </c>
      <c r="K51" s="27">
        <v>439.1208568181903</v>
      </c>
      <c r="L51" s="27">
        <v>399.00755236148552</v>
      </c>
      <c r="M51" s="27">
        <v>410.61786335412648</v>
      </c>
      <c r="N51" s="27">
        <v>446.32599888591386</v>
      </c>
      <c r="O51" s="27">
        <v>431.65747225867341</v>
      </c>
      <c r="P51" s="27">
        <v>434.10134295468663</v>
      </c>
      <c r="Q51" s="27">
        <v>435.01635526056242</v>
      </c>
      <c r="R51" s="27">
        <v>406.22396756817182</v>
      </c>
      <c r="S51" s="27">
        <v>434.42664909522728</v>
      </c>
      <c r="T51" s="27">
        <v>447.09713105288739</v>
      </c>
      <c r="U51" s="27">
        <v>484.00576827190787</v>
      </c>
      <c r="V51" s="27">
        <v>463.32449740885295</v>
      </c>
      <c r="W51" s="27">
        <v>413.66468192509535</v>
      </c>
      <c r="X51" s="27">
        <v>389.0352061587721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0.76802405294189202</v>
      </c>
      <c r="K61" s="49">
        <f t="shared" si="15"/>
        <v>0.92990644124319888</v>
      </c>
      <c r="L61" s="49">
        <f t="shared" si="15"/>
        <v>1.0828733355618476</v>
      </c>
      <c r="M61" s="49">
        <f t="shared" si="15"/>
        <v>1.9982900627143865</v>
      </c>
      <c r="N61" s="49">
        <f t="shared" si="15"/>
        <v>2.148089057620949</v>
      </c>
      <c r="O61" s="49">
        <f t="shared" si="15"/>
        <v>1.0738589625734258</v>
      </c>
      <c r="P61" s="49">
        <f t="shared" si="15"/>
        <v>1.1564593310309044</v>
      </c>
      <c r="Q61" s="49">
        <f t="shared" si="15"/>
        <v>1.1380364562286129</v>
      </c>
      <c r="R61" s="49">
        <f t="shared" si="15"/>
        <v>2.0675312218291935</v>
      </c>
      <c r="S61" s="49">
        <f t="shared" si="15"/>
        <v>1.1050712258846136</v>
      </c>
      <c r="T61" s="49">
        <f t="shared" si="15"/>
        <v>1.2097690451125724</v>
      </c>
      <c r="U61" s="49">
        <f t="shared" si="15"/>
        <v>1.2851160409517772</v>
      </c>
      <c r="V61" s="49">
        <f t="shared" si="15"/>
        <v>1.5403524686659904</v>
      </c>
      <c r="W61" s="49">
        <f t="shared" si="15"/>
        <v>1.5464918750429675</v>
      </c>
      <c r="X61" s="49">
        <f t="shared" si="15"/>
        <v>1.9319171182241746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0.76802405294189202</v>
      </c>
      <c r="K69" s="52">
        <v>0.92990644124319888</v>
      </c>
      <c r="L69" s="52">
        <v>1.0828733355618476</v>
      </c>
      <c r="M69" s="52">
        <v>1.9982900627143865</v>
      </c>
      <c r="N69" s="52">
        <v>2.148089057620949</v>
      </c>
      <c r="O69" s="52">
        <v>1.0738589625734258</v>
      </c>
      <c r="P69" s="52">
        <v>1.1564593310309044</v>
      </c>
      <c r="Q69" s="52">
        <v>1.1380364562286129</v>
      </c>
      <c r="R69" s="52">
        <v>2.0675312218291935</v>
      </c>
      <c r="S69" s="52">
        <v>1.1050712258846136</v>
      </c>
      <c r="T69" s="52">
        <v>1.2097690451125724</v>
      </c>
      <c r="U69" s="52">
        <v>1.2851160409517772</v>
      </c>
      <c r="V69" s="52">
        <v>1.5403524686659904</v>
      </c>
      <c r="W69" s="52">
        <v>1.5464918750429675</v>
      </c>
      <c r="X69" s="52">
        <v>1.9319171182241746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151</v>
      </c>
      <c r="B1" s="4" t="s">
        <v>179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1031.4031388400001</v>
      </c>
      <c r="D2" s="21">
        <f t="shared" ref="D2:X2" si="0">SUM(D3,D17,D22,D25,D26,D51,D52)</f>
        <v>815.70362508000005</v>
      </c>
      <c r="E2" s="21">
        <f t="shared" si="0"/>
        <v>575.24095439999985</v>
      </c>
      <c r="F2" s="21">
        <f t="shared" si="0"/>
        <v>653.3239629599999</v>
      </c>
      <c r="G2" s="21">
        <f t="shared" si="0"/>
        <v>276.77833380000004</v>
      </c>
      <c r="H2" s="21">
        <f t="shared" si="0"/>
        <v>338.42343564000009</v>
      </c>
      <c r="I2" s="21">
        <f t="shared" si="0"/>
        <v>325.71398016000001</v>
      </c>
      <c r="J2" s="21">
        <f t="shared" si="0"/>
        <v>293.61335832000003</v>
      </c>
      <c r="K2" s="21">
        <f t="shared" si="0"/>
        <v>327.18723408</v>
      </c>
      <c r="L2" s="21">
        <f t="shared" si="0"/>
        <v>322.58158164000002</v>
      </c>
      <c r="M2" s="21">
        <f t="shared" si="0"/>
        <v>280.38676572000008</v>
      </c>
      <c r="N2" s="21">
        <f t="shared" si="0"/>
        <v>367.28162927999995</v>
      </c>
      <c r="O2" s="21">
        <f t="shared" si="0"/>
        <v>412.86933648000002</v>
      </c>
      <c r="P2" s="21">
        <f t="shared" si="0"/>
        <v>329.10338772000006</v>
      </c>
      <c r="Q2" s="21">
        <f t="shared" si="0"/>
        <v>323.32864176000004</v>
      </c>
      <c r="R2" s="21">
        <f t="shared" si="0"/>
        <v>418.52700216</v>
      </c>
      <c r="S2" s="21">
        <f t="shared" si="0"/>
        <v>470.07786419999991</v>
      </c>
      <c r="T2" s="21">
        <f t="shared" si="0"/>
        <v>532.21729140000014</v>
      </c>
      <c r="U2" s="21">
        <f t="shared" si="0"/>
        <v>510.90492636000005</v>
      </c>
      <c r="V2" s="21">
        <f t="shared" si="0"/>
        <v>489.86831051999997</v>
      </c>
      <c r="W2" s="21">
        <f t="shared" si="0"/>
        <v>490.47252840000021</v>
      </c>
      <c r="X2" s="21">
        <f t="shared" si="0"/>
        <v>523.92187800000011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FC_IND_PPP_PU_E!C5+FC_IND_PPP_PA_E!C5+FC_IND_PPP_PR_E!C5</f>
        <v>0</v>
      </c>
      <c r="D5" s="8">
        <f>FC_IND_PPP_PU_E!D5+FC_IND_PPP_PA_E!D5+FC_IND_PPP_PR_E!D5</f>
        <v>0</v>
      </c>
      <c r="E5" s="8">
        <f>FC_IND_PPP_PU_E!E5+FC_IND_PPP_PA_E!E5+FC_IND_PPP_PR_E!E5</f>
        <v>0</v>
      </c>
      <c r="F5" s="8">
        <f>FC_IND_PPP_PU_E!F5+FC_IND_PPP_PA_E!F5+FC_IND_PPP_PR_E!F5</f>
        <v>0</v>
      </c>
      <c r="G5" s="8">
        <f>FC_IND_PPP_PU_E!G5+FC_IND_PPP_PA_E!G5+FC_IND_PPP_PR_E!G5</f>
        <v>0</v>
      </c>
      <c r="H5" s="8">
        <f>FC_IND_PPP_PU_E!H5+FC_IND_PPP_PA_E!H5+FC_IND_PPP_PR_E!H5</f>
        <v>0</v>
      </c>
      <c r="I5" s="8">
        <f>FC_IND_PPP_PU_E!I5+FC_IND_PPP_PA_E!I5+FC_IND_PPP_PR_E!I5</f>
        <v>0</v>
      </c>
      <c r="J5" s="8">
        <f>FC_IND_PPP_PU_E!J5+FC_IND_PPP_PA_E!J5+FC_IND_PPP_PR_E!J5</f>
        <v>0</v>
      </c>
      <c r="K5" s="8">
        <f>FC_IND_PPP_PU_E!K5+FC_IND_PPP_PA_E!K5+FC_IND_PPP_PR_E!K5</f>
        <v>0</v>
      </c>
      <c r="L5" s="8">
        <f>FC_IND_PPP_PU_E!L5+FC_IND_PPP_PA_E!L5+FC_IND_PPP_PR_E!L5</f>
        <v>0</v>
      </c>
      <c r="M5" s="8">
        <f>FC_IND_PPP_PU_E!M5+FC_IND_PPP_PA_E!M5+FC_IND_PPP_PR_E!M5</f>
        <v>0</v>
      </c>
      <c r="N5" s="8">
        <f>FC_IND_PPP_PU_E!N5+FC_IND_PPP_PA_E!N5+FC_IND_PPP_PR_E!N5</f>
        <v>0</v>
      </c>
      <c r="O5" s="8">
        <f>FC_IND_PPP_PU_E!O5+FC_IND_PPP_PA_E!O5+FC_IND_PPP_PR_E!O5</f>
        <v>0</v>
      </c>
      <c r="P5" s="8">
        <f>FC_IND_PPP_PU_E!P5+FC_IND_PPP_PA_E!P5+FC_IND_PPP_PR_E!P5</f>
        <v>0</v>
      </c>
      <c r="Q5" s="8">
        <f>FC_IND_PPP_PU_E!Q5+FC_IND_PPP_PA_E!Q5+FC_IND_PPP_PR_E!Q5</f>
        <v>0</v>
      </c>
      <c r="R5" s="8">
        <f>FC_IND_PPP_PU_E!R5+FC_IND_PPP_PA_E!R5+FC_IND_PPP_PR_E!R5</f>
        <v>0</v>
      </c>
      <c r="S5" s="8">
        <f>FC_IND_PPP_PU_E!S5+FC_IND_PPP_PA_E!S5+FC_IND_PPP_PR_E!S5</f>
        <v>0</v>
      </c>
      <c r="T5" s="8">
        <f>FC_IND_PPP_PU_E!T5+FC_IND_PPP_PA_E!T5+FC_IND_PPP_PR_E!T5</f>
        <v>0</v>
      </c>
      <c r="U5" s="8">
        <f>FC_IND_PPP_PU_E!U5+FC_IND_PPP_PA_E!U5+FC_IND_PPP_PR_E!U5</f>
        <v>0</v>
      </c>
      <c r="V5" s="8">
        <f>FC_IND_PPP_PU_E!V5+FC_IND_PPP_PA_E!V5+FC_IND_PPP_PR_E!V5</f>
        <v>0</v>
      </c>
      <c r="W5" s="8">
        <f>FC_IND_PPP_PU_E!W5+FC_IND_PPP_PA_E!W5+FC_IND_PPP_PR_E!W5</f>
        <v>0</v>
      </c>
      <c r="X5" s="8">
        <f>FC_IND_PPP_PU_E!X5+FC_IND_PPP_PA_E!X5+FC_IND_PPP_PR_E!X5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FC_IND_PPP_PU_E!C6+FC_IND_PPP_PA_E!C6+FC_IND_PPP_PR_E!C6</f>
        <v>0</v>
      </c>
      <c r="D6" s="8">
        <f>FC_IND_PPP_PU_E!D6+FC_IND_PPP_PA_E!D6+FC_IND_PPP_PR_E!D6</f>
        <v>0</v>
      </c>
      <c r="E6" s="8">
        <f>FC_IND_PPP_PU_E!E6+FC_IND_PPP_PA_E!E6+FC_IND_PPP_PR_E!E6</f>
        <v>0</v>
      </c>
      <c r="F6" s="8">
        <f>FC_IND_PPP_PU_E!F6+FC_IND_PPP_PA_E!F6+FC_IND_PPP_PR_E!F6</f>
        <v>0</v>
      </c>
      <c r="G6" s="8">
        <f>FC_IND_PPP_PU_E!G6+FC_IND_PPP_PA_E!G6+FC_IND_PPP_PR_E!G6</f>
        <v>0</v>
      </c>
      <c r="H6" s="8">
        <f>FC_IND_PPP_PU_E!H6+FC_IND_PPP_PA_E!H6+FC_IND_PPP_PR_E!H6</f>
        <v>0</v>
      </c>
      <c r="I6" s="8">
        <f>FC_IND_PPP_PU_E!I6+FC_IND_PPP_PA_E!I6+FC_IND_PPP_PR_E!I6</f>
        <v>0</v>
      </c>
      <c r="J6" s="8">
        <f>FC_IND_PPP_PU_E!J6+FC_IND_PPP_PA_E!J6+FC_IND_PPP_PR_E!J6</f>
        <v>0</v>
      </c>
      <c r="K6" s="8">
        <f>FC_IND_PPP_PU_E!K6+FC_IND_PPP_PA_E!K6+FC_IND_PPP_PR_E!K6</f>
        <v>0</v>
      </c>
      <c r="L6" s="8">
        <f>FC_IND_PPP_PU_E!L6+FC_IND_PPP_PA_E!L6+FC_IND_PPP_PR_E!L6</f>
        <v>0</v>
      </c>
      <c r="M6" s="8">
        <f>FC_IND_PPP_PU_E!M6+FC_IND_PPP_PA_E!M6+FC_IND_PPP_PR_E!M6</f>
        <v>0</v>
      </c>
      <c r="N6" s="8">
        <f>FC_IND_PPP_PU_E!N6+FC_IND_PPP_PA_E!N6+FC_IND_PPP_PR_E!N6</f>
        <v>0</v>
      </c>
      <c r="O6" s="8">
        <f>FC_IND_PPP_PU_E!O6+FC_IND_PPP_PA_E!O6+FC_IND_PPP_PR_E!O6</f>
        <v>0</v>
      </c>
      <c r="P6" s="8">
        <f>FC_IND_PPP_PU_E!P6+FC_IND_PPP_PA_E!P6+FC_IND_PPP_PR_E!P6</f>
        <v>0</v>
      </c>
      <c r="Q6" s="8">
        <f>FC_IND_PPP_PU_E!Q6+FC_IND_PPP_PA_E!Q6+FC_IND_PPP_PR_E!Q6</f>
        <v>0</v>
      </c>
      <c r="R6" s="8">
        <f>FC_IND_PPP_PU_E!R6+FC_IND_PPP_PA_E!R6+FC_IND_PPP_PR_E!R6</f>
        <v>0</v>
      </c>
      <c r="S6" s="8">
        <f>FC_IND_PPP_PU_E!S6+FC_IND_PPP_PA_E!S6+FC_IND_PPP_PR_E!S6</f>
        <v>0</v>
      </c>
      <c r="T6" s="8">
        <f>FC_IND_PPP_PU_E!T6+FC_IND_PPP_PA_E!T6+FC_IND_PPP_PR_E!T6</f>
        <v>0</v>
      </c>
      <c r="U6" s="8">
        <f>FC_IND_PPP_PU_E!U6+FC_IND_PPP_PA_E!U6+FC_IND_PPP_PR_E!U6</f>
        <v>0</v>
      </c>
      <c r="V6" s="8">
        <f>FC_IND_PPP_PU_E!V6+FC_IND_PPP_PA_E!V6+FC_IND_PPP_PR_E!V6</f>
        <v>0</v>
      </c>
      <c r="W6" s="8">
        <f>FC_IND_PPP_PU_E!W6+FC_IND_PPP_PA_E!W6+FC_IND_PPP_PR_E!W6</f>
        <v>0</v>
      </c>
      <c r="X6" s="8">
        <f>FC_IND_PPP_PU_E!X6+FC_IND_PPP_PA_E!X6+FC_IND_PPP_PR_E!X6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FC_IND_PPP_PU_E!C7+FC_IND_PPP_PA_E!C7+FC_IND_PPP_PR_E!C7</f>
        <v>0</v>
      </c>
      <c r="D7" s="8">
        <f>FC_IND_PPP_PU_E!D7+FC_IND_PPP_PA_E!D7+FC_IND_PPP_PR_E!D7</f>
        <v>0</v>
      </c>
      <c r="E7" s="8">
        <f>FC_IND_PPP_PU_E!E7+FC_IND_PPP_PA_E!E7+FC_IND_PPP_PR_E!E7</f>
        <v>0</v>
      </c>
      <c r="F7" s="8">
        <f>FC_IND_PPP_PU_E!F7+FC_IND_PPP_PA_E!F7+FC_IND_PPP_PR_E!F7</f>
        <v>0</v>
      </c>
      <c r="G7" s="8">
        <f>FC_IND_PPP_PU_E!G7+FC_IND_PPP_PA_E!G7+FC_IND_PPP_PR_E!G7</f>
        <v>0</v>
      </c>
      <c r="H7" s="8">
        <f>FC_IND_PPP_PU_E!H7+FC_IND_PPP_PA_E!H7+FC_IND_PPP_PR_E!H7</f>
        <v>0</v>
      </c>
      <c r="I7" s="8">
        <f>FC_IND_PPP_PU_E!I7+FC_IND_PPP_PA_E!I7+FC_IND_PPP_PR_E!I7</f>
        <v>0</v>
      </c>
      <c r="J7" s="8">
        <f>FC_IND_PPP_PU_E!J7+FC_IND_PPP_PA_E!J7+FC_IND_PPP_PR_E!J7</f>
        <v>0</v>
      </c>
      <c r="K7" s="8">
        <f>FC_IND_PPP_PU_E!K7+FC_IND_PPP_PA_E!K7+FC_IND_PPP_PR_E!K7</f>
        <v>0</v>
      </c>
      <c r="L7" s="8">
        <f>FC_IND_PPP_PU_E!L7+FC_IND_PPP_PA_E!L7+FC_IND_PPP_PR_E!L7</f>
        <v>0</v>
      </c>
      <c r="M7" s="8">
        <f>FC_IND_PPP_PU_E!M7+FC_IND_PPP_PA_E!M7+FC_IND_PPP_PR_E!M7</f>
        <v>0</v>
      </c>
      <c r="N7" s="8">
        <f>FC_IND_PPP_PU_E!N7+FC_IND_PPP_PA_E!N7+FC_IND_PPP_PR_E!N7</f>
        <v>0</v>
      </c>
      <c r="O7" s="8">
        <f>FC_IND_PPP_PU_E!O7+FC_IND_PPP_PA_E!O7+FC_IND_PPP_PR_E!O7</f>
        <v>0</v>
      </c>
      <c r="P7" s="8">
        <f>FC_IND_PPP_PU_E!P7+FC_IND_PPP_PA_E!P7+FC_IND_PPP_PR_E!P7</f>
        <v>0</v>
      </c>
      <c r="Q7" s="8">
        <f>FC_IND_PPP_PU_E!Q7+FC_IND_PPP_PA_E!Q7+FC_IND_PPP_PR_E!Q7</f>
        <v>0</v>
      </c>
      <c r="R7" s="8">
        <f>FC_IND_PPP_PU_E!R7+FC_IND_PPP_PA_E!R7+FC_IND_PPP_PR_E!R7</f>
        <v>0</v>
      </c>
      <c r="S7" s="8">
        <f>FC_IND_PPP_PU_E!S7+FC_IND_PPP_PA_E!S7+FC_IND_PPP_PR_E!S7</f>
        <v>0</v>
      </c>
      <c r="T7" s="8">
        <f>FC_IND_PPP_PU_E!T7+FC_IND_PPP_PA_E!T7+FC_IND_PPP_PR_E!T7</f>
        <v>0</v>
      </c>
      <c r="U7" s="8">
        <f>FC_IND_PPP_PU_E!U7+FC_IND_PPP_PA_E!U7+FC_IND_PPP_PR_E!U7</f>
        <v>0</v>
      </c>
      <c r="V7" s="8">
        <f>FC_IND_PPP_PU_E!V7+FC_IND_PPP_PA_E!V7+FC_IND_PPP_PR_E!V7</f>
        <v>0</v>
      </c>
      <c r="W7" s="8">
        <f>FC_IND_PPP_PU_E!W7+FC_IND_PPP_PA_E!W7+FC_IND_PPP_PR_E!W7</f>
        <v>0</v>
      </c>
      <c r="X7" s="8">
        <f>FC_IND_PPP_PU_E!X7+FC_IND_PPP_PA_E!X7+FC_IND_PPP_PR_E!X7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FC_IND_PPP_PU_E!C9+FC_IND_PPP_PA_E!C9+FC_IND_PPP_PR_E!C9</f>
        <v>0</v>
      </c>
      <c r="D9" s="8">
        <f>FC_IND_PPP_PU_E!D9+FC_IND_PPP_PA_E!D9+FC_IND_PPP_PR_E!D9</f>
        <v>0</v>
      </c>
      <c r="E9" s="8">
        <f>FC_IND_PPP_PU_E!E9+FC_IND_PPP_PA_E!E9+FC_IND_PPP_PR_E!E9</f>
        <v>0</v>
      </c>
      <c r="F9" s="8">
        <f>FC_IND_PPP_PU_E!F9+FC_IND_PPP_PA_E!F9+FC_IND_PPP_PR_E!F9</f>
        <v>0</v>
      </c>
      <c r="G9" s="8">
        <f>FC_IND_PPP_PU_E!G9+FC_IND_PPP_PA_E!G9+FC_IND_PPP_PR_E!G9</f>
        <v>0</v>
      </c>
      <c r="H9" s="8">
        <f>FC_IND_PPP_PU_E!H9+FC_IND_PPP_PA_E!H9+FC_IND_PPP_PR_E!H9</f>
        <v>0</v>
      </c>
      <c r="I9" s="8">
        <f>FC_IND_PPP_PU_E!I9+FC_IND_PPP_PA_E!I9+FC_IND_PPP_PR_E!I9</f>
        <v>0</v>
      </c>
      <c r="J9" s="8">
        <f>FC_IND_PPP_PU_E!J9+FC_IND_PPP_PA_E!J9+FC_IND_PPP_PR_E!J9</f>
        <v>0</v>
      </c>
      <c r="K9" s="8">
        <f>FC_IND_PPP_PU_E!K9+FC_IND_PPP_PA_E!K9+FC_IND_PPP_PR_E!K9</f>
        <v>0</v>
      </c>
      <c r="L9" s="8">
        <f>FC_IND_PPP_PU_E!L9+FC_IND_PPP_PA_E!L9+FC_IND_PPP_PR_E!L9</f>
        <v>0</v>
      </c>
      <c r="M9" s="8">
        <f>FC_IND_PPP_PU_E!M9+FC_IND_PPP_PA_E!M9+FC_IND_PPP_PR_E!M9</f>
        <v>0</v>
      </c>
      <c r="N9" s="8">
        <f>FC_IND_PPP_PU_E!N9+FC_IND_PPP_PA_E!N9+FC_IND_PPP_PR_E!N9</f>
        <v>0</v>
      </c>
      <c r="O9" s="8">
        <f>FC_IND_PPP_PU_E!O9+FC_IND_PPP_PA_E!O9+FC_IND_PPP_PR_E!O9</f>
        <v>0</v>
      </c>
      <c r="P9" s="8">
        <f>FC_IND_PPP_PU_E!P9+FC_IND_PPP_PA_E!P9+FC_IND_PPP_PR_E!P9</f>
        <v>0</v>
      </c>
      <c r="Q9" s="8">
        <f>FC_IND_PPP_PU_E!Q9+FC_IND_PPP_PA_E!Q9+FC_IND_PPP_PR_E!Q9</f>
        <v>0</v>
      </c>
      <c r="R9" s="8">
        <f>FC_IND_PPP_PU_E!R9+FC_IND_PPP_PA_E!R9+FC_IND_PPP_PR_E!R9</f>
        <v>0</v>
      </c>
      <c r="S9" s="8">
        <f>FC_IND_PPP_PU_E!S9+FC_IND_PPP_PA_E!S9+FC_IND_PPP_PR_E!S9</f>
        <v>0</v>
      </c>
      <c r="T9" s="8">
        <f>FC_IND_PPP_PU_E!T9+FC_IND_PPP_PA_E!T9+FC_IND_PPP_PR_E!T9</f>
        <v>0</v>
      </c>
      <c r="U9" s="8">
        <f>FC_IND_PPP_PU_E!U9+FC_IND_PPP_PA_E!U9+FC_IND_PPP_PR_E!U9</f>
        <v>0</v>
      </c>
      <c r="V9" s="8">
        <f>FC_IND_PPP_PU_E!V9+FC_IND_PPP_PA_E!V9+FC_IND_PPP_PR_E!V9</f>
        <v>0</v>
      </c>
      <c r="W9" s="8">
        <f>FC_IND_PPP_PU_E!W9+FC_IND_PPP_PA_E!W9+FC_IND_PPP_PR_E!W9</f>
        <v>0</v>
      </c>
      <c r="X9" s="8">
        <f>FC_IND_PPP_PU_E!X9+FC_IND_PPP_PA_E!X9+FC_IND_PPP_PR_E!X9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FC_IND_PPP_PU_E!C10+FC_IND_PPP_PA_E!C10+FC_IND_PPP_PR_E!C10</f>
        <v>0</v>
      </c>
      <c r="D10" s="8">
        <f>FC_IND_PPP_PU_E!D10+FC_IND_PPP_PA_E!D10+FC_IND_PPP_PR_E!D10</f>
        <v>0</v>
      </c>
      <c r="E10" s="8">
        <f>FC_IND_PPP_PU_E!E10+FC_IND_PPP_PA_E!E10+FC_IND_PPP_PR_E!E10</f>
        <v>0</v>
      </c>
      <c r="F10" s="8">
        <f>FC_IND_PPP_PU_E!F10+FC_IND_PPP_PA_E!F10+FC_IND_PPP_PR_E!F10</f>
        <v>0</v>
      </c>
      <c r="G10" s="8">
        <f>FC_IND_PPP_PU_E!G10+FC_IND_PPP_PA_E!G10+FC_IND_PPP_PR_E!G10</f>
        <v>0</v>
      </c>
      <c r="H10" s="8">
        <f>FC_IND_PPP_PU_E!H10+FC_IND_PPP_PA_E!H10+FC_IND_PPP_PR_E!H10</f>
        <v>0</v>
      </c>
      <c r="I10" s="8">
        <f>FC_IND_PPP_PU_E!I10+FC_IND_PPP_PA_E!I10+FC_IND_PPP_PR_E!I10</f>
        <v>0</v>
      </c>
      <c r="J10" s="8">
        <f>FC_IND_PPP_PU_E!J10+FC_IND_PPP_PA_E!J10+FC_IND_PPP_PR_E!J10</f>
        <v>0</v>
      </c>
      <c r="K10" s="8">
        <f>FC_IND_PPP_PU_E!K10+FC_IND_PPP_PA_E!K10+FC_IND_PPP_PR_E!K10</f>
        <v>0</v>
      </c>
      <c r="L10" s="8">
        <f>FC_IND_PPP_PU_E!L10+FC_IND_PPP_PA_E!L10+FC_IND_PPP_PR_E!L10</f>
        <v>0</v>
      </c>
      <c r="M10" s="8">
        <f>FC_IND_PPP_PU_E!M10+FC_IND_PPP_PA_E!M10+FC_IND_PPP_PR_E!M10</f>
        <v>0</v>
      </c>
      <c r="N10" s="8">
        <f>FC_IND_PPP_PU_E!N10+FC_IND_PPP_PA_E!N10+FC_IND_PPP_PR_E!N10</f>
        <v>0</v>
      </c>
      <c r="O10" s="8">
        <f>FC_IND_PPP_PU_E!O10+FC_IND_PPP_PA_E!O10+FC_IND_PPP_PR_E!O10</f>
        <v>0</v>
      </c>
      <c r="P10" s="8">
        <f>FC_IND_PPP_PU_E!P10+FC_IND_PPP_PA_E!P10+FC_IND_PPP_PR_E!P10</f>
        <v>0</v>
      </c>
      <c r="Q10" s="8">
        <f>FC_IND_PPP_PU_E!Q10+FC_IND_PPP_PA_E!Q10+FC_IND_PPP_PR_E!Q10</f>
        <v>0</v>
      </c>
      <c r="R10" s="8">
        <f>FC_IND_PPP_PU_E!R10+FC_IND_PPP_PA_E!R10+FC_IND_PPP_PR_E!R10</f>
        <v>0</v>
      </c>
      <c r="S10" s="8">
        <f>FC_IND_PPP_PU_E!S10+FC_IND_PPP_PA_E!S10+FC_IND_PPP_PR_E!S10</f>
        <v>0</v>
      </c>
      <c r="T10" s="8">
        <f>FC_IND_PPP_PU_E!T10+FC_IND_PPP_PA_E!T10+FC_IND_PPP_PR_E!T10</f>
        <v>0</v>
      </c>
      <c r="U10" s="8">
        <f>FC_IND_PPP_PU_E!U10+FC_IND_PPP_PA_E!U10+FC_IND_PPP_PR_E!U10</f>
        <v>0</v>
      </c>
      <c r="V10" s="8">
        <f>FC_IND_PPP_PU_E!V10+FC_IND_PPP_PA_E!V10+FC_IND_PPP_PR_E!V10</f>
        <v>0</v>
      </c>
      <c r="W10" s="8">
        <f>FC_IND_PPP_PU_E!W10+FC_IND_PPP_PA_E!W10+FC_IND_PPP_PR_E!W10</f>
        <v>0</v>
      </c>
      <c r="X10" s="8">
        <f>FC_IND_PPP_PU_E!X10+FC_IND_PPP_PA_E!X10+FC_IND_PPP_PR_E!X10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FC_IND_PPP_PU_E!C12+FC_IND_PPP_PA_E!C12+FC_IND_PPP_PR_E!C12</f>
        <v>0</v>
      </c>
      <c r="D12" s="8">
        <f>FC_IND_PPP_PU_E!D12+FC_IND_PPP_PA_E!D12+FC_IND_PPP_PR_E!D12</f>
        <v>0</v>
      </c>
      <c r="E12" s="8">
        <f>FC_IND_PPP_PU_E!E12+FC_IND_PPP_PA_E!E12+FC_IND_PPP_PR_E!E12</f>
        <v>0</v>
      </c>
      <c r="F12" s="8">
        <f>FC_IND_PPP_PU_E!F12+FC_IND_PPP_PA_E!F12+FC_IND_PPP_PR_E!F12</f>
        <v>0</v>
      </c>
      <c r="G12" s="8">
        <f>FC_IND_PPP_PU_E!G12+FC_IND_PPP_PA_E!G12+FC_IND_PPP_PR_E!G12</f>
        <v>0</v>
      </c>
      <c r="H12" s="8">
        <f>FC_IND_PPP_PU_E!H12+FC_IND_PPP_PA_E!H12+FC_IND_PPP_PR_E!H12</f>
        <v>0</v>
      </c>
      <c r="I12" s="8">
        <f>FC_IND_PPP_PU_E!I12+FC_IND_PPP_PA_E!I12+FC_IND_PPP_PR_E!I12</f>
        <v>0</v>
      </c>
      <c r="J12" s="8">
        <f>FC_IND_PPP_PU_E!J12+FC_IND_PPP_PA_E!J12+FC_IND_PPP_PR_E!J12</f>
        <v>0</v>
      </c>
      <c r="K12" s="8">
        <f>FC_IND_PPP_PU_E!K12+FC_IND_PPP_PA_E!K12+FC_IND_PPP_PR_E!K12</f>
        <v>0</v>
      </c>
      <c r="L12" s="8">
        <f>FC_IND_PPP_PU_E!L12+FC_IND_PPP_PA_E!L12+FC_IND_PPP_PR_E!L12</f>
        <v>0</v>
      </c>
      <c r="M12" s="8">
        <f>FC_IND_PPP_PU_E!M12+FC_IND_PPP_PA_E!M12+FC_IND_PPP_PR_E!M12</f>
        <v>0</v>
      </c>
      <c r="N12" s="8">
        <f>FC_IND_PPP_PU_E!N12+FC_IND_PPP_PA_E!N12+FC_IND_PPP_PR_E!N12</f>
        <v>0</v>
      </c>
      <c r="O12" s="8">
        <f>FC_IND_PPP_PU_E!O12+FC_IND_PPP_PA_E!O12+FC_IND_PPP_PR_E!O12</f>
        <v>0</v>
      </c>
      <c r="P12" s="8">
        <f>FC_IND_PPP_PU_E!P12+FC_IND_PPP_PA_E!P12+FC_IND_PPP_PR_E!P12</f>
        <v>0</v>
      </c>
      <c r="Q12" s="8">
        <f>FC_IND_PPP_PU_E!Q12+FC_IND_PPP_PA_E!Q12+FC_IND_PPP_PR_E!Q12</f>
        <v>0</v>
      </c>
      <c r="R12" s="8">
        <f>FC_IND_PPP_PU_E!R12+FC_IND_PPP_PA_E!R12+FC_IND_PPP_PR_E!R12</f>
        <v>0</v>
      </c>
      <c r="S12" s="8">
        <f>FC_IND_PPP_PU_E!S12+FC_IND_PPP_PA_E!S12+FC_IND_PPP_PR_E!S12</f>
        <v>0</v>
      </c>
      <c r="T12" s="8">
        <f>FC_IND_PPP_PU_E!T12+FC_IND_PPP_PA_E!T12+FC_IND_PPP_PR_E!T12</f>
        <v>0</v>
      </c>
      <c r="U12" s="8">
        <f>FC_IND_PPP_PU_E!U12+FC_IND_PPP_PA_E!U12+FC_IND_PPP_PR_E!U12</f>
        <v>0</v>
      </c>
      <c r="V12" s="8">
        <f>FC_IND_PPP_PU_E!V12+FC_IND_PPP_PA_E!V12+FC_IND_PPP_PR_E!V12</f>
        <v>0</v>
      </c>
      <c r="W12" s="8">
        <f>FC_IND_PPP_PU_E!W12+FC_IND_PPP_PA_E!W12+FC_IND_PPP_PR_E!W12</f>
        <v>0</v>
      </c>
      <c r="X12" s="8">
        <f>FC_IND_PPP_PU_E!X12+FC_IND_PPP_PA_E!X12+FC_IND_PPP_PR_E!X12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FC_IND_PPP_PU_E!C13+FC_IND_PPP_PA_E!C13+FC_IND_PPP_PR_E!C13</f>
        <v>0</v>
      </c>
      <c r="D13" s="8">
        <f>FC_IND_PPP_PU_E!D13+FC_IND_PPP_PA_E!D13+FC_IND_PPP_PR_E!D13</f>
        <v>0</v>
      </c>
      <c r="E13" s="8">
        <f>FC_IND_PPP_PU_E!E13+FC_IND_PPP_PA_E!E13+FC_IND_PPP_PR_E!E13</f>
        <v>0</v>
      </c>
      <c r="F13" s="8">
        <f>FC_IND_PPP_PU_E!F13+FC_IND_PPP_PA_E!F13+FC_IND_PPP_PR_E!F13</f>
        <v>0</v>
      </c>
      <c r="G13" s="8">
        <f>FC_IND_PPP_PU_E!G13+FC_IND_PPP_PA_E!G13+FC_IND_PPP_PR_E!G13</f>
        <v>0</v>
      </c>
      <c r="H13" s="8">
        <f>FC_IND_PPP_PU_E!H13+FC_IND_PPP_PA_E!H13+FC_IND_PPP_PR_E!H13</f>
        <v>0</v>
      </c>
      <c r="I13" s="8">
        <f>FC_IND_PPP_PU_E!I13+FC_IND_PPP_PA_E!I13+FC_IND_PPP_PR_E!I13</f>
        <v>0</v>
      </c>
      <c r="J13" s="8">
        <f>FC_IND_PPP_PU_E!J13+FC_IND_PPP_PA_E!J13+FC_IND_PPP_PR_E!J13</f>
        <v>0</v>
      </c>
      <c r="K13" s="8">
        <f>FC_IND_PPP_PU_E!K13+FC_IND_PPP_PA_E!K13+FC_IND_PPP_PR_E!K13</f>
        <v>0</v>
      </c>
      <c r="L13" s="8">
        <f>FC_IND_PPP_PU_E!L13+FC_IND_PPP_PA_E!L13+FC_IND_PPP_PR_E!L13</f>
        <v>0</v>
      </c>
      <c r="M13" s="8">
        <f>FC_IND_PPP_PU_E!M13+FC_IND_PPP_PA_E!M13+FC_IND_PPP_PR_E!M13</f>
        <v>0</v>
      </c>
      <c r="N13" s="8">
        <f>FC_IND_PPP_PU_E!N13+FC_IND_PPP_PA_E!N13+FC_IND_PPP_PR_E!N13</f>
        <v>0</v>
      </c>
      <c r="O13" s="8">
        <f>FC_IND_PPP_PU_E!O13+FC_IND_PPP_PA_E!O13+FC_IND_PPP_PR_E!O13</f>
        <v>0</v>
      </c>
      <c r="P13" s="8">
        <f>FC_IND_PPP_PU_E!P13+FC_IND_PPP_PA_E!P13+FC_IND_PPP_PR_E!P13</f>
        <v>0</v>
      </c>
      <c r="Q13" s="8">
        <f>FC_IND_PPP_PU_E!Q13+FC_IND_PPP_PA_E!Q13+FC_IND_PPP_PR_E!Q13</f>
        <v>0</v>
      </c>
      <c r="R13" s="8">
        <f>FC_IND_PPP_PU_E!R13+FC_IND_PPP_PA_E!R13+FC_IND_PPP_PR_E!R13</f>
        <v>0</v>
      </c>
      <c r="S13" s="8">
        <f>FC_IND_PPP_PU_E!S13+FC_IND_PPP_PA_E!S13+FC_IND_PPP_PR_E!S13</f>
        <v>0</v>
      </c>
      <c r="T13" s="8">
        <f>FC_IND_PPP_PU_E!T13+FC_IND_PPP_PA_E!T13+FC_IND_PPP_PR_E!T13</f>
        <v>0</v>
      </c>
      <c r="U13" s="8">
        <f>FC_IND_PPP_PU_E!U13+FC_IND_PPP_PA_E!U13+FC_IND_PPP_PR_E!U13</f>
        <v>0</v>
      </c>
      <c r="V13" s="8">
        <f>FC_IND_PPP_PU_E!V13+FC_IND_PPP_PA_E!V13+FC_IND_PPP_PR_E!V13</f>
        <v>0</v>
      </c>
      <c r="W13" s="8">
        <f>FC_IND_PPP_PU_E!W13+FC_IND_PPP_PA_E!W13+FC_IND_PPP_PR_E!W13</f>
        <v>0</v>
      </c>
      <c r="X13" s="8">
        <f>FC_IND_PPP_PU_E!X13+FC_IND_PPP_PA_E!X13+FC_IND_PPP_PR_E!X13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FC_IND_PPP_PU_E!C14+FC_IND_PPP_PA_E!C14+FC_IND_PPP_PR_E!C14</f>
        <v>0</v>
      </c>
      <c r="D14" s="8">
        <f>FC_IND_PPP_PU_E!D14+FC_IND_PPP_PA_E!D14+FC_IND_PPP_PR_E!D14</f>
        <v>0</v>
      </c>
      <c r="E14" s="8">
        <f>FC_IND_PPP_PU_E!E14+FC_IND_PPP_PA_E!E14+FC_IND_PPP_PR_E!E14</f>
        <v>0</v>
      </c>
      <c r="F14" s="8">
        <f>FC_IND_PPP_PU_E!F14+FC_IND_PPP_PA_E!F14+FC_IND_PPP_PR_E!F14</f>
        <v>0</v>
      </c>
      <c r="G14" s="8">
        <f>FC_IND_PPP_PU_E!G14+FC_IND_PPP_PA_E!G14+FC_IND_PPP_PR_E!G14</f>
        <v>0</v>
      </c>
      <c r="H14" s="8">
        <f>FC_IND_PPP_PU_E!H14+FC_IND_PPP_PA_E!H14+FC_IND_PPP_PR_E!H14</f>
        <v>0</v>
      </c>
      <c r="I14" s="8">
        <f>FC_IND_PPP_PU_E!I14+FC_IND_PPP_PA_E!I14+FC_IND_PPP_PR_E!I14</f>
        <v>0</v>
      </c>
      <c r="J14" s="8">
        <f>FC_IND_PPP_PU_E!J14+FC_IND_PPP_PA_E!J14+FC_IND_PPP_PR_E!J14</f>
        <v>0</v>
      </c>
      <c r="K14" s="8">
        <f>FC_IND_PPP_PU_E!K14+FC_IND_PPP_PA_E!K14+FC_IND_PPP_PR_E!K14</f>
        <v>0</v>
      </c>
      <c r="L14" s="8">
        <f>FC_IND_PPP_PU_E!L14+FC_IND_PPP_PA_E!L14+FC_IND_PPP_PR_E!L14</f>
        <v>0</v>
      </c>
      <c r="M14" s="8">
        <f>FC_IND_PPP_PU_E!M14+FC_IND_PPP_PA_E!M14+FC_IND_PPP_PR_E!M14</f>
        <v>0</v>
      </c>
      <c r="N14" s="8">
        <f>FC_IND_PPP_PU_E!N14+FC_IND_PPP_PA_E!N14+FC_IND_PPP_PR_E!N14</f>
        <v>0</v>
      </c>
      <c r="O14" s="8">
        <f>FC_IND_PPP_PU_E!O14+FC_IND_PPP_PA_E!O14+FC_IND_PPP_PR_E!O14</f>
        <v>0</v>
      </c>
      <c r="P14" s="8">
        <f>FC_IND_PPP_PU_E!P14+FC_IND_PPP_PA_E!P14+FC_IND_PPP_PR_E!P14</f>
        <v>0</v>
      </c>
      <c r="Q14" s="8">
        <f>FC_IND_PPP_PU_E!Q14+FC_IND_PPP_PA_E!Q14+FC_IND_PPP_PR_E!Q14</f>
        <v>0</v>
      </c>
      <c r="R14" s="8">
        <f>FC_IND_PPP_PU_E!R14+FC_IND_PPP_PA_E!R14+FC_IND_PPP_PR_E!R14</f>
        <v>0</v>
      </c>
      <c r="S14" s="8">
        <f>FC_IND_PPP_PU_E!S14+FC_IND_PPP_PA_E!S14+FC_IND_PPP_PR_E!S14</f>
        <v>0</v>
      </c>
      <c r="T14" s="8">
        <f>FC_IND_PPP_PU_E!T14+FC_IND_PPP_PA_E!T14+FC_IND_PPP_PR_E!T14</f>
        <v>0</v>
      </c>
      <c r="U14" s="8">
        <f>FC_IND_PPP_PU_E!U14+FC_IND_PPP_PA_E!U14+FC_IND_PPP_PR_E!U14</f>
        <v>0</v>
      </c>
      <c r="V14" s="8">
        <f>FC_IND_PPP_PU_E!V14+FC_IND_PPP_PA_E!V14+FC_IND_PPP_PR_E!V14</f>
        <v>0</v>
      </c>
      <c r="W14" s="8">
        <f>FC_IND_PPP_PU_E!W14+FC_IND_PPP_PA_E!W14+FC_IND_PPP_PR_E!W14</f>
        <v>0</v>
      </c>
      <c r="X14" s="8">
        <f>FC_IND_PPP_PU_E!X14+FC_IND_PPP_PA_E!X14+FC_IND_PPP_PR_E!X14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FC_IND_PPP_PU_E!C15+FC_IND_PPP_PA_E!C15+FC_IND_PPP_PR_E!C15</f>
        <v>0</v>
      </c>
      <c r="D15" s="8">
        <f>FC_IND_PPP_PU_E!D15+FC_IND_PPP_PA_E!D15+FC_IND_PPP_PR_E!D15</f>
        <v>0</v>
      </c>
      <c r="E15" s="8">
        <f>FC_IND_PPP_PU_E!E15+FC_IND_PPP_PA_E!E15+FC_IND_PPP_PR_E!E15</f>
        <v>0</v>
      </c>
      <c r="F15" s="8">
        <f>FC_IND_PPP_PU_E!F15+FC_IND_PPP_PA_E!F15+FC_IND_PPP_PR_E!F15</f>
        <v>0</v>
      </c>
      <c r="G15" s="8">
        <f>FC_IND_PPP_PU_E!G15+FC_IND_PPP_PA_E!G15+FC_IND_PPP_PR_E!G15</f>
        <v>0</v>
      </c>
      <c r="H15" s="8">
        <f>FC_IND_PPP_PU_E!H15+FC_IND_PPP_PA_E!H15+FC_IND_PPP_PR_E!H15</f>
        <v>0</v>
      </c>
      <c r="I15" s="8">
        <f>FC_IND_PPP_PU_E!I15+FC_IND_PPP_PA_E!I15+FC_IND_PPP_PR_E!I15</f>
        <v>0</v>
      </c>
      <c r="J15" s="8">
        <f>FC_IND_PPP_PU_E!J15+FC_IND_PPP_PA_E!J15+FC_IND_PPP_PR_E!J15</f>
        <v>0</v>
      </c>
      <c r="K15" s="8">
        <f>FC_IND_PPP_PU_E!K15+FC_IND_PPP_PA_E!K15+FC_IND_PPP_PR_E!K15</f>
        <v>0</v>
      </c>
      <c r="L15" s="8">
        <f>FC_IND_PPP_PU_E!L15+FC_IND_PPP_PA_E!L15+FC_IND_PPP_PR_E!L15</f>
        <v>0</v>
      </c>
      <c r="M15" s="8">
        <f>FC_IND_PPP_PU_E!M15+FC_IND_PPP_PA_E!M15+FC_IND_PPP_PR_E!M15</f>
        <v>0</v>
      </c>
      <c r="N15" s="8">
        <f>FC_IND_PPP_PU_E!N15+FC_IND_PPP_PA_E!N15+FC_IND_PPP_PR_E!N15</f>
        <v>0</v>
      </c>
      <c r="O15" s="8">
        <f>FC_IND_PPP_PU_E!O15+FC_IND_PPP_PA_E!O15+FC_IND_PPP_PR_E!O15</f>
        <v>0</v>
      </c>
      <c r="P15" s="8">
        <f>FC_IND_PPP_PU_E!P15+FC_IND_PPP_PA_E!P15+FC_IND_PPP_PR_E!P15</f>
        <v>0</v>
      </c>
      <c r="Q15" s="8">
        <f>FC_IND_PPP_PU_E!Q15+FC_IND_PPP_PA_E!Q15+FC_IND_PPP_PR_E!Q15</f>
        <v>0</v>
      </c>
      <c r="R15" s="8">
        <f>FC_IND_PPP_PU_E!R15+FC_IND_PPP_PA_E!R15+FC_IND_PPP_PR_E!R15</f>
        <v>0</v>
      </c>
      <c r="S15" s="8">
        <f>FC_IND_PPP_PU_E!S15+FC_IND_PPP_PA_E!S15+FC_IND_PPP_PR_E!S15</f>
        <v>0</v>
      </c>
      <c r="T15" s="8">
        <f>FC_IND_PPP_PU_E!T15+FC_IND_PPP_PA_E!T15+FC_IND_PPP_PR_E!T15</f>
        <v>0</v>
      </c>
      <c r="U15" s="8">
        <f>FC_IND_PPP_PU_E!U15+FC_IND_PPP_PA_E!U15+FC_IND_PPP_PR_E!U15</f>
        <v>0</v>
      </c>
      <c r="V15" s="8">
        <f>FC_IND_PPP_PU_E!V15+FC_IND_PPP_PA_E!V15+FC_IND_PPP_PR_E!V15</f>
        <v>0</v>
      </c>
      <c r="W15" s="8">
        <f>FC_IND_PPP_PU_E!W15+FC_IND_PPP_PA_E!W15+FC_IND_PPP_PR_E!W15</f>
        <v>0</v>
      </c>
      <c r="X15" s="8">
        <f>FC_IND_PPP_PU_E!X15+FC_IND_PPP_PA_E!X15+FC_IND_PPP_PR_E!X15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FC_IND_PPP_PU_E!C16+FC_IND_PPP_PA_E!C16+FC_IND_PPP_PR_E!C16</f>
        <v>0</v>
      </c>
      <c r="D16" s="8">
        <f>FC_IND_PPP_PU_E!D16+FC_IND_PPP_PA_E!D16+FC_IND_PPP_PR_E!D16</f>
        <v>0</v>
      </c>
      <c r="E16" s="8">
        <f>FC_IND_PPP_PU_E!E16+FC_IND_PPP_PA_E!E16+FC_IND_PPP_PR_E!E16</f>
        <v>0</v>
      </c>
      <c r="F16" s="8">
        <f>FC_IND_PPP_PU_E!F16+FC_IND_PPP_PA_E!F16+FC_IND_PPP_PR_E!F16</f>
        <v>0</v>
      </c>
      <c r="G16" s="8">
        <f>FC_IND_PPP_PU_E!G16+FC_IND_PPP_PA_E!G16+FC_IND_PPP_PR_E!G16</f>
        <v>0</v>
      </c>
      <c r="H16" s="8">
        <f>FC_IND_PPP_PU_E!H16+FC_IND_PPP_PA_E!H16+FC_IND_PPP_PR_E!H16</f>
        <v>0</v>
      </c>
      <c r="I16" s="8">
        <f>FC_IND_PPP_PU_E!I16+FC_IND_PPP_PA_E!I16+FC_IND_PPP_PR_E!I16</f>
        <v>0</v>
      </c>
      <c r="J16" s="8">
        <f>FC_IND_PPP_PU_E!J16+FC_IND_PPP_PA_E!J16+FC_IND_PPP_PR_E!J16</f>
        <v>0</v>
      </c>
      <c r="K16" s="8">
        <f>FC_IND_PPP_PU_E!K16+FC_IND_PPP_PA_E!K16+FC_IND_PPP_PR_E!K16</f>
        <v>0</v>
      </c>
      <c r="L16" s="8">
        <f>FC_IND_PPP_PU_E!L16+FC_IND_PPP_PA_E!L16+FC_IND_PPP_PR_E!L16</f>
        <v>0</v>
      </c>
      <c r="M16" s="8">
        <f>FC_IND_PPP_PU_E!M16+FC_IND_PPP_PA_E!M16+FC_IND_PPP_PR_E!M16</f>
        <v>0</v>
      </c>
      <c r="N16" s="8">
        <f>FC_IND_PPP_PU_E!N16+FC_IND_PPP_PA_E!N16+FC_IND_PPP_PR_E!N16</f>
        <v>0</v>
      </c>
      <c r="O16" s="8">
        <f>FC_IND_PPP_PU_E!O16+FC_IND_PPP_PA_E!O16+FC_IND_PPP_PR_E!O16</f>
        <v>0</v>
      </c>
      <c r="P16" s="8">
        <f>FC_IND_PPP_PU_E!P16+FC_IND_PPP_PA_E!P16+FC_IND_PPP_PR_E!P16</f>
        <v>0</v>
      </c>
      <c r="Q16" s="8">
        <f>FC_IND_PPP_PU_E!Q16+FC_IND_PPP_PA_E!Q16+FC_IND_PPP_PR_E!Q16</f>
        <v>0</v>
      </c>
      <c r="R16" s="8">
        <f>FC_IND_PPP_PU_E!R16+FC_IND_PPP_PA_E!R16+FC_IND_PPP_PR_E!R16</f>
        <v>0</v>
      </c>
      <c r="S16" s="8">
        <f>FC_IND_PPP_PU_E!S16+FC_IND_PPP_PA_E!S16+FC_IND_PPP_PR_E!S16</f>
        <v>0</v>
      </c>
      <c r="T16" s="8">
        <f>FC_IND_PPP_PU_E!T16+FC_IND_PPP_PA_E!T16+FC_IND_PPP_PR_E!T16</f>
        <v>0</v>
      </c>
      <c r="U16" s="8">
        <f>FC_IND_PPP_PU_E!U16+FC_IND_PPP_PA_E!U16+FC_IND_PPP_PR_E!U16</f>
        <v>0</v>
      </c>
      <c r="V16" s="8">
        <f>FC_IND_PPP_PU_E!V16+FC_IND_PPP_PA_E!V16+FC_IND_PPP_PR_E!V16</f>
        <v>0</v>
      </c>
      <c r="W16" s="8">
        <f>FC_IND_PPP_PU_E!W16+FC_IND_PPP_PA_E!W16+FC_IND_PPP_PR_E!W16</f>
        <v>0</v>
      </c>
      <c r="X16" s="8">
        <f>FC_IND_PPP_PU_E!X16+FC_IND_PPP_PA_E!X16+FC_IND_PPP_PR_E!X16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FC_IND_PPP_PU_E!C18+FC_IND_PPP_PA_E!C18+FC_IND_PPP_PR_E!C18</f>
        <v>0</v>
      </c>
      <c r="D18" s="8">
        <f>FC_IND_PPP_PU_E!D18+FC_IND_PPP_PA_E!D18+FC_IND_PPP_PR_E!D18</f>
        <v>0</v>
      </c>
      <c r="E18" s="8">
        <f>FC_IND_PPP_PU_E!E18+FC_IND_PPP_PA_E!E18+FC_IND_PPP_PR_E!E18</f>
        <v>0</v>
      </c>
      <c r="F18" s="8">
        <f>FC_IND_PPP_PU_E!F18+FC_IND_PPP_PA_E!F18+FC_IND_PPP_PR_E!F18</f>
        <v>0</v>
      </c>
      <c r="G18" s="8">
        <f>FC_IND_PPP_PU_E!G18+FC_IND_PPP_PA_E!G18+FC_IND_PPP_PR_E!G18</f>
        <v>0</v>
      </c>
      <c r="H18" s="8">
        <f>FC_IND_PPP_PU_E!H18+FC_IND_PPP_PA_E!H18+FC_IND_PPP_PR_E!H18</f>
        <v>0</v>
      </c>
      <c r="I18" s="8">
        <f>FC_IND_PPP_PU_E!I18+FC_IND_PPP_PA_E!I18+FC_IND_PPP_PR_E!I18</f>
        <v>0</v>
      </c>
      <c r="J18" s="8">
        <f>FC_IND_PPP_PU_E!J18+FC_IND_PPP_PA_E!J18+FC_IND_PPP_PR_E!J18</f>
        <v>0</v>
      </c>
      <c r="K18" s="8">
        <f>FC_IND_PPP_PU_E!K18+FC_IND_PPP_PA_E!K18+FC_IND_PPP_PR_E!K18</f>
        <v>0</v>
      </c>
      <c r="L18" s="8">
        <f>FC_IND_PPP_PU_E!L18+FC_IND_PPP_PA_E!L18+FC_IND_PPP_PR_E!L18</f>
        <v>0</v>
      </c>
      <c r="M18" s="8">
        <f>FC_IND_PPP_PU_E!M18+FC_IND_PPP_PA_E!M18+FC_IND_PPP_PR_E!M18</f>
        <v>0</v>
      </c>
      <c r="N18" s="8">
        <f>FC_IND_PPP_PU_E!N18+FC_IND_PPP_PA_E!N18+FC_IND_PPP_PR_E!N18</f>
        <v>0</v>
      </c>
      <c r="O18" s="8">
        <f>FC_IND_PPP_PU_E!O18+FC_IND_PPP_PA_E!O18+FC_IND_PPP_PR_E!O18</f>
        <v>0</v>
      </c>
      <c r="P18" s="8">
        <f>FC_IND_PPP_PU_E!P18+FC_IND_PPP_PA_E!P18+FC_IND_PPP_PR_E!P18</f>
        <v>0</v>
      </c>
      <c r="Q18" s="8">
        <f>FC_IND_PPP_PU_E!Q18+FC_IND_PPP_PA_E!Q18+FC_IND_PPP_PR_E!Q18</f>
        <v>0</v>
      </c>
      <c r="R18" s="8">
        <f>FC_IND_PPP_PU_E!R18+FC_IND_PPP_PA_E!R18+FC_IND_PPP_PR_E!R18</f>
        <v>0</v>
      </c>
      <c r="S18" s="8">
        <f>FC_IND_PPP_PU_E!S18+FC_IND_PPP_PA_E!S18+FC_IND_PPP_PR_E!S18</f>
        <v>0</v>
      </c>
      <c r="T18" s="8">
        <f>FC_IND_PPP_PU_E!T18+FC_IND_PPP_PA_E!T18+FC_IND_PPP_PR_E!T18</f>
        <v>0</v>
      </c>
      <c r="U18" s="8">
        <f>FC_IND_PPP_PU_E!U18+FC_IND_PPP_PA_E!U18+FC_IND_PPP_PR_E!U18</f>
        <v>0</v>
      </c>
      <c r="V18" s="8">
        <f>FC_IND_PPP_PU_E!V18+FC_IND_PPP_PA_E!V18+FC_IND_PPP_PR_E!V18</f>
        <v>0</v>
      </c>
      <c r="W18" s="8">
        <f>FC_IND_PPP_PU_E!W18+FC_IND_PPP_PA_E!W18+FC_IND_PPP_PR_E!W18</f>
        <v>0</v>
      </c>
      <c r="X18" s="8">
        <f>FC_IND_PPP_PU_E!X18+FC_IND_PPP_PA_E!X18+FC_IND_PPP_PR_E!X18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FC_IND_PPP_PU_E!C19+FC_IND_PPP_PA_E!C19+FC_IND_PPP_PR_E!C19</f>
        <v>0</v>
      </c>
      <c r="D19" s="8">
        <f>FC_IND_PPP_PU_E!D19+FC_IND_PPP_PA_E!D19+FC_IND_PPP_PR_E!D19</f>
        <v>0</v>
      </c>
      <c r="E19" s="8">
        <f>FC_IND_PPP_PU_E!E19+FC_IND_PPP_PA_E!E19+FC_IND_PPP_PR_E!E19</f>
        <v>0</v>
      </c>
      <c r="F19" s="8">
        <f>FC_IND_PPP_PU_E!F19+FC_IND_PPP_PA_E!F19+FC_IND_PPP_PR_E!F19</f>
        <v>0</v>
      </c>
      <c r="G19" s="8">
        <f>FC_IND_PPP_PU_E!G19+FC_IND_PPP_PA_E!G19+FC_IND_PPP_PR_E!G19</f>
        <v>0</v>
      </c>
      <c r="H19" s="8">
        <f>FC_IND_PPP_PU_E!H19+FC_IND_PPP_PA_E!H19+FC_IND_PPP_PR_E!H19</f>
        <v>0</v>
      </c>
      <c r="I19" s="8">
        <f>FC_IND_PPP_PU_E!I19+FC_IND_PPP_PA_E!I19+FC_IND_PPP_PR_E!I19</f>
        <v>0</v>
      </c>
      <c r="J19" s="8">
        <f>FC_IND_PPP_PU_E!J19+FC_IND_PPP_PA_E!J19+FC_IND_PPP_PR_E!J19</f>
        <v>0</v>
      </c>
      <c r="K19" s="8">
        <f>FC_IND_PPP_PU_E!K19+FC_IND_PPP_PA_E!K19+FC_IND_PPP_PR_E!K19</f>
        <v>0</v>
      </c>
      <c r="L19" s="8">
        <f>FC_IND_PPP_PU_E!L19+FC_IND_PPP_PA_E!L19+FC_IND_PPP_PR_E!L19</f>
        <v>0</v>
      </c>
      <c r="M19" s="8">
        <f>FC_IND_PPP_PU_E!M19+FC_IND_PPP_PA_E!M19+FC_IND_PPP_PR_E!M19</f>
        <v>0</v>
      </c>
      <c r="N19" s="8">
        <f>FC_IND_PPP_PU_E!N19+FC_IND_PPP_PA_E!N19+FC_IND_PPP_PR_E!N19</f>
        <v>0</v>
      </c>
      <c r="O19" s="8">
        <f>FC_IND_PPP_PU_E!O19+FC_IND_PPP_PA_E!O19+FC_IND_PPP_PR_E!O19</f>
        <v>0</v>
      </c>
      <c r="P19" s="8">
        <f>FC_IND_PPP_PU_E!P19+FC_IND_PPP_PA_E!P19+FC_IND_PPP_PR_E!P19</f>
        <v>0</v>
      </c>
      <c r="Q19" s="8">
        <f>FC_IND_PPP_PU_E!Q19+FC_IND_PPP_PA_E!Q19+FC_IND_PPP_PR_E!Q19</f>
        <v>0</v>
      </c>
      <c r="R19" s="8">
        <f>FC_IND_PPP_PU_E!R19+FC_IND_PPP_PA_E!R19+FC_IND_PPP_PR_E!R19</f>
        <v>0</v>
      </c>
      <c r="S19" s="8">
        <f>FC_IND_PPP_PU_E!S19+FC_IND_PPP_PA_E!S19+FC_IND_PPP_PR_E!S19</f>
        <v>0</v>
      </c>
      <c r="T19" s="8">
        <f>FC_IND_PPP_PU_E!T19+FC_IND_PPP_PA_E!T19+FC_IND_PPP_PR_E!T19</f>
        <v>0</v>
      </c>
      <c r="U19" s="8">
        <f>FC_IND_PPP_PU_E!U19+FC_IND_PPP_PA_E!U19+FC_IND_PPP_PR_E!U19</f>
        <v>0</v>
      </c>
      <c r="V19" s="8">
        <f>FC_IND_PPP_PU_E!V19+FC_IND_PPP_PA_E!V19+FC_IND_PPP_PR_E!V19</f>
        <v>0</v>
      </c>
      <c r="W19" s="8">
        <f>FC_IND_PPP_PU_E!W19+FC_IND_PPP_PA_E!W19+FC_IND_PPP_PR_E!W19</f>
        <v>0</v>
      </c>
      <c r="X19" s="8">
        <f>FC_IND_PPP_PU_E!X19+FC_IND_PPP_PA_E!X19+FC_IND_PPP_PR_E!X19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FC_IND_PPP_PU_E!C20+FC_IND_PPP_PA_E!C20+FC_IND_PPP_PR_E!C20</f>
        <v>0</v>
      </c>
      <c r="D20" s="8">
        <f>FC_IND_PPP_PU_E!D20+FC_IND_PPP_PA_E!D20+FC_IND_PPP_PR_E!D20</f>
        <v>0</v>
      </c>
      <c r="E20" s="8">
        <f>FC_IND_PPP_PU_E!E20+FC_IND_PPP_PA_E!E20+FC_IND_PPP_PR_E!E20</f>
        <v>0</v>
      </c>
      <c r="F20" s="8">
        <f>FC_IND_PPP_PU_E!F20+FC_IND_PPP_PA_E!F20+FC_IND_PPP_PR_E!F20</f>
        <v>0</v>
      </c>
      <c r="G20" s="8">
        <f>FC_IND_PPP_PU_E!G20+FC_IND_PPP_PA_E!G20+FC_IND_PPP_PR_E!G20</f>
        <v>0</v>
      </c>
      <c r="H20" s="8">
        <f>FC_IND_PPP_PU_E!H20+FC_IND_PPP_PA_E!H20+FC_IND_PPP_PR_E!H20</f>
        <v>0</v>
      </c>
      <c r="I20" s="8">
        <f>FC_IND_PPP_PU_E!I20+FC_IND_PPP_PA_E!I20+FC_IND_PPP_PR_E!I20</f>
        <v>0</v>
      </c>
      <c r="J20" s="8">
        <f>FC_IND_PPP_PU_E!J20+FC_IND_PPP_PA_E!J20+FC_IND_PPP_PR_E!J20</f>
        <v>0</v>
      </c>
      <c r="K20" s="8">
        <f>FC_IND_PPP_PU_E!K20+FC_IND_PPP_PA_E!K20+FC_IND_PPP_PR_E!K20</f>
        <v>0</v>
      </c>
      <c r="L20" s="8">
        <f>FC_IND_PPP_PU_E!L20+FC_IND_PPP_PA_E!L20+FC_IND_PPP_PR_E!L20</f>
        <v>0</v>
      </c>
      <c r="M20" s="8">
        <f>FC_IND_PPP_PU_E!M20+FC_IND_PPP_PA_E!M20+FC_IND_PPP_PR_E!M20</f>
        <v>0</v>
      </c>
      <c r="N20" s="8">
        <f>FC_IND_PPP_PU_E!N20+FC_IND_PPP_PA_E!N20+FC_IND_PPP_PR_E!N20</f>
        <v>0</v>
      </c>
      <c r="O20" s="8">
        <f>FC_IND_PPP_PU_E!O20+FC_IND_PPP_PA_E!O20+FC_IND_PPP_PR_E!O20</f>
        <v>0</v>
      </c>
      <c r="P20" s="8">
        <f>FC_IND_PPP_PU_E!P20+FC_IND_PPP_PA_E!P20+FC_IND_PPP_PR_E!P20</f>
        <v>0</v>
      </c>
      <c r="Q20" s="8">
        <f>FC_IND_PPP_PU_E!Q20+FC_IND_PPP_PA_E!Q20+FC_IND_PPP_PR_E!Q20</f>
        <v>0</v>
      </c>
      <c r="R20" s="8">
        <f>FC_IND_PPP_PU_E!R20+FC_IND_PPP_PA_E!R20+FC_IND_PPP_PR_E!R20</f>
        <v>0</v>
      </c>
      <c r="S20" s="8">
        <f>FC_IND_PPP_PU_E!S20+FC_IND_PPP_PA_E!S20+FC_IND_PPP_PR_E!S20</f>
        <v>0</v>
      </c>
      <c r="T20" s="8">
        <f>FC_IND_PPP_PU_E!T20+FC_IND_PPP_PA_E!T20+FC_IND_PPP_PR_E!T20</f>
        <v>0</v>
      </c>
      <c r="U20" s="8">
        <f>FC_IND_PPP_PU_E!U20+FC_IND_PPP_PA_E!U20+FC_IND_PPP_PR_E!U20</f>
        <v>0</v>
      </c>
      <c r="V20" s="8">
        <f>FC_IND_PPP_PU_E!V20+FC_IND_PPP_PA_E!V20+FC_IND_PPP_PR_E!V20</f>
        <v>0</v>
      </c>
      <c r="W20" s="8">
        <f>FC_IND_PPP_PU_E!W20+FC_IND_PPP_PA_E!W20+FC_IND_PPP_PR_E!W20</f>
        <v>0</v>
      </c>
      <c r="X20" s="8">
        <f>FC_IND_PPP_PU_E!X20+FC_IND_PPP_PA_E!X20+FC_IND_PPP_PR_E!X20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FC_IND_PPP_PU_E!C21+FC_IND_PPP_PA_E!C21+FC_IND_PPP_PR_E!C21</f>
        <v>0</v>
      </c>
      <c r="D21" s="8">
        <f>FC_IND_PPP_PU_E!D21+FC_IND_PPP_PA_E!D21+FC_IND_PPP_PR_E!D21</f>
        <v>0</v>
      </c>
      <c r="E21" s="8">
        <f>FC_IND_PPP_PU_E!E21+FC_IND_PPP_PA_E!E21+FC_IND_PPP_PR_E!E21</f>
        <v>0</v>
      </c>
      <c r="F21" s="8">
        <f>FC_IND_PPP_PU_E!F21+FC_IND_PPP_PA_E!F21+FC_IND_PPP_PR_E!F21</f>
        <v>0</v>
      </c>
      <c r="G21" s="8">
        <f>FC_IND_PPP_PU_E!G21+FC_IND_PPP_PA_E!G21+FC_IND_PPP_PR_E!G21</f>
        <v>0</v>
      </c>
      <c r="H21" s="8">
        <f>FC_IND_PPP_PU_E!H21+FC_IND_PPP_PA_E!H21+FC_IND_PPP_PR_E!H21</f>
        <v>0</v>
      </c>
      <c r="I21" s="8">
        <f>FC_IND_PPP_PU_E!I21+FC_IND_PPP_PA_E!I21+FC_IND_PPP_PR_E!I21</f>
        <v>0</v>
      </c>
      <c r="J21" s="8">
        <f>FC_IND_PPP_PU_E!J21+FC_IND_PPP_PA_E!J21+FC_IND_PPP_PR_E!J21</f>
        <v>0</v>
      </c>
      <c r="K21" s="8">
        <f>FC_IND_PPP_PU_E!K21+FC_IND_PPP_PA_E!K21+FC_IND_PPP_PR_E!K21</f>
        <v>0</v>
      </c>
      <c r="L21" s="8">
        <f>FC_IND_PPP_PU_E!L21+FC_IND_PPP_PA_E!L21+FC_IND_PPP_PR_E!L21</f>
        <v>0</v>
      </c>
      <c r="M21" s="8">
        <f>FC_IND_PPP_PU_E!M21+FC_IND_PPP_PA_E!M21+FC_IND_PPP_PR_E!M21</f>
        <v>0</v>
      </c>
      <c r="N21" s="8">
        <f>FC_IND_PPP_PU_E!N21+FC_IND_PPP_PA_E!N21+FC_IND_PPP_PR_E!N21</f>
        <v>0</v>
      </c>
      <c r="O21" s="8">
        <f>FC_IND_PPP_PU_E!O21+FC_IND_PPP_PA_E!O21+FC_IND_PPP_PR_E!O21</f>
        <v>0</v>
      </c>
      <c r="P21" s="8">
        <f>FC_IND_PPP_PU_E!P21+FC_IND_PPP_PA_E!P21+FC_IND_PPP_PR_E!P21</f>
        <v>0</v>
      </c>
      <c r="Q21" s="8">
        <f>FC_IND_PPP_PU_E!Q21+FC_IND_PPP_PA_E!Q21+FC_IND_PPP_PR_E!Q21</f>
        <v>0</v>
      </c>
      <c r="R21" s="8">
        <f>FC_IND_PPP_PU_E!R21+FC_IND_PPP_PA_E!R21+FC_IND_PPP_PR_E!R21</f>
        <v>0</v>
      </c>
      <c r="S21" s="8">
        <f>FC_IND_PPP_PU_E!S21+FC_IND_PPP_PA_E!S21+FC_IND_PPP_PR_E!S21</f>
        <v>0</v>
      </c>
      <c r="T21" s="8">
        <f>FC_IND_PPP_PU_E!T21+FC_IND_PPP_PA_E!T21+FC_IND_PPP_PR_E!T21</f>
        <v>0</v>
      </c>
      <c r="U21" s="8">
        <f>FC_IND_PPP_PU_E!U21+FC_IND_PPP_PA_E!U21+FC_IND_PPP_PR_E!U21</f>
        <v>0</v>
      </c>
      <c r="V21" s="8">
        <f>FC_IND_PPP_PU_E!V21+FC_IND_PPP_PA_E!V21+FC_IND_PPP_PR_E!V21</f>
        <v>0</v>
      </c>
      <c r="W21" s="8">
        <f>FC_IND_PPP_PU_E!W21+FC_IND_PPP_PA_E!W21+FC_IND_PPP_PR_E!W21</f>
        <v>0</v>
      </c>
      <c r="X21" s="8">
        <f>FC_IND_PPP_PU_E!X21+FC_IND_PPP_PA_E!X21+FC_IND_PPP_PR_E!X21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FC_IND_PPP_PU_E!C23+FC_IND_PPP_PA_E!C23+FC_IND_PPP_PR_E!C23</f>
        <v>0</v>
      </c>
      <c r="D23" s="8">
        <f>FC_IND_PPP_PU_E!D23+FC_IND_PPP_PA_E!D23+FC_IND_PPP_PR_E!D23</f>
        <v>0</v>
      </c>
      <c r="E23" s="8">
        <f>FC_IND_PPP_PU_E!E23+FC_IND_PPP_PA_E!E23+FC_IND_PPP_PR_E!E23</f>
        <v>0</v>
      </c>
      <c r="F23" s="8">
        <f>FC_IND_PPP_PU_E!F23+FC_IND_PPP_PA_E!F23+FC_IND_PPP_PR_E!F23</f>
        <v>0</v>
      </c>
      <c r="G23" s="8">
        <f>FC_IND_PPP_PU_E!G23+FC_IND_PPP_PA_E!G23+FC_IND_PPP_PR_E!G23</f>
        <v>0</v>
      </c>
      <c r="H23" s="8">
        <f>FC_IND_PPP_PU_E!H23+FC_IND_PPP_PA_E!H23+FC_IND_PPP_PR_E!H23</f>
        <v>0</v>
      </c>
      <c r="I23" s="8">
        <f>FC_IND_PPP_PU_E!I23+FC_IND_PPP_PA_E!I23+FC_IND_PPP_PR_E!I23</f>
        <v>0</v>
      </c>
      <c r="J23" s="8">
        <f>FC_IND_PPP_PU_E!J23+FC_IND_PPP_PA_E!J23+FC_IND_PPP_PR_E!J23</f>
        <v>0</v>
      </c>
      <c r="K23" s="8">
        <f>FC_IND_PPP_PU_E!K23+FC_IND_PPP_PA_E!K23+FC_IND_PPP_PR_E!K23</f>
        <v>0</v>
      </c>
      <c r="L23" s="8">
        <f>FC_IND_PPP_PU_E!L23+FC_IND_PPP_PA_E!L23+FC_IND_PPP_PR_E!L23</f>
        <v>0</v>
      </c>
      <c r="M23" s="8">
        <f>FC_IND_PPP_PU_E!M23+FC_IND_PPP_PA_E!M23+FC_IND_PPP_PR_E!M23</f>
        <v>0</v>
      </c>
      <c r="N23" s="8">
        <f>FC_IND_PPP_PU_E!N23+FC_IND_PPP_PA_E!N23+FC_IND_PPP_PR_E!N23</f>
        <v>0</v>
      </c>
      <c r="O23" s="8">
        <f>FC_IND_PPP_PU_E!O23+FC_IND_PPP_PA_E!O23+FC_IND_PPP_PR_E!O23</f>
        <v>0</v>
      </c>
      <c r="P23" s="8">
        <f>FC_IND_PPP_PU_E!P23+FC_IND_PPP_PA_E!P23+FC_IND_PPP_PR_E!P23</f>
        <v>0</v>
      </c>
      <c r="Q23" s="8">
        <f>FC_IND_PPP_PU_E!Q23+FC_IND_PPP_PA_E!Q23+FC_IND_PPP_PR_E!Q23</f>
        <v>0</v>
      </c>
      <c r="R23" s="8">
        <f>FC_IND_PPP_PU_E!R23+FC_IND_PPP_PA_E!R23+FC_IND_PPP_PR_E!R23</f>
        <v>0</v>
      </c>
      <c r="S23" s="8">
        <f>FC_IND_PPP_PU_E!S23+FC_IND_PPP_PA_E!S23+FC_IND_PPP_PR_E!S23</f>
        <v>0</v>
      </c>
      <c r="T23" s="8">
        <f>FC_IND_PPP_PU_E!T23+FC_IND_PPP_PA_E!T23+FC_IND_PPP_PR_E!T23</f>
        <v>0</v>
      </c>
      <c r="U23" s="8">
        <f>FC_IND_PPP_PU_E!U23+FC_IND_PPP_PA_E!U23+FC_IND_PPP_PR_E!U23</f>
        <v>0</v>
      </c>
      <c r="V23" s="8">
        <f>FC_IND_PPP_PU_E!V23+FC_IND_PPP_PA_E!V23+FC_IND_PPP_PR_E!V23</f>
        <v>0</v>
      </c>
      <c r="W23" s="8">
        <f>FC_IND_PPP_PU_E!W23+FC_IND_PPP_PA_E!W23+FC_IND_PPP_PR_E!W23</f>
        <v>0</v>
      </c>
      <c r="X23" s="8">
        <f>FC_IND_PPP_PU_E!X23+FC_IND_PPP_PA_E!X23+FC_IND_PPP_PR_E!X23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FC_IND_PPP_PU_E!C24+FC_IND_PPP_PA_E!C24+FC_IND_PPP_PR_E!C24</f>
        <v>0</v>
      </c>
      <c r="D24" s="8">
        <f>FC_IND_PPP_PU_E!D24+FC_IND_PPP_PA_E!D24+FC_IND_PPP_PR_E!D24</f>
        <v>0</v>
      </c>
      <c r="E24" s="8">
        <f>FC_IND_PPP_PU_E!E24+FC_IND_PPP_PA_E!E24+FC_IND_PPP_PR_E!E24</f>
        <v>0</v>
      </c>
      <c r="F24" s="8">
        <f>FC_IND_PPP_PU_E!F24+FC_IND_PPP_PA_E!F24+FC_IND_PPP_PR_E!F24</f>
        <v>0</v>
      </c>
      <c r="G24" s="8">
        <f>FC_IND_PPP_PU_E!G24+FC_IND_PPP_PA_E!G24+FC_IND_PPP_PR_E!G24</f>
        <v>0</v>
      </c>
      <c r="H24" s="8">
        <f>FC_IND_PPP_PU_E!H24+FC_IND_PPP_PA_E!H24+FC_IND_PPP_PR_E!H24</f>
        <v>0</v>
      </c>
      <c r="I24" s="8">
        <f>FC_IND_PPP_PU_E!I24+FC_IND_PPP_PA_E!I24+FC_IND_PPP_PR_E!I24</f>
        <v>0</v>
      </c>
      <c r="J24" s="8">
        <f>FC_IND_PPP_PU_E!J24+FC_IND_PPP_PA_E!J24+FC_IND_PPP_PR_E!J24</f>
        <v>0</v>
      </c>
      <c r="K24" s="8">
        <f>FC_IND_PPP_PU_E!K24+FC_IND_PPP_PA_E!K24+FC_IND_PPP_PR_E!K24</f>
        <v>0</v>
      </c>
      <c r="L24" s="8">
        <f>FC_IND_PPP_PU_E!L24+FC_IND_PPP_PA_E!L24+FC_IND_PPP_PR_E!L24</f>
        <v>0</v>
      </c>
      <c r="M24" s="8">
        <f>FC_IND_PPP_PU_E!M24+FC_IND_PPP_PA_E!M24+FC_IND_PPP_PR_E!M24</f>
        <v>0</v>
      </c>
      <c r="N24" s="8">
        <f>FC_IND_PPP_PU_E!N24+FC_IND_PPP_PA_E!N24+FC_IND_PPP_PR_E!N24</f>
        <v>0</v>
      </c>
      <c r="O24" s="8">
        <f>FC_IND_PPP_PU_E!O24+FC_IND_PPP_PA_E!O24+FC_IND_PPP_PR_E!O24</f>
        <v>0</v>
      </c>
      <c r="P24" s="8">
        <f>FC_IND_PPP_PU_E!P24+FC_IND_PPP_PA_E!P24+FC_IND_PPP_PR_E!P24</f>
        <v>0</v>
      </c>
      <c r="Q24" s="8">
        <f>FC_IND_PPP_PU_E!Q24+FC_IND_PPP_PA_E!Q24+FC_IND_PPP_PR_E!Q24</f>
        <v>0</v>
      </c>
      <c r="R24" s="8">
        <f>FC_IND_PPP_PU_E!R24+FC_IND_PPP_PA_E!R24+FC_IND_PPP_PR_E!R24</f>
        <v>0</v>
      </c>
      <c r="S24" s="8">
        <f>FC_IND_PPP_PU_E!S24+FC_IND_PPP_PA_E!S24+FC_IND_PPP_PR_E!S24</f>
        <v>0</v>
      </c>
      <c r="T24" s="8">
        <f>FC_IND_PPP_PU_E!T24+FC_IND_PPP_PA_E!T24+FC_IND_PPP_PR_E!T24</f>
        <v>0</v>
      </c>
      <c r="U24" s="8">
        <f>FC_IND_PPP_PU_E!U24+FC_IND_PPP_PA_E!U24+FC_IND_PPP_PR_E!U24</f>
        <v>0</v>
      </c>
      <c r="V24" s="8">
        <f>FC_IND_PPP_PU_E!V24+FC_IND_PPP_PA_E!V24+FC_IND_PPP_PR_E!V24</f>
        <v>0</v>
      </c>
      <c r="W24" s="8">
        <f>FC_IND_PPP_PU_E!W24+FC_IND_PPP_PA_E!W24+FC_IND_PPP_PR_E!W24</f>
        <v>0</v>
      </c>
      <c r="X24" s="8">
        <f>FC_IND_PPP_PU_E!X24+FC_IND_PPP_PA_E!X24+FC_IND_PPP_PR_E!X24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FC_IND_PPP_PU_E!C25+FC_IND_PPP_PA_E!C25+FC_IND_PPP_PR_E!C25</f>
        <v>0</v>
      </c>
      <c r="D25" s="27">
        <f>FC_IND_PPP_PU_E!D25+FC_IND_PPP_PA_E!D25+FC_IND_PPP_PR_E!D25</f>
        <v>0</v>
      </c>
      <c r="E25" s="27">
        <f>FC_IND_PPP_PU_E!E25+FC_IND_PPP_PA_E!E25+FC_IND_PPP_PR_E!E25</f>
        <v>0</v>
      </c>
      <c r="F25" s="27">
        <f>FC_IND_PPP_PU_E!F25+FC_IND_PPP_PA_E!F25+FC_IND_PPP_PR_E!F25</f>
        <v>0</v>
      </c>
      <c r="G25" s="27">
        <f>FC_IND_PPP_PU_E!G25+FC_IND_PPP_PA_E!G25+FC_IND_PPP_PR_E!G25</f>
        <v>0</v>
      </c>
      <c r="H25" s="27">
        <f>FC_IND_PPP_PU_E!H25+FC_IND_PPP_PA_E!H25+FC_IND_PPP_PR_E!H25</f>
        <v>0</v>
      </c>
      <c r="I25" s="27">
        <f>FC_IND_PPP_PU_E!I25+FC_IND_PPP_PA_E!I25+FC_IND_PPP_PR_E!I25</f>
        <v>0</v>
      </c>
      <c r="J25" s="27">
        <f>FC_IND_PPP_PU_E!J25+FC_IND_PPP_PA_E!J25+FC_IND_PPP_PR_E!J25</f>
        <v>0</v>
      </c>
      <c r="K25" s="27">
        <f>FC_IND_PPP_PU_E!K25+FC_IND_PPP_PA_E!K25+FC_IND_PPP_PR_E!K25</f>
        <v>0</v>
      </c>
      <c r="L25" s="27">
        <f>FC_IND_PPP_PU_E!L25+FC_IND_PPP_PA_E!L25+FC_IND_PPP_PR_E!L25</f>
        <v>0</v>
      </c>
      <c r="M25" s="27">
        <f>FC_IND_PPP_PU_E!M25+FC_IND_PPP_PA_E!M25+FC_IND_PPP_PR_E!M25</f>
        <v>0</v>
      </c>
      <c r="N25" s="27">
        <f>FC_IND_PPP_PU_E!N25+FC_IND_PPP_PA_E!N25+FC_IND_PPP_PR_E!N25</f>
        <v>0</v>
      </c>
      <c r="O25" s="27">
        <f>FC_IND_PPP_PU_E!O25+FC_IND_PPP_PA_E!O25+FC_IND_PPP_PR_E!O25</f>
        <v>0</v>
      </c>
      <c r="P25" s="27">
        <f>FC_IND_PPP_PU_E!P25+FC_IND_PPP_PA_E!P25+FC_IND_PPP_PR_E!P25</f>
        <v>0</v>
      </c>
      <c r="Q25" s="27">
        <f>FC_IND_PPP_PU_E!Q25+FC_IND_PPP_PA_E!Q25+FC_IND_PPP_PR_E!Q25</f>
        <v>0</v>
      </c>
      <c r="R25" s="27">
        <f>FC_IND_PPP_PU_E!R25+FC_IND_PPP_PA_E!R25+FC_IND_PPP_PR_E!R25</f>
        <v>0</v>
      </c>
      <c r="S25" s="27">
        <f>FC_IND_PPP_PU_E!S25+FC_IND_PPP_PA_E!S25+FC_IND_PPP_PR_E!S25</f>
        <v>0</v>
      </c>
      <c r="T25" s="27">
        <f>FC_IND_PPP_PU_E!T25+FC_IND_PPP_PA_E!T25+FC_IND_PPP_PR_E!T25</f>
        <v>0</v>
      </c>
      <c r="U25" s="27">
        <f>FC_IND_PPP_PU_E!U25+FC_IND_PPP_PA_E!U25+FC_IND_PPP_PR_E!U25</f>
        <v>0</v>
      </c>
      <c r="V25" s="27">
        <f>FC_IND_PPP_PU_E!V25+FC_IND_PPP_PA_E!V25+FC_IND_PPP_PR_E!V25</f>
        <v>0</v>
      </c>
      <c r="W25" s="27">
        <f>FC_IND_PPP_PU_E!W25+FC_IND_PPP_PA_E!W25+FC_IND_PPP_PR_E!W25</f>
        <v>0</v>
      </c>
      <c r="X25" s="27">
        <f>FC_IND_PPP_PU_E!X25+FC_IND_PPP_PA_E!X25+FC_IND_PPP_PR_E!X25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1015.8522188400001</v>
      </c>
      <c r="D26" s="27">
        <f t="shared" ref="D26:W26" si="20">SUM(D27,D33)</f>
        <v>775.1601550800001</v>
      </c>
      <c r="E26" s="27">
        <f t="shared" si="20"/>
        <v>515.91520439999988</v>
      </c>
      <c r="F26" s="27">
        <f t="shared" si="20"/>
        <v>569.1571329599999</v>
      </c>
      <c r="G26" s="27">
        <f t="shared" si="20"/>
        <v>208.56634380000003</v>
      </c>
      <c r="H26" s="27">
        <f t="shared" si="20"/>
        <v>249.00564564000007</v>
      </c>
      <c r="I26" s="27">
        <f t="shared" si="20"/>
        <v>227.25848015999998</v>
      </c>
      <c r="J26" s="27">
        <f t="shared" si="20"/>
        <v>191.92649832000004</v>
      </c>
      <c r="K26" s="27">
        <f t="shared" si="20"/>
        <v>201.21468408000001</v>
      </c>
      <c r="L26" s="27">
        <f t="shared" si="20"/>
        <v>139.10092164000002</v>
      </c>
      <c r="M26" s="27">
        <f t="shared" si="20"/>
        <v>67.621905720000029</v>
      </c>
      <c r="N26" s="27">
        <f t="shared" si="20"/>
        <v>105.23852928000001</v>
      </c>
      <c r="O26" s="27">
        <f t="shared" si="20"/>
        <v>160.96652928000003</v>
      </c>
      <c r="P26" s="27">
        <f t="shared" si="20"/>
        <v>108.43733772</v>
      </c>
      <c r="Q26" s="27">
        <f t="shared" si="20"/>
        <v>111.43046736000002</v>
      </c>
      <c r="R26" s="27">
        <f t="shared" si="20"/>
        <v>201.21468407999998</v>
      </c>
      <c r="S26" s="27">
        <f t="shared" si="20"/>
        <v>213.59856024000001</v>
      </c>
      <c r="T26" s="27">
        <f t="shared" si="20"/>
        <v>161.21333808</v>
      </c>
      <c r="U26" s="27">
        <f t="shared" si="20"/>
        <v>144.29966184</v>
      </c>
      <c r="V26" s="27">
        <f t="shared" si="20"/>
        <v>119.19375395999998</v>
      </c>
      <c r="W26" s="27">
        <f t="shared" si="20"/>
        <v>139.66255548000001</v>
      </c>
      <c r="X26" s="27">
        <f t="shared" ref="X26" si="21">SUM(X27,X33)</f>
        <v>103.09681619999999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FC_IND_PPP_PU_E!C28+FC_IND_PPP_PA_E!C28+FC_IND_PPP_PR_E!C28</f>
        <v>0</v>
      </c>
      <c r="D28" s="8">
        <f>FC_IND_PPP_PU_E!D28+FC_IND_PPP_PA_E!D28+FC_IND_PPP_PR_E!D28</f>
        <v>0</v>
      </c>
      <c r="E28" s="8">
        <f>FC_IND_PPP_PU_E!E28+FC_IND_PPP_PA_E!E28+FC_IND_PPP_PR_E!E28</f>
        <v>0</v>
      </c>
      <c r="F28" s="8">
        <f>FC_IND_PPP_PU_E!F28+FC_IND_PPP_PA_E!F28+FC_IND_PPP_PR_E!F28</f>
        <v>0</v>
      </c>
      <c r="G28" s="8">
        <f>FC_IND_PPP_PU_E!G28+FC_IND_PPP_PA_E!G28+FC_IND_PPP_PR_E!G28</f>
        <v>0</v>
      </c>
      <c r="H28" s="8">
        <f>FC_IND_PPP_PU_E!H28+FC_IND_PPP_PA_E!H28+FC_IND_PPP_PR_E!H28</f>
        <v>0</v>
      </c>
      <c r="I28" s="8">
        <f>FC_IND_PPP_PU_E!I28+FC_IND_PPP_PA_E!I28+FC_IND_PPP_PR_E!I28</f>
        <v>0</v>
      </c>
      <c r="J28" s="8">
        <f>FC_IND_PPP_PU_E!J28+FC_IND_PPP_PA_E!J28+FC_IND_PPP_PR_E!J28</f>
        <v>0</v>
      </c>
      <c r="K28" s="8">
        <f>FC_IND_PPP_PU_E!K28+FC_IND_PPP_PA_E!K28+FC_IND_PPP_PR_E!K28</f>
        <v>0</v>
      </c>
      <c r="L28" s="8">
        <f>FC_IND_PPP_PU_E!L28+FC_IND_PPP_PA_E!L28+FC_IND_PPP_PR_E!L28</f>
        <v>0</v>
      </c>
      <c r="M28" s="8">
        <f>FC_IND_PPP_PU_E!M28+FC_IND_PPP_PA_E!M28+FC_IND_PPP_PR_E!M28</f>
        <v>0</v>
      </c>
      <c r="N28" s="8">
        <f>FC_IND_PPP_PU_E!N28+FC_IND_PPP_PA_E!N28+FC_IND_PPP_PR_E!N28</f>
        <v>0</v>
      </c>
      <c r="O28" s="8">
        <f>FC_IND_PPP_PU_E!O28+FC_IND_PPP_PA_E!O28+FC_IND_PPP_PR_E!O28</f>
        <v>0</v>
      </c>
      <c r="P28" s="8">
        <f>FC_IND_PPP_PU_E!P28+FC_IND_PPP_PA_E!P28+FC_IND_PPP_PR_E!P28</f>
        <v>0</v>
      </c>
      <c r="Q28" s="8">
        <f>FC_IND_PPP_PU_E!Q28+FC_IND_PPP_PA_E!Q28+FC_IND_PPP_PR_E!Q28</f>
        <v>0</v>
      </c>
      <c r="R28" s="8">
        <f>FC_IND_PPP_PU_E!R28+FC_IND_PPP_PA_E!R28+FC_IND_PPP_PR_E!R28</f>
        <v>0</v>
      </c>
      <c r="S28" s="8">
        <f>FC_IND_PPP_PU_E!S28+FC_IND_PPP_PA_E!S28+FC_IND_PPP_PR_E!S28</f>
        <v>0</v>
      </c>
      <c r="T28" s="8">
        <f>FC_IND_PPP_PU_E!T28+FC_IND_PPP_PA_E!T28+FC_IND_PPP_PR_E!T28</f>
        <v>0</v>
      </c>
      <c r="U28" s="8">
        <f>FC_IND_PPP_PU_E!U28+FC_IND_PPP_PA_E!U28+FC_IND_PPP_PR_E!U28</f>
        <v>0</v>
      </c>
      <c r="V28" s="8">
        <f>FC_IND_PPP_PU_E!V28+FC_IND_PPP_PA_E!V28+FC_IND_PPP_PR_E!V28</f>
        <v>0</v>
      </c>
      <c r="W28" s="8">
        <f>FC_IND_PPP_PU_E!W28+FC_IND_PPP_PA_E!W28+FC_IND_PPP_PR_E!W28</f>
        <v>0</v>
      </c>
      <c r="X28" s="8">
        <f>FC_IND_PPP_PU_E!X28+FC_IND_PPP_PA_E!X28+FC_IND_PPP_PR_E!X28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FC_IND_PPP_PU_E!C29+FC_IND_PPP_PA_E!C29+FC_IND_PPP_PR_E!C29</f>
        <v>0</v>
      </c>
      <c r="D29" s="8">
        <f>FC_IND_PPP_PU_E!D29+FC_IND_PPP_PA_E!D29+FC_IND_PPP_PR_E!D29</f>
        <v>0</v>
      </c>
      <c r="E29" s="8">
        <f>FC_IND_PPP_PU_E!E29+FC_IND_PPP_PA_E!E29+FC_IND_PPP_PR_E!E29</f>
        <v>0</v>
      </c>
      <c r="F29" s="8">
        <f>FC_IND_PPP_PU_E!F29+FC_IND_PPP_PA_E!F29+FC_IND_PPP_PR_E!F29</f>
        <v>0</v>
      </c>
      <c r="G29" s="8">
        <f>FC_IND_PPP_PU_E!G29+FC_IND_PPP_PA_E!G29+FC_IND_PPP_PR_E!G29</f>
        <v>0</v>
      </c>
      <c r="H29" s="8">
        <f>FC_IND_PPP_PU_E!H29+FC_IND_PPP_PA_E!H29+FC_IND_PPP_PR_E!H29</f>
        <v>0</v>
      </c>
      <c r="I29" s="8">
        <f>FC_IND_PPP_PU_E!I29+FC_IND_PPP_PA_E!I29+FC_IND_PPP_PR_E!I29</f>
        <v>0</v>
      </c>
      <c r="J29" s="8">
        <f>FC_IND_PPP_PU_E!J29+FC_IND_PPP_PA_E!J29+FC_IND_PPP_PR_E!J29</f>
        <v>0</v>
      </c>
      <c r="K29" s="8">
        <f>FC_IND_PPP_PU_E!K29+FC_IND_PPP_PA_E!K29+FC_IND_PPP_PR_E!K29</f>
        <v>0</v>
      </c>
      <c r="L29" s="8">
        <f>FC_IND_PPP_PU_E!L29+FC_IND_PPP_PA_E!L29+FC_IND_PPP_PR_E!L29</f>
        <v>0</v>
      </c>
      <c r="M29" s="8">
        <f>FC_IND_PPP_PU_E!M29+FC_IND_PPP_PA_E!M29+FC_IND_PPP_PR_E!M29</f>
        <v>0</v>
      </c>
      <c r="N29" s="8">
        <f>FC_IND_PPP_PU_E!N29+FC_IND_PPP_PA_E!N29+FC_IND_PPP_PR_E!N29</f>
        <v>0</v>
      </c>
      <c r="O29" s="8">
        <f>FC_IND_PPP_PU_E!O29+FC_IND_PPP_PA_E!O29+FC_IND_PPP_PR_E!O29</f>
        <v>0</v>
      </c>
      <c r="P29" s="8">
        <f>FC_IND_PPP_PU_E!P29+FC_IND_PPP_PA_E!P29+FC_IND_PPP_PR_E!P29</f>
        <v>0</v>
      </c>
      <c r="Q29" s="8">
        <f>FC_IND_PPP_PU_E!Q29+FC_IND_PPP_PA_E!Q29+FC_IND_PPP_PR_E!Q29</f>
        <v>0</v>
      </c>
      <c r="R29" s="8">
        <f>FC_IND_PPP_PU_E!R29+FC_IND_PPP_PA_E!R29+FC_IND_PPP_PR_E!R29</f>
        <v>0</v>
      </c>
      <c r="S29" s="8">
        <f>FC_IND_PPP_PU_E!S29+FC_IND_PPP_PA_E!S29+FC_IND_PPP_PR_E!S29</f>
        <v>0</v>
      </c>
      <c r="T29" s="8">
        <f>FC_IND_PPP_PU_E!T29+FC_IND_PPP_PA_E!T29+FC_IND_PPP_PR_E!T29</f>
        <v>0</v>
      </c>
      <c r="U29" s="8">
        <f>FC_IND_PPP_PU_E!U29+FC_IND_PPP_PA_E!U29+FC_IND_PPP_PR_E!U29</f>
        <v>0</v>
      </c>
      <c r="V29" s="8">
        <f>FC_IND_PPP_PU_E!V29+FC_IND_PPP_PA_E!V29+FC_IND_PPP_PR_E!V29</f>
        <v>0</v>
      </c>
      <c r="W29" s="8">
        <f>FC_IND_PPP_PU_E!W29+FC_IND_PPP_PA_E!W29+FC_IND_PPP_PR_E!W29</f>
        <v>0</v>
      </c>
      <c r="X29" s="8">
        <f>FC_IND_PPP_PU_E!X29+FC_IND_PPP_PA_E!X29+FC_IND_PPP_PR_E!X29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FC_IND_PPP_PU_E!C30+FC_IND_PPP_PA_E!C30+FC_IND_PPP_PR_E!C30</f>
        <v>0</v>
      </c>
      <c r="D30" s="8">
        <f>FC_IND_PPP_PU_E!D30+FC_IND_PPP_PA_E!D30+FC_IND_PPP_PR_E!D30</f>
        <v>0</v>
      </c>
      <c r="E30" s="8">
        <f>FC_IND_PPP_PU_E!E30+FC_IND_PPP_PA_E!E30+FC_IND_PPP_PR_E!E30</f>
        <v>0</v>
      </c>
      <c r="F30" s="8">
        <f>FC_IND_PPP_PU_E!F30+FC_IND_PPP_PA_E!F30+FC_IND_PPP_PR_E!F30</f>
        <v>0</v>
      </c>
      <c r="G30" s="8">
        <f>FC_IND_PPP_PU_E!G30+FC_IND_PPP_PA_E!G30+FC_IND_PPP_PR_E!G30</f>
        <v>0</v>
      </c>
      <c r="H30" s="8">
        <f>FC_IND_PPP_PU_E!H30+FC_IND_PPP_PA_E!H30+FC_IND_PPP_PR_E!H30</f>
        <v>0</v>
      </c>
      <c r="I30" s="8">
        <f>FC_IND_PPP_PU_E!I30+FC_IND_PPP_PA_E!I30+FC_IND_PPP_PR_E!I30</f>
        <v>0</v>
      </c>
      <c r="J30" s="8">
        <f>FC_IND_PPP_PU_E!J30+FC_IND_PPP_PA_E!J30+FC_IND_PPP_PR_E!J30</f>
        <v>0</v>
      </c>
      <c r="K30" s="8">
        <f>FC_IND_PPP_PU_E!K30+FC_IND_PPP_PA_E!K30+FC_IND_PPP_PR_E!K30</f>
        <v>0</v>
      </c>
      <c r="L30" s="8">
        <f>FC_IND_PPP_PU_E!L30+FC_IND_PPP_PA_E!L30+FC_IND_PPP_PR_E!L30</f>
        <v>0</v>
      </c>
      <c r="M30" s="8">
        <f>FC_IND_PPP_PU_E!M30+FC_IND_PPP_PA_E!M30+FC_IND_PPP_PR_E!M30</f>
        <v>0</v>
      </c>
      <c r="N30" s="8">
        <f>FC_IND_PPP_PU_E!N30+FC_IND_PPP_PA_E!N30+FC_IND_PPP_PR_E!N30</f>
        <v>0</v>
      </c>
      <c r="O30" s="8">
        <f>FC_IND_PPP_PU_E!O30+FC_IND_PPP_PA_E!O30+FC_IND_PPP_PR_E!O30</f>
        <v>0</v>
      </c>
      <c r="P30" s="8">
        <f>FC_IND_PPP_PU_E!P30+FC_IND_PPP_PA_E!P30+FC_IND_PPP_PR_E!P30</f>
        <v>0</v>
      </c>
      <c r="Q30" s="8">
        <f>FC_IND_PPP_PU_E!Q30+FC_IND_PPP_PA_E!Q30+FC_IND_PPP_PR_E!Q30</f>
        <v>0</v>
      </c>
      <c r="R30" s="8">
        <f>FC_IND_PPP_PU_E!R30+FC_IND_PPP_PA_E!R30+FC_IND_PPP_PR_E!R30</f>
        <v>0</v>
      </c>
      <c r="S30" s="8">
        <f>FC_IND_PPP_PU_E!S30+FC_IND_PPP_PA_E!S30+FC_IND_PPP_PR_E!S30</f>
        <v>0</v>
      </c>
      <c r="T30" s="8">
        <f>FC_IND_PPP_PU_E!T30+FC_IND_PPP_PA_E!T30+FC_IND_PPP_PR_E!T30</f>
        <v>0</v>
      </c>
      <c r="U30" s="8">
        <f>FC_IND_PPP_PU_E!U30+FC_IND_PPP_PA_E!U30+FC_IND_PPP_PR_E!U30</f>
        <v>0</v>
      </c>
      <c r="V30" s="8">
        <f>FC_IND_PPP_PU_E!V30+FC_IND_PPP_PA_E!V30+FC_IND_PPP_PR_E!V30</f>
        <v>0</v>
      </c>
      <c r="W30" s="8">
        <f>FC_IND_PPP_PU_E!W30+FC_IND_PPP_PA_E!W30+FC_IND_PPP_PR_E!W30</f>
        <v>0</v>
      </c>
      <c r="X30" s="8">
        <f>FC_IND_PPP_PU_E!X30+FC_IND_PPP_PA_E!X30+FC_IND_PPP_PR_E!X30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FC_IND_PPP_PU_E!C31+FC_IND_PPP_PA_E!C31+FC_IND_PPP_PR_E!C31</f>
        <v>0</v>
      </c>
      <c r="D31" s="8">
        <f>FC_IND_PPP_PU_E!D31+FC_IND_PPP_PA_E!D31+FC_IND_PPP_PR_E!D31</f>
        <v>0</v>
      </c>
      <c r="E31" s="8">
        <f>FC_IND_PPP_PU_E!E31+FC_IND_PPP_PA_E!E31+FC_IND_PPP_PR_E!E31</f>
        <v>0</v>
      </c>
      <c r="F31" s="8">
        <f>FC_IND_PPP_PU_E!F31+FC_IND_PPP_PA_E!F31+FC_IND_PPP_PR_E!F31</f>
        <v>0</v>
      </c>
      <c r="G31" s="8">
        <f>FC_IND_PPP_PU_E!G31+FC_IND_PPP_PA_E!G31+FC_IND_PPP_PR_E!G31</f>
        <v>0</v>
      </c>
      <c r="H31" s="8">
        <f>FC_IND_PPP_PU_E!H31+FC_IND_PPP_PA_E!H31+FC_IND_PPP_PR_E!H31</f>
        <v>0</v>
      </c>
      <c r="I31" s="8">
        <f>FC_IND_PPP_PU_E!I31+FC_IND_PPP_PA_E!I31+FC_IND_PPP_PR_E!I31</f>
        <v>0</v>
      </c>
      <c r="J31" s="8">
        <f>FC_IND_PPP_PU_E!J31+FC_IND_PPP_PA_E!J31+FC_IND_PPP_PR_E!J31</f>
        <v>0</v>
      </c>
      <c r="K31" s="8">
        <f>FC_IND_PPP_PU_E!K31+FC_IND_PPP_PA_E!K31+FC_IND_PPP_PR_E!K31</f>
        <v>0</v>
      </c>
      <c r="L31" s="8">
        <f>FC_IND_PPP_PU_E!L31+FC_IND_PPP_PA_E!L31+FC_IND_PPP_PR_E!L31</f>
        <v>0</v>
      </c>
      <c r="M31" s="8">
        <f>FC_IND_PPP_PU_E!M31+FC_IND_PPP_PA_E!M31+FC_IND_PPP_PR_E!M31</f>
        <v>0</v>
      </c>
      <c r="N31" s="8">
        <f>FC_IND_PPP_PU_E!N31+FC_IND_PPP_PA_E!N31+FC_IND_PPP_PR_E!N31</f>
        <v>0</v>
      </c>
      <c r="O31" s="8">
        <f>FC_IND_PPP_PU_E!O31+FC_IND_PPP_PA_E!O31+FC_IND_PPP_PR_E!O31</f>
        <v>0</v>
      </c>
      <c r="P31" s="8">
        <f>FC_IND_PPP_PU_E!P31+FC_IND_PPP_PA_E!P31+FC_IND_PPP_PR_E!P31</f>
        <v>0</v>
      </c>
      <c r="Q31" s="8">
        <f>FC_IND_PPP_PU_E!Q31+FC_IND_PPP_PA_E!Q31+FC_IND_PPP_PR_E!Q31</f>
        <v>0</v>
      </c>
      <c r="R31" s="8">
        <f>FC_IND_PPP_PU_E!R31+FC_IND_PPP_PA_E!R31+FC_IND_PPP_PR_E!R31</f>
        <v>0</v>
      </c>
      <c r="S31" s="8">
        <f>FC_IND_PPP_PU_E!S31+FC_IND_PPP_PA_E!S31+FC_IND_PPP_PR_E!S31</f>
        <v>0</v>
      </c>
      <c r="T31" s="8">
        <f>FC_IND_PPP_PU_E!T31+FC_IND_PPP_PA_E!T31+FC_IND_PPP_PR_E!T31</f>
        <v>0</v>
      </c>
      <c r="U31" s="8">
        <f>FC_IND_PPP_PU_E!U31+FC_IND_PPP_PA_E!U31+FC_IND_PPP_PR_E!U31</f>
        <v>0</v>
      </c>
      <c r="V31" s="8">
        <f>FC_IND_PPP_PU_E!V31+FC_IND_PPP_PA_E!V31+FC_IND_PPP_PR_E!V31</f>
        <v>0</v>
      </c>
      <c r="W31" s="8">
        <f>FC_IND_PPP_PU_E!W31+FC_IND_PPP_PA_E!W31+FC_IND_PPP_PR_E!W31</f>
        <v>0</v>
      </c>
      <c r="X31" s="8">
        <f>FC_IND_PPP_PU_E!X31+FC_IND_PPP_PA_E!X31+FC_IND_PPP_PR_E!X31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FC_IND_PPP_PU_E!C32+FC_IND_PPP_PA_E!C32+FC_IND_PPP_PR_E!C32</f>
        <v>0</v>
      </c>
      <c r="D32" s="8">
        <f>FC_IND_PPP_PU_E!D32+FC_IND_PPP_PA_E!D32+FC_IND_PPP_PR_E!D32</f>
        <v>0</v>
      </c>
      <c r="E32" s="8">
        <f>FC_IND_PPP_PU_E!E32+FC_IND_PPP_PA_E!E32+FC_IND_PPP_PR_E!E32</f>
        <v>0</v>
      </c>
      <c r="F32" s="8">
        <f>FC_IND_PPP_PU_E!F32+FC_IND_PPP_PA_E!F32+FC_IND_PPP_PR_E!F32</f>
        <v>0</v>
      </c>
      <c r="G32" s="8">
        <f>FC_IND_PPP_PU_E!G32+FC_IND_PPP_PA_E!G32+FC_IND_PPP_PR_E!G32</f>
        <v>0</v>
      </c>
      <c r="H32" s="8">
        <f>FC_IND_PPP_PU_E!H32+FC_IND_PPP_PA_E!H32+FC_IND_PPP_PR_E!H32</f>
        <v>0</v>
      </c>
      <c r="I32" s="8">
        <f>FC_IND_PPP_PU_E!I32+FC_IND_PPP_PA_E!I32+FC_IND_PPP_PR_E!I32</f>
        <v>0</v>
      </c>
      <c r="J32" s="8">
        <f>FC_IND_PPP_PU_E!J32+FC_IND_PPP_PA_E!J32+FC_IND_PPP_PR_E!J32</f>
        <v>0</v>
      </c>
      <c r="K32" s="8">
        <f>FC_IND_PPP_PU_E!K32+FC_IND_PPP_PA_E!K32+FC_IND_PPP_PR_E!K32</f>
        <v>0</v>
      </c>
      <c r="L32" s="8">
        <f>FC_IND_PPP_PU_E!L32+FC_IND_PPP_PA_E!L32+FC_IND_PPP_PR_E!L32</f>
        <v>0</v>
      </c>
      <c r="M32" s="8">
        <f>FC_IND_PPP_PU_E!M32+FC_IND_PPP_PA_E!M32+FC_IND_PPP_PR_E!M32</f>
        <v>0</v>
      </c>
      <c r="N32" s="8">
        <f>FC_IND_PPP_PU_E!N32+FC_IND_PPP_PA_E!N32+FC_IND_PPP_PR_E!N32</f>
        <v>0</v>
      </c>
      <c r="O32" s="8">
        <f>FC_IND_PPP_PU_E!O32+FC_IND_PPP_PA_E!O32+FC_IND_PPP_PR_E!O32</f>
        <v>0</v>
      </c>
      <c r="P32" s="8">
        <f>FC_IND_PPP_PU_E!P32+FC_IND_PPP_PA_E!P32+FC_IND_PPP_PR_E!P32</f>
        <v>0</v>
      </c>
      <c r="Q32" s="8">
        <f>FC_IND_PPP_PU_E!Q32+FC_IND_PPP_PA_E!Q32+FC_IND_PPP_PR_E!Q32</f>
        <v>0</v>
      </c>
      <c r="R32" s="8">
        <f>FC_IND_PPP_PU_E!R32+FC_IND_PPP_PA_E!R32+FC_IND_PPP_PR_E!R32</f>
        <v>0</v>
      </c>
      <c r="S32" s="8">
        <f>FC_IND_PPP_PU_E!S32+FC_IND_PPP_PA_E!S32+FC_IND_PPP_PR_E!S32</f>
        <v>0</v>
      </c>
      <c r="T32" s="8">
        <f>FC_IND_PPP_PU_E!T32+FC_IND_PPP_PA_E!T32+FC_IND_PPP_PR_E!T32</f>
        <v>0</v>
      </c>
      <c r="U32" s="8">
        <f>FC_IND_PPP_PU_E!U32+FC_IND_PPP_PA_E!U32+FC_IND_PPP_PR_E!U32</f>
        <v>0</v>
      </c>
      <c r="V32" s="8">
        <f>FC_IND_PPP_PU_E!V32+FC_IND_PPP_PA_E!V32+FC_IND_PPP_PR_E!V32</f>
        <v>0</v>
      </c>
      <c r="W32" s="8">
        <f>FC_IND_PPP_PU_E!W32+FC_IND_PPP_PA_E!W32+FC_IND_PPP_PR_E!W32</f>
        <v>0</v>
      </c>
      <c r="X32" s="8">
        <f>FC_IND_PPP_PU_E!X32+FC_IND_PPP_PA_E!X32+FC_IND_PPP_PR_E!X32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1015.8522188400001</v>
      </c>
      <c r="D33" s="19">
        <f t="shared" ref="D33:W33" si="26">SUM(D34:D50)</f>
        <v>775.1601550800001</v>
      </c>
      <c r="E33" s="19">
        <f t="shared" si="26"/>
        <v>515.91520439999988</v>
      </c>
      <c r="F33" s="19">
        <f t="shared" si="26"/>
        <v>569.1571329599999</v>
      </c>
      <c r="G33" s="19">
        <f t="shared" si="26"/>
        <v>208.56634380000003</v>
      </c>
      <c r="H33" s="19">
        <f t="shared" si="26"/>
        <v>249.00564564000007</v>
      </c>
      <c r="I33" s="19">
        <f t="shared" si="26"/>
        <v>227.25848015999998</v>
      </c>
      <c r="J33" s="19">
        <f t="shared" si="26"/>
        <v>191.92649832000004</v>
      </c>
      <c r="K33" s="19">
        <f t="shared" si="26"/>
        <v>201.21468408000001</v>
      </c>
      <c r="L33" s="19">
        <f t="shared" si="26"/>
        <v>139.10092164000002</v>
      </c>
      <c r="M33" s="19">
        <f t="shared" si="26"/>
        <v>67.621905720000029</v>
      </c>
      <c r="N33" s="19">
        <f t="shared" si="26"/>
        <v>105.23852928000001</v>
      </c>
      <c r="O33" s="19">
        <f t="shared" si="26"/>
        <v>160.96652928000003</v>
      </c>
      <c r="P33" s="19">
        <f t="shared" si="26"/>
        <v>108.43733772</v>
      </c>
      <c r="Q33" s="19">
        <f t="shared" si="26"/>
        <v>111.43046736000002</v>
      </c>
      <c r="R33" s="19">
        <f t="shared" si="26"/>
        <v>201.21468407999998</v>
      </c>
      <c r="S33" s="19">
        <f t="shared" si="26"/>
        <v>213.59856024000001</v>
      </c>
      <c r="T33" s="19">
        <f t="shared" si="26"/>
        <v>161.21333808</v>
      </c>
      <c r="U33" s="19">
        <f t="shared" si="26"/>
        <v>144.29966184</v>
      </c>
      <c r="V33" s="19">
        <f t="shared" si="26"/>
        <v>119.19375395999998</v>
      </c>
      <c r="W33" s="19">
        <f t="shared" si="26"/>
        <v>139.66255548000001</v>
      </c>
      <c r="X33" s="19">
        <f t="shared" ref="X33" si="27">SUM(X34:X50)</f>
        <v>103.09681619999999</v>
      </c>
    </row>
    <row r="34" spans="1:24" ht="11.25" customHeight="1" x14ac:dyDescent="0.2">
      <c r="A34" s="28" t="s">
        <v>54</v>
      </c>
      <c r="B34" s="7" t="s">
        <v>55</v>
      </c>
      <c r="C34" s="8">
        <f>FC_IND_PPP_PU_E!C34+FC_IND_PPP_PA_E!C34+FC_IND_PPP_PR_E!C34</f>
        <v>0</v>
      </c>
      <c r="D34" s="8">
        <f>FC_IND_PPP_PU_E!D34+FC_IND_PPP_PA_E!D34+FC_IND_PPP_PR_E!D34</f>
        <v>0</v>
      </c>
      <c r="E34" s="8">
        <f>FC_IND_PPP_PU_E!E34+FC_IND_PPP_PA_E!E34+FC_IND_PPP_PR_E!E34</f>
        <v>0</v>
      </c>
      <c r="F34" s="8">
        <f>FC_IND_PPP_PU_E!F34+FC_IND_PPP_PA_E!F34+FC_IND_PPP_PR_E!F34</f>
        <v>0</v>
      </c>
      <c r="G34" s="8">
        <f>FC_IND_PPP_PU_E!G34+FC_IND_PPP_PA_E!G34+FC_IND_PPP_PR_E!G34</f>
        <v>0</v>
      </c>
      <c r="H34" s="8">
        <f>FC_IND_PPP_PU_E!H34+FC_IND_PPP_PA_E!H34+FC_IND_PPP_PR_E!H34</f>
        <v>0</v>
      </c>
      <c r="I34" s="8">
        <f>FC_IND_PPP_PU_E!I34+FC_IND_PPP_PA_E!I34+FC_IND_PPP_PR_E!I34</f>
        <v>0</v>
      </c>
      <c r="J34" s="8">
        <f>FC_IND_PPP_PU_E!J34+FC_IND_PPP_PA_E!J34+FC_IND_PPP_PR_E!J34</f>
        <v>0</v>
      </c>
      <c r="K34" s="8">
        <f>FC_IND_PPP_PU_E!K34+FC_IND_PPP_PA_E!K34+FC_IND_PPP_PR_E!K34</f>
        <v>0</v>
      </c>
      <c r="L34" s="8">
        <f>FC_IND_PPP_PU_E!L34+FC_IND_PPP_PA_E!L34+FC_IND_PPP_PR_E!L34</f>
        <v>0</v>
      </c>
      <c r="M34" s="8">
        <f>FC_IND_PPP_PU_E!M34+FC_IND_PPP_PA_E!M34+FC_IND_PPP_PR_E!M34</f>
        <v>0</v>
      </c>
      <c r="N34" s="8">
        <f>FC_IND_PPP_PU_E!N34+FC_IND_PPP_PA_E!N34+FC_IND_PPP_PR_E!N34</f>
        <v>0</v>
      </c>
      <c r="O34" s="8">
        <f>FC_IND_PPP_PU_E!O34+FC_IND_PPP_PA_E!O34+FC_IND_PPP_PR_E!O34</f>
        <v>0</v>
      </c>
      <c r="P34" s="8">
        <f>FC_IND_PPP_PU_E!P34+FC_IND_PPP_PA_E!P34+FC_IND_PPP_PR_E!P34</f>
        <v>0</v>
      </c>
      <c r="Q34" s="8">
        <f>FC_IND_PPP_PU_E!Q34+FC_IND_PPP_PA_E!Q34+FC_IND_PPP_PR_E!Q34</f>
        <v>0</v>
      </c>
      <c r="R34" s="8">
        <f>FC_IND_PPP_PU_E!R34+FC_IND_PPP_PA_E!R34+FC_IND_PPP_PR_E!R34</f>
        <v>0</v>
      </c>
      <c r="S34" s="8">
        <f>FC_IND_PPP_PU_E!S34+FC_IND_PPP_PA_E!S34+FC_IND_PPP_PR_E!S34</f>
        <v>0</v>
      </c>
      <c r="T34" s="8">
        <f>FC_IND_PPP_PU_E!T34+FC_IND_PPP_PA_E!T34+FC_IND_PPP_PR_E!T34</f>
        <v>0</v>
      </c>
      <c r="U34" s="8">
        <f>FC_IND_PPP_PU_E!U34+FC_IND_PPP_PA_E!U34+FC_IND_PPP_PR_E!U34</f>
        <v>0</v>
      </c>
      <c r="V34" s="8">
        <f>FC_IND_PPP_PU_E!V34+FC_IND_PPP_PA_E!V34+FC_IND_PPP_PR_E!V34</f>
        <v>0</v>
      </c>
      <c r="W34" s="8">
        <f>FC_IND_PPP_PU_E!W34+FC_IND_PPP_PA_E!W34+FC_IND_PPP_PR_E!W34</f>
        <v>0</v>
      </c>
      <c r="X34" s="8">
        <f>FC_IND_PPP_PU_E!X34+FC_IND_PPP_PA_E!X34+FC_IND_PPP_PR_E!X34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FC_IND_PPP_PU_E!C35+FC_IND_PPP_PA_E!C35+FC_IND_PPP_PR_E!C35</f>
        <v>0</v>
      </c>
      <c r="D35" s="8">
        <f>FC_IND_PPP_PU_E!D35+FC_IND_PPP_PA_E!D35+FC_IND_PPP_PR_E!D35</f>
        <v>0</v>
      </c>
      <c r="E35" s="8">
        <f>FC_IND_PPP_PU_E!E35+FC_IND_PPP_PA_E!E35+FC_IND_PPP_PR_E!E35</f>
        <v>0</v>
      </c>
      <c r="F35" s="8">
        <f>FC_IND_PPP_PU_E!F35+FC_IND_PPP_PA_E!F35+FC_IND_PPP_PR_E!F35</f>
        <v>0</v>
      </c>
      <c r="G35" s="8">
        <f>FC_IND_PPP_PU_E!G35+FC_IND_PPP_PA_E!G35+FC_IND_PPP_PR_E!G35</f>
        <v>0</v>
      </c>
      <c r="H35" s="8">
        <f>FC_IND_PPP_PU_E!H35+FC_IND_PPP_PA_E!H35+FC_IND_PPP_PR_E!H35</f>
        <v>0</v>
      </c>
      <c r="I35" s="8">
        <f>FC_IND_PPP_PU_E!I35+FC_IND_PPP_PA_E!I35+FC_IND_PPP_PR_E!I35</f>
        <v>0</v>
      </c>
      <c r="J35" s="8">
        <f>FC_IND_PPP_PU_E!J35+FC_IND_PPP_PA_E!J35+FC_IND_PPP_PR_E!J35</f>
        <v>0</v>
      </c>
      <c r="K35" s="8">
        <f>FC_IND_PPP_PU_E!K35+FC_IND_PPP_PA_E!K35+FC_IND_PPP_PR_E!K35</f>
        <v>0</v>
      </c>
      <c r="L35" s="8">
        <f>FC_IND_PPP_PU_E!L35+FC_IND_PPP_PA_E!L35+FC_IND_PPP_PR_E!L35</f>
        <v>0</v>
      </c>
      <c r="M35" s="8">
        <f>FC_IND_PPP_PU_E!M35+FC_IND_PPP_PA_E!M35+FC_IND_PPP_PR_E!M35</f>
        <v>0</v>
      </c>
      <c r="N35" s="8">
        <f>FC_IND_PPP_PU_E!N35+FC_IND_PPP_PA_E!N35+FC_IND_PPP_PR_E!N35</f>
        <v>0</v>
      </c>
      <c r="O35" s="8">
        <f>FC_IND_PPP_PU_E!O35+FC_IND_PPP_PA_E!O35+FC_IND_PPP_PR_E!O35</f>
        <v>0</v>
      </c>
      <c r="P35" s="8">
        <f>FC_IND_PPP_PU_E!P35+FC_IND_PPP_PA_E!P35+FC_IND_PPP_PR_E!P35</f>
        <v>0</v>
      </c>
      <c r="Q35" s="8">
        <f>FC_IND_PPP_PU_E!Q35+FC_IND_PPP_PA_E!Q35+FC_IND_PPP_PR_E!Q35</f>
        <v>0</v>
      </c>
      <c r="R35" s="8">
        <f>FC_IND_PPP_PU_E!R35+FC_IND_PPP_PA_E!R35+FC_IND_PPP_PR_E!R35</f>
        <v>0</v>
      </c>
      <c r="S35" s="8">
        <f>FC_IND_PPP_PU_E!S35+FC_IND_PPP_PA_E!S35+FC_IND_PPP_PR_E!S35</f>
        <v>0</v>
      </c>
      <c r="T35" s="8">
        <f>FC_IND_PPP_PU_E!T35+FC_IND_PPP_PA_E!T35+FC_IND_PPP_PR_E!T35</f>
        <v>0</v>
      </c>
      <c r="U35" s="8">
        <f>FC_IND_PPP_PU_E!U35+FC_IND_PPP_PA_E!U35+FC_IND_PPP_PR_E!U35</f>
        <v>0</v>
      </c>
      <c r="V35" s="8">
        <f>FC_IND_PPP_PU_E!V35+FC_IND_PPP_PA_E!V35+FC_IND_PPP_PR_E!V35</f>
        <v>0</v>
      </c>
      <c r="W35" s="8">
        <f>FC_IND_PPP_PU_E!W35+FC_IND_PPP_PA_E!W35+FC_IND_PPP_PR_E!W35</f>
        <v>0</v>
      </c>
      <c r="X35" s="8">
        <f>FC_IND_PPP_PU_E!X35+FC_IND_PPP_PA_E!X35+FC_IND_PPP_PR_E!X35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FC_IND_PPP_PU_E!C36+FC_IND_PPP_PA_E!C36+FC_IND_PPP_PR_E!C36</f>
        <v>20.892359520000007</v>
      </c>
      <c r="D36" s="8">
        <f>FC_IND_PPP_PU_E!D36+FC_IND_PPP_PA_E!D36+FC_IND_PPP_PR_E!D36</f>
        <v>20.892359519999999</v>
      </c>
      <c r="E36" s="8">
        <f>FC_IND_PPP_PU_E!E36+FC_IND_PPP_PA_E!E36+FC_IND_PPP_PR_E!E36</f>
        <v>5.969310479999999</v>
      </c>
      <c r="F36" s="8">
        <f>FC_IND_PPP_PU_E!F36+FC_IND_PPP_PA_E!F36+FC_IND_PPP_PR_E!F36</f>
        <v>5.969310479999999</v>
      </c>
      <c r="G36" s="8">
        <f>FC_IND_PPP_PU_E!G36+FC_IND_PPP_PA_E!G36+FC_IND_PPP_PR_E!G36</f>
        <v>5.9704462800000009</v>
      </c>
      <c r="H36" s="8">
        <f>FC_IND_PPP_PU_E!H36+FC_IND_PPP_PA_E!H36+FC_IND_PPP_PR_E!H36</f>
        <v>5.9704462800000018</v>
      </c>
      <c r="I36" s="8">
        <f>FC_IND_PPP_PU_E!I36+FC_IND_PPP_PA_E!I36+FC_IND_PPP_PR_E!I36</f>
        <v>2.9853367200000016</v>
      </c>
      <c r="J36" s="8">
        <f>FC_IND_PPP_PU_E!J36+FC_IND_PPP_PA_E!J36+FC_IND_PPP_PR_E!J36</f>
        <v>5.8053009600000003</v>
      </c>
      <c r="K36" s="8">
        <f>FC_IND_PPP_PU_E!K36+FC_IND_PPP_PA_E!K36+FC_IND_PPP_PR_E!K36</f>
        <v>5.8053009600000003</v>
      </c>
      <c r="L36" s="8">
        <f>FC_IND_PPP_PU_E!L36+FC_IND_PPP_PA_E!L36+FC_IND_PPP_PR_E!L36</f>
        <v>8.707724279999999</v>
      </c>
      <c r="M36" s="8">
        <f>FC_IND_PPP_PU_E!M36+FC_IND_PPP_PA_E!M36+FC_IND_PPP_PR_E!M36</f>
        <v>8.7077242800000008</v>
      </c>
      <c r="N36" s="8">
        <f>FC_IND_PPP_PU_E!N36+FC_IND_PPP_PA_E!N36+FC_IND_PPP_PR_E!N36</f>
        <v>5.8053009600000003</v>
      </c>
      <c r="O36" s="8">
        <f>FC_IND_PPP_PU_E!O36+FC_IND_PPP_PA_E!O36+FC_IND_PPP_PR_E!O36</f>
        <v>5.8053009599999994</v>
      </c>
      <c r="P36" s="8">
        <f>FC_IND_PPP_PU_E!P36+FC_IND_PPP_PA_E!P36+FC_IND_PPP_PR_E!P36</f>
        <v>2.9026504799999988</v>
      </c>
      <c r="Q36" s="8">
        <f>FC_IND_PPP_PU_E!Q36+FC_IND_PPP_PA_E!Q36+FC_IND_PPP_PR_E!Q36</f>
        <v>5.8053009600000003</v>
      </c>
      <c r="R36" s="8">
        <f>FC_IND_PPP_PU_E!R36+FC_IND_PPP_PA_E!R36+FC_IND_PPP_PR_E!R36</f>
        <v>5.8053009600000003</v>
      </c>
      <c r="S36" s="8">
        <f>FC_IND_PPP_PU_E!S36+FC_IND_PPP_PA_E!S36+FC_IND_PPP_PR_E!S36</f>
        <v>5.8053009600000003</v>
      </c>
      <c r="T36" s="8">
        <f>FC_IND_PPP_PU_E!T36+FC_IND_PPP_PA_E!T36+FC_IND_PPP_PR_E!T36</f>
        <v>4.252208040000002</v>
      </c>
      <c r="U36" s="8">
        <f>FC_IND_PPP_PU_E!U36+FC_IND_PPP_PA_E!U36+FC_IND_PPP_PR_E!U36</f>
        <v>3.5091676800000018</v>
      </c>
      <c r="V36" s="8">
        <f>FC_IND_PPP_PU_E!V36+FC_IND_PPP_PA_E!V36+FC_IND_PPP_PR_E!V36</f>
        <v>2.978067600000001</v>
      </c>
      <c r="W36" s="8">
        <f>FC_IND_PPP_PU_E!W36+FC_IND_PPP_PA_E!W36+FC_IND_PPP_PR_E!W36</f>
        <v>1.8924699600000001</v>
      </c>
      <c r="X36" s="8">
        <f>FC_IND_PPP_PU_E!X36+FC_IND_PPP_PA_E!X36+FC_IND_PPP_PR_E!X36</f>
        <v>2.04921036</v>
      </c>
    </row>
    <row r="37" spans="1:24" ht="11.25" customHeight="1" x14ac:dyDescent="0.2">
      <c r="A37" s="28" t="s">
        <v>60</v>
      </c>
      <c r="B37" s="7" t="s">
        <v>61</v>
      </c>
      <c r="C37" s="8">
        <f>FC_IND_PPP_PU_E!C37+FC_IND_PPP_PA_E!C37+FC_IND_PPP_PR_E!C37</f>
        <v>0</v>
      </c>
      <c r="D37" s="8">
        <f>FC_IND_PPP_PU_E!D37+FC_IND_PPP_PA_E!D37+FC_IND_PPP_PR_E!D37</f>
        <v>0</v>
      </c>
      <c r="E37" s="8">
        <f>FC_IND_PPP_PU_E!E37+FC_IND_PPP_PA_E!E37+FC_IND_PPP_PR_E!E37</f>
        <v>0</v>
      </c>
      <c r="F37" s="8">
        <f>FC_IND_PPP_PU_E!F37+FC_IND_PPP_PA_E!F37+FC_IND_PPP_PR_E!F37</f>
        <v>0</v>
      </c>
      <c r="G37" s="8">
        <f>FC_IND_PPP_PU_E!G37+FC_IND_PPP_PA_E!G37+FC_IND_PPP_PR_E!G37</f>
        <v>0</v>
      </c>
      <c r="H37" s="8">
        <f>FC_IND_PPP_PU_E!H37+FC_IND_PPP_PA_E!H37+FC_IND_PPP_PR_E!H37</f>
        <v>0</v>
      </c>
      <c r="I37" s="8">
        <f>FC_IND_PPP_PU_E!I37+FC_IND_PPP_PA_E!I37+FC_IND_PPP_PR_E!I37</f>
        <v>0</v>
      </c>
      <c r="J37" s="8">
        <f>FC_IND_PPP_PU_E!J37+FC_IND_PPP_PA_E!J37+FC_IND_PPP_PR_E!J37</f>
        <v>0</v>
      </c>
      <c r="K37" s="8">
        <f>FC_IND_PPP_PU_E!K37+FC_IND_PPP_PA_E!K37+FC_IND_PPP_PR_E!K37</f>
        <v>0</v>
      </c>
      <c r="L37" s="8">
        <f>FC_IND_PPP_PU_E!L37+FC_IND_PPP_PA_E!L37+FC_IND_PPP_PR_E!L37</f>
        <v>0</v>
      </c>
      <c r="M37" s="8">
        <f>FC_IND_PPP_PU_E!M37+FC_IND_PPP_PA_E!M37+FC_IND_PPP_PR_E!M37</f>
        <v>0</v>
      </c>
      <c r="N37" s="8">
        <f>FC_IND_PPP_PU_E!N37+FC_IND_PPP_PA_E!N37+FC_IND_PPP_PR_E!N37</f>
        <v>0</v>
      </c>
      <c r="O37" s="8">
        <f>FC_IND_PPP_PU_E!O37+FC_IND_PPP_PA_E!O37+FC_IND_PPP_PR_E!O37</f>
        <v>0</v>
      </c>
      <c r="P37" s="8">
        <f>FC_IND_PPP_PU_E!P37+FC_IND_PPP_PA_E!P37+FC_IND_PPP_PR_E!P37</f>
        <v>0</v>
      </c>
      <c r="Q37" s="8">
        <f>FC_IND_PPP_PU_E!Q37+FC_IND_PPP_PA_E!Q37+FC_IND_PPP_PR_E!Q37</f>
        <v>0</v>
      </c>
      <c r="R37" s="8">
        <f>FC_IND_PPP_PU_E!R37+FC_IND_PPP_PA_E!R37+FC_IND_PPP_PR_E!R37</f>
        <v>0</v>
      </c>
      <c r="S37" s="8">
        <f>FC_IND_PPP_PU_E!S37+FC_IND_PPP_PA_E!S37+FC_IND_PPP_PR_E!S37</f>
        <v>0</v>
      </c>
      <c r="T37" s="8">
        <f>FC_IND_PPP_PU_E!T37+FC_IND_PPP_PA_E!T37+FC_IND_PPP_PR_E!T37</f>
        <v>0</v>
      </c>
      <c r="U37" s="8">
        <f>FC_IND_PPP_PU_E!U37+FC_IND_PPP_PA_E!U37+FC_IND_PPP_PR_E!U37</f>
        <v>0</v>
      </c>
      <c r="V37" s="8">
        <f>FC_IND_PPP_PU_E!V37+FC_IND_PPP_PA_E!V37+FC_IND_PPP_PR_E!V37</f>
        <v>0</v>
      </c>
      <c r="W37" s="8">
        <f>FC_IND_PPP_PU_E!W37+FC_IND_PPP_PA_E!W37+FC_IND_PPP_PR_E!W37</f>
        <v>0</v>
      </c>
      <c r="X37" s="8">
        <f>FC_IND_PPP_PU_E!X37+FC_IND_PPP_PA_E!X37+FC_IND_PPP_PR_E!X37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FC_IND_PPP_PU_E!C38+FC_IND_PPP_PA_E!C38+FC_IND_PPP_PR_E!C38</f>
        <v>0</v>
      </c>
      <c r="D38" s="8">
        <f>FC_IND_PPP_PU_E!D38+FC_IND_PPP_PA_E!D38+FC_IND_PPP_PR_E!D38</f>
        <v>0</v>
      </c>
      <c r="E38" s="8">
        <f>FC_IND_PPP_PU_E!E38+FC_IND_PPP_PA_E!E38+FC_IND_PPP_PR_E!E38</f>
        <v>0</v>
      </c>
      <c r="F38" s="8">
        <f>FC_IND_PPP_PU_E!F38+FC_IND_PPP_PA_E!F38+FC_IND_PPP_PR_E!F38</f>
        <v>0</v>
      </c>
      <c r="G38" s="8">
        <f>FC_IND_PPP_PU_E!G38+FC_IND_PPP_PA_E!G38+FC_IND_PPP_PR_E!G38</f>
        <v>0</v>
      </c>
      <c r="H38" s="8">
        <f>FC_IND_PPP_PU_E!H38+FC_IND_PPP_PA_E!H38+FC_IND_PPP_PR_E!H38</f>
        <v>0</v>
      </c>
      <c r="I38" s="8">
        <f>FC_IND_PPP_PU_E!I38+FC_IND_PPP_PA_E!I38+FC_IND_PPP_PR_E!I38</f>
        <v>0</v>
      </c>
      <c r="J38" s="8">
        <f>FC_IND_PPP_PU_E!J38+FC_IND_PPP_PA_E!J38+FC_IND_PPP_PR_E!J38</f>
        <v>0</v>
      </c>
      <c r="K38" s="8">
        <f>FC_IND_PPP_PU_E!K38+FC_IND_PPP_PA_E!K38+FC_IND_PPP_PR_E!K38</f>
        <v>0</v>
      </c>
      <c r="L38" s="8">
        <f>FC_IND_PPP_PU_E!L38+FC_IND_PPP_PA_E!L38+FC_IND_PPP_PR_E!L38</f>
        <v>0</v>
      </c>
      <c r="M38" s="8">
        <f>FC_IND_PPP_PU_E!M38+FC_IND_PPP_PA_E!M38+FC_IND_PPP_PR_E!M38</f>
        <v>0</v>
      </c>
      <c r="N38" s="8">
        <f>FC_IND_PPP_PU_E!N38+FC_IND_PPP_PA_E!N38+FC_IND_PPP_PR_E!N38</f>
        <v>0</v>
      </c>
      <c r="O38" s="8">
        <f>FC_IND_PPP_PU_E!O38+FC_IND_PPP_PA_E!O38+FC_IND_PPP_PR_E!O38</f>
        <v>0</v>
      </c>
      <c r="P38" s="8">
        <f>FC_IND_PPP_PU_E!P38+FC_IND_PPP_PA_E!P38+FC_IND_PPP_PR_E!P38</f>
        <v>0</v>
      </c>
      <c r="Q38" s="8">
        <f>FC_IND_PPP_PU_E!Q38+FC_IND_PPP_PA_E!Q38+FC_IND_PPP_PR_E!Q38</f>
        <v>0</v>
      </c>
      <c r="R38" s="8">
        <f>FC_IND_PPP_PU_E!R38+FC_IND_PPP_PA_E!R38+FC_IND_PPP_PR_E!R38</f>
        <v>0</v>
      </c>
      <c r="S38" s="8">
        <f>FC_IND_PPP_PU_E!S38+FC_IND_PPP_PA_E!S38+FC_IND_PPP_PR_E!S38</f>
        <v>0</v>
      </c>
      <c r="T38" s="8">
        <f>FC_IND_PPP_PU_E!T38+FC_IND_PPP_PA_E!T38+FC_IND_PPP_PR_E!T38</f>
        <v>0</v>
      </c>
      <c r="U38" s="8">
        <f>FC_IND_PPP_PU_E!U38+FC_IND_PPP_PA_E!U38+FC_IND_PPP_PR_E!U38</f>
        <v>0</v>
      </c>
      <c r="V38" s="8">
        <f>FC_IND_PPP_PU_E!V38+FC_IND_PPP_PA_E!V38+FC_IND_PPP_PR_E!V38</f>
        <v>0</v>
      </c>
      <c r="W38" s="8">
        <f>FC_IND_PPP_PU_E!W38+FC_IND_PPP_PA_E!W38+FC_IND_PPP_PR_E!W38</f>
        <v>0</v>
      </c>
      <c r="X38" s="8">
        <f>FC_IND_PPP_PU_E!X38+FC_IND_PPP_PA_E!X38+FC_IND_PPP_PR_E!X38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FC_IND_PPP_PU_E!C39+FC_IND_PPP_PA_E!C39+FC_IND_PPP_PR_E!C39</f>
        <v>0</v>
      </c>
      <c r="D39" s="8">
        <f>FC_IND_PPP_PU_E!D39+FC_IND_PPP_PA_E!D39+FC_IND_PPP_PR_E!D39</f>
        <v>0</v>
      </c>
      <c r="E39" s="8">
        <f>FC_IND_PPP_PU_E!E39+FC_IND_PPP_PA_E!E39+FC_IND_PPP_PR_E!E39</f>
        <v>0</v>
      </c>
      <c r="F39" s="8">
        <f>FC_IND_PPP_PU_E!F39+FC_IND_PPP_PA_E!F39+FC_IND_PPP_PR_E!F39</f>
        <v>0</v>
      </c>
      <c r="G39" s="8">
        <f>FC_IND_PPP_PU_E!G39+FC_IND_PPP_PA_E!G39+FC_IND_PPP_PR_E!G39</f>
        <v>0</v>
      </c>
      <c r="H39" s="8">
        <f>FC_IND_PPP_PU_E!H39+FC_IND_PPP_PA_E!H39+FC_IND_PPP_PR_E!H39</f>
        <v>0</v>
      </c>
      <c r="I39" s="8">
        <f>FC_IND_PPP_PU_E!I39+FC_IND_PPP_PA_E!I39+FC_IND_PPP_PR_E!I39</f>
        <v>0</v>
      </c>
      <c r="J39" s="8">
        <f>FC_IND_PPP_PU_E!J39+FC_IND_PPP_PA_E!J39+FC_IND_PPP_PR_E!J39</f>
        <v>0</v>
      </c>
      <c r="K39" s="8">
        <f>FC_IND_PPP_PU_E!K39+FC_IND_PPP_PA_E!K39+FC_IND_PPP_PR_E!K39</f>
        <v>0</v>
      </c>
      <c r="L39" s="8">
        <f>FC_IND_PPP_PU_E!L39+FC_IND_PPP_PA_E!L39+FC_IND_PPP_PR_E!L39</f>
        <v>0</v>
      </c>
      <c r="M39" s="8">
        <f>FC_IND_PPP_PU_E!M39+FC_IND_PPP_PA_E!M39+FC_IND_PPP_PR_E!M39</f>
        <v>0</v>
      </c>
      <c r="N39" s="8">
        <f>FC_IND_PPP_PU_E!N39+FC_IND_PPP_PA_E!N39+FC_IND_PPP_PR_E!N39</f>
        <v>0</v>
      </c>
      <c r="O39" s="8">
        <f>FC_IND_PPP_PU_E!O39+FC_IND_PPP_PA_E!O39+FC_IND_PPP_PR_E!O39</f>
        <v>0</v>
      </c>
      <c r="P39" s="8">
        <f>FC_IND_PPP_PU_E!P39+FC_IND_PPP_PA_E!P39+FC_IND_PPP_PR_E!P39</f>
        <v>0</v>
      </c>
      <c r="Q39" s="8">
        <f>FC_IND_PPP_PU_E!Q39+FC_IND_PPP_PA_E!Q39+FC_IND_PPP_PR_E!Q39</f>
        <v>0</v>
      </c>
      <c r="R39" s="8">
        <f>FC_IND_PPP_PU_E!R39+FC_IND_PPP_PA_E!R39+FC_IND_PPP_PR_E!R39</f>
        <v>0</v>
      </c>
      <c r="S39" s="8">
        <f>FC_IND_PPP_PU_E!S39+FC_IND_PPP_PA_E!S39+FC_IND_PPP_PR_E!S39</f>
        <v>0</v>
      </c>
      <c r="T39" s="8">
        <f>FC_IND_PPP_PU_E!T39+FC_IND_PPP_PA_E!T39+FC_IND_PPP_PR_E!T39</f>
        <v>0</v>
      </c>
      <c r="U39" s="8">
        <f>FC_IND_PPP_PU_E!U39+FC_IND_PPP_PA_E!U39+FC_IND_PPP_PR_E!U39</f>
        <v>0</v>
      </c>
      <c r="V39" s="8">
        <f>FC_IND_PPP_PU_E!V39+FC_IND_PPP_PA_E!V39+FC_IND_PPP_PR_E!V39</f>
        <v>0</v>
      </c>
      <c r="W39" s="8">
        <f>FC_IND_PPP_PU_E!W39+FC_IND_PPP_PA_E!W39+FC_IND_PPP_PR_E!W39</f>
        <v>0</v>
      </c>
      <c r="X39" s="8">
        <f>FC_IND_PPP_PU_E!X39+FC_IND_PPP_PA_E!X39+FC_IND_PPP_PR_E!X39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FC_IND_PPP_PU_E!C40+FC_IND_PPP_PA_E!C40+FC_IND_PPP_PR_E!C40</f>
        <v>0</v>
      </c>
      <c r="D40" s="8">
        <f>FC_IND_PPP_PU_E!D40+FC_IND_PPP_PA_E!D40+FC_IND_PPP_PR_E!D40</f>
        <v>0</v>
      </c>
      <c r="E40" s="8">
        <f>FC_IND_PPP_PU_E!E40+FC_IND_PPP_PA_E!E40+FC_IND_PPP_PR_E!E40</f>
        <v>0</v>
      </c>
      <c r="F40" s="8">
        <f>FC_IND_PPP_PU_E!F40+FC_IND_PPP_PA_E!F40+FC_IND_PPP_PR_E!F40</f>
        <v>0</v>
      </c>
      <c r="G40" s="8">
        <f>FC_IND_PPP_PU_E!G40+FC_IND_PPP_PA_E!G40+FC_IND_PPP_PR_E!G40</f>
        <v>0</v>
      </c>
      <c r="H40" s="8">
        <f>FC_IND_PPP_PU_E!H40+FC_IND_PPP_PA_E!H40+FC_IND_PPP_PR_E!H40</f>
        <v>0</v>
      </c>
      <c r="I40" s="8">
        <f>FC_IND_PPP_PU_E!I40+FC_IND_PPP_PA_E!I40+FC_IND_PPP_PR_E!I40</f>
        <v>0</v>
      </c>
      <c r="J40" s="8">
        <f>FC_IND_PPP_PU_E!J40+FC_IND_PPP_PA_E!J40+FC_IND_PPP_PR_E!J40</f>
        <v>0</v>
      </c>
      <c r="K40" s="8">
        <f>FC_IND_PPP_PU_E!K40+FC_IND_PPP_PA_E!K40+FC_IND_PPP_PR_E!K40</f>
        <v>0</v>
      </c>
      <c r="L40" s="8">
        <f>FC_IND_PPP_PU_E!L40+FC_IND_PPP_PA_E!L40+FC_IND_PPP_PR_E!L40</f>
        <v>0</v>
      </c>
      <c r="M40" s="8">
        <f>FC_IND_PPP_PU_E!M40+FC_IND_PPP_PA_E!M40+FC_IND_PPP_PR_E!M40</f>
        <v>0</v>
      </c>
      <c r="N40" s="8">
        <f>FC_IND_PPP_PU_E!N40+FC_IND_PPP_PA_E!N40+FC_IND_PPP_PR_E!N40</f>
        <v>0</v>
      </c>
      <c r="O40" s="8">
        <f>FC_IND_PPP_PU_E!O40+FC_IND_PPP_PA_E!O40+FC_IND_PPP_PR_E!O40</f>
        <v>0</v>
      </c>
      <c r="P40" s="8">
        <f>FC_IND_PPP_PU_E!P40+FC_IND_PPP_PA_E!P40+FC_IND_PPP_PR_E!P40</f>
        <v>0</v>
      </c>
      <c r="Q40" s="8">
        <f>FC_IND_PPP_PU_E!Q40+FC_IND_PPP_PA_E!Q40+FC_IND_PPP_PR_E!Q40</f>
        <v>0</v>
      </c>
      <c r="R40" s="8">
        <f>FC_IND_PPP_PU_E!R40+FC_IND_PPP_PA_E!R40+FC_IND_PPP_PR_E!R40</f>
        <v>0</v>
      </c>
      <c r="S40" s="8">
        <f>FC_IND_PPP_PU_E!S40+FC_IND_PPP_PA_E!S40+FC_IND_PPP_PR_E!S40</f>
        <v>0</v>
      </c>
      <c r="T40" s="8">
        <f>FC_IND_PPP_PU_E!T40+FC_IND_PPP_PA_E!T40+FC_IND_PPP_PR_E!T40</f>
        <v>0</v>
      </c>
      <c r="U40" s="8">
        <f>FC_IND_PPP_PU_E!U40+FC_IND_PPP_PA_E!U40+FC_IND_PPP_PR_E!U40</f>
        <v>0</v>
      </c>
      <c r="V40" s="8">
        <f>FC_IND_PPP_PU_E!V40+FC_IND_PPP_PA_E!V40+FC_IND_PPP_PR_E!V40</f>
        <v>0</v>
      </c>
      <c r="W40" s="8">
        <f>FC_IND_PPP_PU_E!W40+FC_IND_PPP_PA_E!W40+FC_IND_PPP_PR_E!W40</f>
        <v>0</v>
      </c>
      <c r="X40" s="8">
        <f>FC_IND_PPP_PU_E!X40+FC_IND_PPP_PA_E!X40+FC_IND_PPP_PR_E!X40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FC_IND_PPP_PU_E!C41+FC_IND_PPP_PA_E!C41+FC_IND_PPP_PR_E!C41</f>
        <v>0</v>
      </c>
      <c r="D41" s="8">
        <f>FC_IND_PPP_PU_E!D41+FC_IND_PPP_PA_E!D41+FC_IND_PPP_PR_E!D41</f>
        <v>0</v>
      </c>
      <c r="E41" s="8">
        <f>FC_IND_PPP_PU_E!E41+FC_IND_PPP_PA_E!E41+FC_IND_PPP_PR_E!E41</f>
        <v>0</v>
      </c>
      <c r="F41" s="8">
        <f>FC_IND_PPP_PU_E!F41+FC_IND_PPP_PA_E!F41+FC_IND_PPP_PR_E!F41</f>
        <v>0</v>
      </c>
      <c r="G41" s="8">
        <f>FC_IND_PPP_PU_E!G41+FC_IND_PPP_PA_E!G41+FC_IND_PPP_PR_E!G41</f>
        <v>0</v>
      </c>
      <c r="H41" s="8">
        <f>FC_IND_PPP_PU_E!H41+FC_IND_PPP_PA_E!H41+FC_IND_PPP_PR_E!H41</f>
        <v>0</v>
      </c>
      <c r="I41" s="8">
        <f>FC_IND_PPP_PU_E!I41+FC_IND_PPP_PA_E!I41+FC_IND_PPP_PR_E!I41</f>
        <v>0</v>
      </c>
      <c r="J41" s="8">
        <f>FC_IND_PPP_PU_E!J41+FC_IND_PPP_PA_E!J41+FC_IND_PPP_PR_E!J41</f>
        <v>0</v>
      </c>
      <c r="K41" s="8">
        <f>FC_IND_PPP_PU_E!K41+FC_IND_PPP_PA_E!K41+FC_IND_PPP_PR_E!K41</f>
        <v>0</v>
      </c>
      <c r="L41" s="8">
        <f>FC_IND_PPP_PU_E!L41+FC_IND_PPP_PA_E!L41+FC_IND_PPP_PR_E!L41</f>
        <v>0</v>
      </c>
      <c r="M41" s="8">
        <f>FC_IND_PPP_PU_E!M41+FC_IND_PPP_PA_E!M41+FC_IND_PPP_PR_E!M41</f>
        <v>0</v>
      </c>
      <c r="N41" s="8">
        <f>FC_IND_PPP_PU_E!N41+FC_IND_PPP_PA_E!N41+FC_IND_PPP_PR_E!N41</f>
        <v>0</v>
      </c>
      <c r="O41" s="8">
        <f>FC_IND_PPP_PU_E!O41+FC_IND_PPP_PA_E!O41+FC_IND_PPP_PR_E!O41</f>
        <v>0</v>
      </c>
      <c r="P41" s="8">
        <f>FC_IND_PPP_PU_E!P41+FC_IND_PPP_PA_E!P41+FC_IND_PPP_PR_E!P41</f>
        <v>0</v>
      </c>
      <c r="Q41" s="8">
        <f>FC_IND_PPP_PU_E!Q41+FC_IND_PPP_PA_E!Q41+FC_IND_PPP_PR_E!Q41</f>
        <v>0</v>
      </c>
      <c r="R41" s="8">
        <f>FC_IND_PPP_PU_E!R41+FC_IND_PPP_PA_E!R41+FC_IND_PPP_PR_E!R41</f>
        <v>0</v>
      </c>
      <c r="S41" s="8">
        <f>FC_IND_PPP_PU_E!S41+FC_IND_PPP_PA_E!S41+FC_IND_PPP_PR_E!S41</f>
        <v>0</v>
      </c>
      <c r="T41" s="8">
        <f>FC_IND_PPP_PU_E!T41+FC_IND_PPP_PA_E!T41+FC_IND_PPP_PR_E!T41</f>
        <v>2.5107480000000001E-2</v>
      </c>
      <c r="U41" s="8">
        <f>FC_IND_PPP_PU_E!U41+FC_IND_PPP_PA_E!U41+FC_IND_PPP_PR_E!U41</f>
        <v>1.2683160000000002E-2</v>
      </c>
      <c r="V41" s="8">
        <f>FC_IND_PPP_PU_E!V41+FC_IND_PPP_PA_E!V41+FC_IND_PPP_PR_E!V41</f>
        <v>9.3182399999999985E-3</v>
      </c>
      <c r="W41" s="8">
        <f>FC_IND_PPP_PU_E!W41+FC_IND_PPP_PA_E!W41+FC_IND_PPP_PR_E!W41</f>
        <v>9.3182400000000019E-3</v>
      </c>
      <c r="X41" s="8">
        <f>FC_IND_PPP_PU_E!X41+FC_IND_PPP_PA_E!X41+FC_IND_PPP_PR_E!X41</f>
        <v>9.3182400000000002E-3</v>
      </c>
    </row>
    <row r="42" spans="1:24" ht="11.25" customHeight="1" x14ac:dyDescent="0.2">
      <c r="A42" s="28" t="s">
        <v>70</v>
      </c>
      <c r="B42" s="7" t="s">
        <v>71</v>
      </c>
      <c r="C42" s="8">
        <f>FC_IND_PPP_PU_E!C42+FC_IND_PPP_PA_E!C42+FC_IND_PPP_PR_E!C42</f>
        <v>0</v>
      </c>
      <c r="D42" s="8">
        <f>FC_IND_PPP_PU_E!D42+FC_IND_PPP_PA_E!D42+FC_IND_PPP_PR_E!D42</f>
        <v>0</v>
      </c>
      <c r="E42" s="8">
        <f>FC_IND_PPP_PU_E!E42+FC_IND_PPP_PA_E!E42+FC_IND_PPP_PR_E!E42</f>
        <v>0</v>
      </c>
      <c r="F42" s="8">
        <f>FC_IND_PPP_PU_E!F42+FC_IND_PPP_PA_E!F42+FC_IND_PPP_PR_E!F42</f>
        <v>0</v>
      </c>
      <c r="G42" s="8">
        <f>FC_IND_PPP_PU_E!G42+FC_IND_PPP_PA_E!G42+FC_IND_PPP_PR_E!G42</f>
        <v>0</v>
      </c>
      <c r="H42" s="8">
        <f>FC_IND_PPP_PU_E!H42+FC_IND_PPP_PA_E!H42+FC_IND_PPP_PR_E!H42</f>
        <v>0</v>
      </c>
      <c r="I42" s="8">
        <f>FC_IND_PPP_PU_E!I42+FC_IND_PPP_PA_E!I42+FC_IND_PPP_PR_E!I42</f>
        <v>0</v>
      </c>
      <c r="J42" s="8">
        <f>FC_IND_PPP_PU_E!J42+FC_IND_PPP_PA_E!J42+FC_IND_PPP_PR_E!J42</f>
        <v>0</v>
      </c>
      <c r="K42" s="8">
        <f>FC_IND_PPP_PU_E!K42+FC_IND_PPP_PA_E!K42+FC_IND_PPP_PR_E!K42</f>
        <v>0</v>
      </c>
      <c r="L42" s="8">
        <f>FC_IND_PPP_PU_E!L42+FC_IND_PPP_PA_E!L42+FC_IND_PPP_PR_E!L42</f>
        <v>0</v>
      </c>
      <c r="M42" s="8">
        <f>FC_IND_PPP_PU_E!M42+FC_IND_PPP_PA_E!M42+FC_IND_PPP_PR_E!M42</f>
        <v>0</v>
      </c>
      <c r="N42" s="8">
        <f>FC_IND_PPP_PU_E!N42+FC_IND_PPP_PA_E!N42+FC_IND_PPP_PR_E!N42</f>
        <v>0</v>
      </c>
      <c r="O42" s="8">
        <f>FC_IND_PPP_PU_E!O42+FC_IND_PPP_PA_E!O42+FC_IND_PPP_PR_E!O42</f>
        <v>0</v>
      </c>
      <c r="P42" s="8">
        <f>FC_IND_PPP_PU_E!P42+FC_IND_PPP_PA_E!P42+FC_IND_PPP_PR_E!P42</f>
        <v>0</v>
      </c>
      <c r="Q42" s="8">
        <f>FC_IND_PPP_PU_E!Q42+FC_IND_PPP_PA_E!Q42+FC_IND_PPP_PR_E!Q42</f>
        <v>0</v>
      </c>
      <c r="R42" s="8">
        <f>FC_IND_PPP_PU_E!R42+FC_IND_PPP_PA_E!R42+FC_IND_PPP_PR_E!R42</f>
        <v>0</v>
      </c>
      <c r="S42" s="8">
        <f>FC_IND_PPP_PU_E!S42+FC_IND_PPP_PA_E!S42+FC_IND_PPP_PR_E!S42</f>
        <v>0</v>
      </c>
      <c r="T42" s="8">
        <f>FC_IND_PPP_PU_E!T42+FC_IND_PPP_PA_E!T42+FC_IND_PPP_PR_E!T42</f>
        <v>0</v>
      </c>
      <c r="U42" s="8">
        <f>FC_IND_PPP_PU_E!U42+FC_IND_PPP_PA_E!U42+FC_IND_PPP_PR_E!U42</f>
        <v>0</v>
      </c>
      <c r="V42" s="8">
        <f>FC_IND_PPP_PU_E!V42+FC_IND_PPP_PA_E!V42+FC_IND_PPP_PR_E!V42</f>
        <v>0</v>
      </c>
      <c r="W42" s="8">
        <f>FC_IND_PPP_PU_E!W42+FC_IND_PPP_PA_E!W42+FC_IND_PPP_PR_E!W42</f>
        <v>0</v>
      </c>
      <c r="X42" s="8">
        <f>FC_IND_PPP_PU_E!X42+FC_IND_PPP_PA_E!X42+FC_IND_PPP_PR_E!X42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FC_IND_PPP_PU_E!C43+FC_IND_PPP_PA_E!C43+FC_IND_PPP_PR_E!C43</f>
        <v>22.475330279999998</v>
      </c>
      <c r="D43" s="8">
        <f>FC_IND_PPP_PU_E!D43+FC_IND_PPP_PA_E!D43+FC_IND_PPP_PR_E!D43</f>
        <v>25.686053639999997</v>
      </c>
      <c r="E43" s="8">
        <f>FC_IND_PPP_PU_E!E43+FC_IND_PPP_PA_E!E43+FC_IND_PPP_PR_E!E43</f>
        <v>9.6321700800000016</v>
      </c>
      <c r="F43" s="8">
        <f>FC_IND_PPP_PU_E!F43+FC_IND_PPP_PA_E!F43+FC_IND_PPP_PR_E!F43</f>
        <v>12.842893439999997</v>
      </c>
      <c r="G43" s="8">
        <f>FC_IND_PPP_PU_E!G43+FC_IND_PPP_PA_E!G43+FC_IND_PPP_PR_E!G43</f>
        <v>12.842893440000001</v>
      </c>
      <c r="H43" s="8">
        <f>FC_IND_PPP_PU_E!H43+FC_IND_PPP_PA_E!H43+FC_IND_PPP_PR_E!H43</f>
        <v>12.842893440000001</v>
      </c>
      <c r="I43" s="8">
        <f>FC_IND_PPP_PU_E!I43+FC_IND_PPP_PA_E!I43+FC_IND_PPP_PR_E!I43</f>
        <v>12.745259279999999</v>
      </c>
      <c r="J43" s="8">
        <f>FC_IND_PPP_PU_E!J43+FC_IND_PPP_PA_E!J43+FC_IND_PPP_PR_E!J43</f>
        <v>12.745259280000001</v>
      </c>
      <c r="K43" s="8">
        <f>FC_IND_PPP_PU_E!K43+FC_IND_PPP_PA_E!K43+FC_IND_PPP_PR_E!K43</f>
        <v>12.745259279999999</v>
      </c>
      <c r="L43" s="8">
        <f>FC_IND_PPP_PU_E!L43+FC_IND_PPP_PA_E!L43+FC_IND_PPP_PR_E!L43</f>
        <v>12.745259279999999</v>
      </c>
      <c r="M43" s="8">
        <f>FC_IND_PPP_PU_E!M43+FC_IND_PPP_PA_E!M43+FC_IND_PPP_PR_E!M43</f>
        <v>3.1861814399999999</v>
      </c>
      <c r="N43" s="8">
        <f>FC_IND_PPP_PU_E!N43+FC_IND_PPP_PA_E!N43+FC_IND_PPP_PR_E!N43</f>
        <v>12.745259279999999</v>
      </c>
      <c r="O43" s="8">
        <f>FC_IND_PPP_PU_E!O43+FC_IND_PPP_PA_E!O43+FC_IND_PPP_PR_E!O43</f>
        <v>12.745259279999997</v>
      </c>
      <c r="P43" s="8">
        <f>FC_IND_PPP_PU_E!P43+FC_IND_PPP_PA_E!P43+FC_IND_PPP_PR_E!P43</f>
        <v>9.5588110799999999</v>
      </c>
      <c r="Q43" s="8">
        <f>FC_IND_PPP_PU_E!Q43+FC_IND_PPP_PA_E!Q43+FC_IND_PPP_PR_E!Q43</f>
        <v>12.745259280000003</v>
      </c>
      <c r="R43" s="8">
        <f>FC_IND_PPP_PU_E!R43+FC_IND_PPP_PA_E!R43+FC_IND_PPP_PR_E!R43</f>
        <v>12.745259279999996</v>
      </c>
      <c r="S43" s="8">
        <f>FC_IND_PPP_PU_E!S43+FC_IND_PPP_PA_E!S43+FC_IND_PPP_PR_E!S43</f>
        <v>12.745259279999999</v>
      </c>
      <c r="T43" s="8">
        <f>FC_IND_PPP_PU_E!T43+FC_IND_PPP_PA_E!T43+FC_IND_PPP_PR_E!T43</f>
        <v>11.027858399999996</v>
      </c>
      <c r="U43" s="8">
        <f>FC_IND_PPP_PU_E!U43+FC_IND_PPP_PA_E!U43+FC_IND_PPP_PR_E!U43</f>
        <v>10.368160920000001</v>
      </c>
      <c r="V43" s="8">
        <f>FC_IND_PPP_PU_E!V43+FC_IND_PPP_PA_E!V43+FC_IND_PPP_PR_E!V43</f>
        <v>10.521281159999999</v>
      </c>
      <c r="W43" s="8">
        <f>FC_IND_PPP_PU_E!W43+FC_IND_PPP_PA_E!W43+FC_IND_PPP_PR_E!W43</f>
        <v>9.7596813600000001</v>
      </c>
      <c r="X43" s="8">
        <f>FC_IND_PPP_PU_E!X43+FC_IND_PPP_PA_E!X43+FC_IND_PPP_PR_E!X43</f>
        <v>9.1893484799999996</v>
      </c>
    </row>
    <row r="44" spans="1:24" ht="11.25" customHeight="1" x14ac:dyDescent="0.2">
      <c r="A44" s="28" t="s">
        <v>74</v>
      </c>
      <c r="B44" s="7" t="s">
        <v>75</v>
      </c>
      <c r="C44" s="8">
        <f>FC_IND_PPP_PU_E!C44+FC_IND_PPP_PA_E!C44+FC_IND_PPP_PR_E!C44</f>
        <v>972.4845290400001</v>
      </c>
      <c r="D44" s="8">
        <f>FC_IND_PPP_PU_E!D44+FC_IND_PPP_PA_E!D44+FC_IND_PPP_PR_E!D44</f>
        <v>728.58174192000013</v>
      </c>
      <c r="E44" s="8">
        <f>FC_IND_PPP_PU_E!E44+FC_IND_PPP_PA_E!E44+FC_IND_PPP_PR_E!E44</f>
        <v>500.31372383999985</v>
      </c>
      <c r="F44" s="8">
        <f>FC_IND_PPP_PU_E!F44+FC_IND_PPP_PA_E!F44+FC_IND_PPP_PR_E!F44</f>
        <v>550.3449290399999</v>
      </c>
      <c r="G44" s="8">
        <f>FC_IND_PPP_PU_E!G44+FC_IND_PPP_PA_E!G44+FC_IND_PPP_PR_E!G44</f>
        <v>189.75300408000001</v>
      </c>
      <c r="H44" s="8">
        <f>FC_IND_PPP_PU_E!H44+FC_IND_PPP_PA_E!H44+FC_IND_PPP_PR_E!H44</f>
        <v>230.19230592000005</v>
      </c>
      <c r="I44" s="8">
        <f>FC_IND_PPP_PU_E!I44+FC_IND_PPP_PA_E!I44+FC_IND_PPP_PR_E!I44</f>
        <v>211.52788415999999</v>
      </c>
      <c r="J44" s="8">
        <f>FC_IND_PPP_PU_E!J44+FC_IND_PPP_PA_E!J44+FC_IND_PPP_PR_E!J44</f>
        <v>173.37593808000003</v>
      </c>
      <c r="K44" s="8">
        <f>FC_IND_PPP_PU_E!K44+FC_IND_PPP_PA_E!K44+FC_IND_PPP_PR_E!K44</f>
        <v>182.66412384</v>
      </c>
      <c r="L44" s="8">
        <f>FC_IND_PPP_PU_E!L44+FC_IND_PPP_PA_E!L44+FC_IND_PPP_PR_E!L44</f>
        <v>117.64793808000002</v>
      </c>
      <c r="M44" s="8">
        <f>FC_IND_PPP_PU_E!M44+FC_IND_PPP_PA_E!M44+FC_IND_PPP_PR_E!M44</f>
        <v>55.728000000000023</v>
      </c>
      <c r="N44" s="8">
        <f>FC_IND_PPP_PU_E!N44+FC_IND_PPP_PA_E!N44+FC_IND_PPP_PR_E!N44</f>
        <v>86.687969040000013</v>
      </c>
      <c r="O44" s="8">
        <f>FC_IND_PPP_PU_E!O44+FC_IND_PPP_PA_E!O44+FC_IND_PPP_PR_E!O44</f>
        <v>142.41596904000002</v>
      </c>
      <c r="P44" s="8">
        <f>FC_IND_PPP_PU_E!P44+FC_IND_PPP_PA_E!P44+FC_IND_PPP_PR_E!P44</f>
        <v>95.975876159999999</v>
      </c>
      <c r="Q44" s="8">
        <f>FC_IND_PPP_PU_E!Q44+FC_IND_PPP_PA_E!Q44+FC_IND_PPP_PR_E!Q44</f>
        <v>92.879907120000013</v>
      </c>
      <c r="R44" s="8">
        <f>FC_IND_PPP_PU_E!R44+FC_IND_PPP_PA_E!R44+FC_IND_PPP_PR_E!R44</f>
        <v>182.66412384</v>
      </c>
      <c r="S44" s="8">
        <f>FC_IND_PPP_PU_E!S44+FC_IND_PPP_PA_E!S44+FC_IND_PPP_PR_E!S44</f>
        <v>195.048</v>
      </c>
      <c r="T44" s="8">
        <f>FC_IND_PPP_PU_E!T44+FC_IND_PPP_PA_E!T44+FC_IND_PPP_PR_E!T44</f>
        <v>145.90816416000001</v>
      </c>
      <c r="U44" s="8">
        <f>FC_IND_PPP_PU_E!U44+FC_IND_PPP_PA_E!U44+FC_IND_PPP_PR_E!U44</f>
        <v>130.40965008000001</v>
      </c>
      <c r="V44" s="8">
        <f>FC_IND_PPP_PU_E!V44+FC_IND_PPP_PA_E!V44+FC_IND_PPP_PR_E!V44</f>
        <v>105.68508695999998</v>
      </c>
      <c r="W44" s="8">
        <f>FC_IND_PPP_PU_E!W44+FC_IND_PPP_PA_E!W44+FC_IND_PPP_PR_E!W44</f>
        <v>128.00108592000001</v>
      </c>
      <c r="X44" s="8">
        <f>FC_IND_PPP_PU_E!X44+FC_IND_PPP_PA_E!X44+FC_IND_PPP_PR_E!X44</f>
        <v>91.848939119999997</v>
      </c>
    </row>
    <row r="45" spans="1:24" ht="11.25" customHeight="1" x14ac:dyDescent="0.2">
      <c r="A45" s="28" t="s">
        <v>76</v>
      </c>
      <c r="B45" s="7" t="s">
        <v>77</v>
      </c>
      <c r="C45" s="8">
        <f>FC_IND_PPP_PU_E!C45+FC_IND_PPP_PA_E!C45+FC_IND_PPP_PR_E!C45</f>
        <v>0</v>
      </c>
      <c r="D45" s="8">
        <f>FC_IND_PPP_PU_E!D45+FC_IND_PPP_PA_E!D45+FC_IND_PPP_PR_E!D45</f>
        <v>0</v>
      </c>
      <c r="E45" s="8">
        <f>FC_IND_PPP_PU_E!E45+FC_IND_PPP_PA_E!E45+FC_IND_PPP_PR_E!E45</f>
        <v>0</v>
      </c>
      <c r="F45" s="8">
        <f>FC_IND_PPP_PU_E!F45+FC_IND_PPP_PA_E!F45+FC_IND_PPP_PR_E!F45</f>
        <v>0</v>
      </c>
      <c r="G45" s="8">
        <f>FC_IND_PPP_PU_E!G45+FC_IND_PPP_PA_E!G45+FC_IND_PPP_PR_E!G45</f>
        <v>0</v>
      </c>
      <c r="H45" s="8">
        <f>FC_IND_PPP_PU_E!H45+FC_IND_PPP_PA_E!H45+FC_IND_PPP_PR_E!H45</f>
        <v>0</v>
      </c>
      <c r="I45" s="8">
        <f>FC_IND_PPP_PU_E!I45+FC_IND_PPP_PA_E!I45+FC_IND_PPP_PR_E!I45</f>
        <v>0</v>
      </c>
      <c r="J45" s="8">
        <f>FC_IND_PPP_PU_E!J45+FC_IND_PPP_PA_E!J45+FC_IND_PPP_PR_E!J45</f>
        <v>0</v>
      </c>
      <c r="K45" s="8">
        <f>FC_IND_PPP_PU_E!K45+FC_IND_PPP_PA_E!K45+FC_IND_PPP_PR_E!K45</f>
        <v>0</v>
      </c>
      <c r="L45" s="8">
        <f>FC_IND_PPP_PU_E!L45+FC_IND_PPP_PA_E!L45+FC_IND_PPP_PR_E!L45</f>
        <v>0</v>
      </c>
      <c r="M45" s="8">
        <f>FC_IND_PPP_PU_E!M45+FC_IND_PPP_PA_E!M45+FC_IND_PPP_PR_E!M45</f>
        <v>0</v>
      </c>
      <c r="N45" s="8">
        <f>FC_IND_PPP_PU_E!N45+FC_IND_PPP_PA_E!N45+FC_IND_PPP_PR_E!N45</f>
        <v>0</v>
      </c>
      <c r="O45" s="8">
        <f>FC_IND_PPP_PU_E!O45+FC_IND_PPP_PA_E!O45+FC_IND_PPP_PR_E!O45</f>
        <v>0</v>
      </c>
      <c r="P45" s="8">
        <f>FC_IND_PPP_PU_E!P45+FC_IND_PPP_PA_E!P45+FC_IND_PPP_PR_E!P45</f>
        <v>0</v>
      </c>
      <c r="Q45" s="8">
        <f>FC_IND_PPP_PU_E!Q45+FC_IND_PPP_PA_E!Q45+FC_IND_PPP_PR_E!Q45</f>
        <v>0</v>
      </c>
      <c r="R45" s="8">
        <f>FC_IND_PPP_PU_E!R45+FC_IND_PPP_PA_E!R45+FC_IND_PPP_PR_E!R45</f>
        <v>0</v>
      </c>
      <c r="S45" s="8">
        <f>FC_IND_PPP_PU_E!S45+FC_IND_PPP_PA_E!S45+FC_IND_PPP_PR_E!S45</f>
        <v>0</v>
      </c>
      <c r="T45" s="8">
        <f>FC_IND_PPP_PU_E!T45+FC_IND_PPP_PA_E!T45+FC_IND_PPP_PR_E!T45</f>
        <v>0</v>
      </c>
      <c r="U45" s="8">
        <f>FC_IND_PPP_PU_E!U45+FC_IND_PPP_PA_E!U45+FC_IND_PPP_PR_E!U45</f>
        <v>0</v>
      </c>
      <c r="V45" s="8">
        <f>FC_IND_PPP_PU_E!V45+FC_IND_PPP_PA_E!V45+FC_IND_PPP_PR_E!V45</f>
        <v>0</v>
      </c>
      <c r="W45" s="8">
        <f>FC_IND_PPP_PU_E!W45+FC_IND_PPP_PA_E!W45+FC_IND_PPP_PR_E!W45</f>
        <v>0</v>
      </c>
      <c r="X45" s="8">
        <f>FC_IND_PPP_PU_E!X45+FC_IND_PPP_PA_E!X45+FC_IND_PPP_PR_E!X45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FC_IND_PPP_PU_E!C46+FC_IND_PPP_PA_E!C46+FC_IND_PPP_PR_E!C46</f>
        <v>0</v>
      </c>
      <c r="D46" s="8">
        <f>FC_IND_PPP_PU_E!D46+FC_IND_PPP_PA_E!D46+FC_IND_PPP_PR_E!D46</f>
        <v>0</v>
      </c>
      <c r="E46" s="8">
        <f>FC_IND_PPP_PU_E!E46+FC_IND_PPP_PA_E!E46+FC_IND_PPP_PR_E!E46</f>
        <v>0</v>
      </c>
      <c r="F46" s="8">
        <f>FC_IND_PPP_PU_E!F46+FC_IND_PPP_PA_E!F46+FC_IND_PPP_PR_E!F46</f>
        <v>0</v>
      </c>
      <c r="G46" s="8">
        <f>FC_IND_PPP_PU_E!G46+FC_IND_PPP_PA_E!G46+FC_IND_PPP_PR_E!G46</f>
        <v>0</v>
      </c>
      <c r="H46" s="8">
        <f>FC_IND_PPP_PU_E!H46+FC_IND_PPP_PA_E!H46+FC_IND_PPP_PR_E!H46</f>
        <v>0</v>
      </c>
      <c r="I46" s="8">
        <f>FC_IND_PPP_PU_E!I46+FC_IND_PPP_PA_E!I46+FC_IND_PPP_PR_E!I46</f>
        <v>0</v>
      </c>
      <c r="J46" s="8">
        <f>FC_IND_PPP_PU_E!J46+FC_IND_PPP_PA_E!J46+FC_IND_PPP_PR_E!J46</f>
        <v>0</v>
      </c>
      <c r="K46" s="8">
        <f>FC_IND_PPP_PU_E!K46+FC_IND_PPP_PA_E!K46+FC_IND_PPP_PR_E!K46</f>
        <v>0</v>
      </c>
      <c r="L46" s="8">
        <f>FC_IND_PPP_PU_E!L46+FC_IND_PPP_PA_E!L46+FC_IND_PPP_PR_E!L46</f>
        <v>0</v>
      </c>
      <c r="M46" s="8">
        <f>FC_IND_PPP_PU_E!M46+FC_IND_PPP_PA_E!M46+FC_IND_PPP_PR_E!M46</f>
        <v>0</v>
      </c>
      <c r="N46" s="8">
        <f>FC_IND_PPP_PU_E!N46+FC_IND_PPP_PA_E!N46+FC_IND_PPP_PR_E!N46</f>
        <v>0</v>
      </c>
      <c r="O46" s="8">
        <f>FC_IND_PPP_PU_E!O46+FC_IND_PPP_PA_E!O46+FC_IND_PPP_PR_E!O46</f>
        <v>0</v>
      </c>
      <c r="P46" s="8">
        <f>FC_IND_PPP_PU_E!P46+FC_IND_PPP_PA_E!P46+FC_IND_PPP_PR_E!P46</f>
        <v>0</v>
      </c>
      <c r="Q46" s="8">
        <f>FC_IND_PPP_PU_E!Q46+FC_IND_PPP_PA_E!Q46+FC_IND_PPP_PR_E!Q46</f>
        <v>0</v>
      </c>
      <c r="R46" s="8">
        <f>FC_IND_PPP_PU_E!R46+FC_IND_PPP_PA_E!R46+FC_IND_PPP_PR_E!R46</f>
        <v>0</v>
      </c>
      <c r="S46" s="8">
        <f>FC_IND_PPP_PU_E!S46+FC_IND_PPP_PA_E!S46+FC_IND_PPP_PR_E!S46</f>
        <v>0</v>
      </c>
      <c r="T46" s="8">
        <f>FC_IND_PPP_PU_E!T46+FC_IND_PPP_PA_E!T46+FC_IND_PPP_PR_E!T46</f>
        <v>0</v>
      </c>
      <c r="U46" s="8">
        <f>FC_IND_PPP_PU_E!U46+FC_IND_PPP_PA_E!U46+FC_IND_PPP_PR_E!U46</f>
        <v>0</v>
      </c>
      <c r="V46" s="8">
        <f>FC_IND_PPP_PU_E!V46+FC_IND_PPP_PA_E!V46+FC_IND_PPP_PR_E!V46</f>
        <v>0</v>
      </c>
      <c r="W46" s="8">
        <f>FC_IND_PPP_PU_E!W46+FC_IND_PPP_PA_E!W46+FC_IND_PPP_PR_E!W46</f>
        <v>0</v>
      </c>
      <c r="X46" s="8">
        <f>FC_IND_PPP_PU_E!X46+FC_IND_PPP_PA_E!X46+FC_IND_PPP_PR_E!X46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FC_IND_PPP_PU_E!C47+FC_IND_PPP_PA_E!C47+FC_IND_PPP_PR_E!C47</f>
        <v>0</v>
      </c>
      <c r="D47" s="8">
        <f>FC_IND_PPP_PU_E!D47+FC_IND_PPP_PA_E!D47+FC_IND_PPP_PR_E!D47</f>
        <v>0</v>
      </c>
      <c r="E47" s="8">
        <f>FC_IND_PPP_PU_E!E47+FC_IND_PPP_PA_E!E47+FC_IND_PPP_PR_E!E47</f>
        <v>0</v>
      </c>
      <c r="F47" s="8">
        <f>FC_IND_PPP_PU_E!F47+FC_IND_PPP_PA_E!F47+FC_IND_PPP_PR_E!F47</f>
        <v>0</v>
      </c>
      <c r="G47" s="8">
        <f>FC_IND_PPP_PU_E!G47+FC_IND_PPP_PA_E!G47+FC_IND_PPP_PR_E!G47</f>
        <v>0</v>
      </c>
      <c r="H47" s="8">
        <f>FC_IND_PPP_PU_E!H47+FC_IND_PPP_PA_E!H47+FC_IND_PPP_PR_E!H47</f>
        <v>0</v>
      </c>
      <c r="I47" s="8">
        <f>FC_IND_PPP_PU_E!I47+FC_IND_PPP_PA_E!I47+FC_IND_PPP_PR_E!I47</f>
        <v>0</v>
      </c>
      <c r="J47" s="8">
        <f>FC_IND_PPP_PU_E!J47+FC_IND_PPP_PA_E!J47+FC_IND_PPP_PR_E!J47</f>
        <v>0</v>
      </c>
      <c r="K47" s="8">
        <f>FC_IND_PPP_PU_E!K47+FC_IND_PPP_PA_E!K47+FC_IND_PPP_PR_E!K47</f>
        <v>0</v>
      </c>
      <c r="L47" s="8">
        <f>FC_IND_PPP_PU_E!L47+FC_IND_PPP_PA_E!L47+FC_IND_PPP_PR_E!L47</f>
        <v>0</v>
      </c>
      <c r="M47" s="8">
        <f>FC_IND_PPP_PU_E!M47+FC_IND_PPP_PA_E!M47+FC_IND_PPP_PR_E!M47</f>
        <v>0</v>
      </c>
      <c r="N47" s="8">
        <f>FC_IND_PPP_PU_E!N47+FC_IND_PPP_PA_E!N47+FC_IND_PPP_PR_E!N47</f>
        <v>0</v>
      </c>
      <c r="O47" s="8">
        <f>FC_IND_PPP_PU_E!O47+FC_IND_PPP_PA_E!O47+FC_IND_PPP_PR_E!O47</f>
        <v>0</v>
      </c>
      <c r="P47" s="8">
        <f>FC_IND_PPP_PU_E!P47+FC_IND_PPP_PA_E!P47+FC_IND_PPP_PR_E!P47</f>
        <v>0</v>
      </c>
      <c r="Q47" s="8">
        <f>FC_IND_PPP_PU_E!Q47+FC_IND_PPP_PA_E!Q47+FC_IND_PPP_PR_E!Q47</f>
        <v>0</v>
      </c>
      <c r="R47" s="8">
        <f>FC_IND_PPP_PU_E!R47+FC_IND_PPP_PA_E!R47+FC_IND_PPP_PR_E!R47</f>
        <v>0</v>
      </c>
      <c r="S47" s="8">
        <f>FC_IND_PPP_PU_E!S47+FC_IND_PPP_PA_E!S47+FC_IND_PPP_PR_E!S47</f>
        <v>0</v>
      </c>
      <c r="T47" s="8">
        <f>FC_IND_PPP_PU_E!T47+FC_IND_PPP_PA_E!T47+FC_IND_PPP_PR_E!T47</f>
        <v>0</v>
      </c>
      <c r="U47" s="8">
        <f>FC_IND_PPP_PU_E!U47+FC_IND_PPP_PA_E!U47+FC_IND_PPP_PR_E!U47</f>
        <v>0</v>
      </c>
      <c r="V47" s="8">
        <f>FC_IND_PPP_PU_E!V47+FC_IND_PPP_PA_E!V47+FC_IND_PPP_PR_E!V47</f>
        <v>0</v>
      </c>
      <c r="W47" s="8">
        <f>FC_IND_PPP_PU_E!W47+FC_IND_PPP_PA_E!W47+FC_IND_PPP_PR_E!W47</f>
        <v>0</v>
      </c>
      <c r="X47" s="8">
        <f>FC_IND_PPP_PU_E!X47+FC_IND_PPP_PA_E!X47+FC_IND_PPP_PR_E!X47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FC_IND_PPP_PU_E!C48+FC_IND_PPP_PA_E!C48+FC_IND_PPP_PR_E!C48</f>
        <v>0</v>
      </c>
      <c r="D48" s="8">
        <f>FC_IND_PPP_PU_E!D48+FC_IND_PPP_PA_E!D48+FC_IND_PPP_PR_E!D48</f>
        <v>0</v>
      </c>
      <c r="E48" s="8">
        <f>FC_IND_PPP_PU_E!E48+FC_IND_PPP_PA_E!E48+FC_IND_PPP_PR_E!E48</f>
        <v>0</v>
      </c>
      <c r="F48" s="8">
        <f>FC_IND_PPP_PU_E!F48+FC_IND_PPP_PA_E!F48+FC_IND_PPP_PR_E!F48</f>
        <v>0</v>
      </c>
      <c r="G48" s="8">
        <f>FC_IND_PPP_PU_E!G48+FC_IND_PPP_PA_E!G48+FC_IND_PPP_PR_E!G48</f>
        <v>0</v>
      </c>
      <c r="H48" s="8">
        <f>FC_IND_PPP_PU_E!H48+FC_IND_PPP_PA_E!H48+FC_IND_PPP_PR_E!H48</f>
        <v>0</v>
      </c>
      <c r="I48" s="8">
        <f>FC_IND_PPP_PU_E!I48+FC_IND_PPP_PA_E!I48+FC_IND_PPP_PR_E!I48</f>
        <v>0</v>
      </c>
      <c r="J48" s="8">
        <f>FC_IND_PPP_PU_E!J48+FC_IND_PPP_PA_E!J48+FC_IND_PPP_PR_E!J48</f>
        <v>0</v>
      </c>
      <c r="K48" s="8">
        <f>FC_IND_PPP_PU_E!K48+FC_IND_PPP_PA_E!K48+FC_IND_PPP_PR_E!K48</f>
        <v>0</v>
      </c>
      <c r="L48" s="8">
        <f>FC_IND_PPP_PU_E!L48+FC_IND_PPP_PA_E!L48+FC_IND_PPP_PR_E!L48</f>
        <v>0</v>
      </c>
      <c r="M48" s="8">
        <f>FC_IND_PPP_PU_E!M48+FC_IND_PPP_PA_E!M48+FC_IND_PPP_PR_E!M48</f>
        <v>0</v>
      </c>
      <c r="N48" s="8">
        <f>FC_IND_PPP_PU_E!N48+FC_IND_PPP_PA_E!N48+FC_IND_PPP_PR_E!N48</f>
        <v>0</v>
      </c>
      <c r="O48" s="8">
        <f>FC_IND_PPP_PU_E!O48+FC_IND_PPP_PA_E!O48+FC_IND_PPP_PR_E!O48</f>
        <v>0</v>
      </c>
      <c r="P48" s="8">
        <f>FC_IND_PPP_PU_E!P48+FC_IND_PPP_PA_E!P48+FC_IND_PPP_PR_E!P48</f>
        <v>0</v>
      </c>
      <c r="Q48" s="8">
        <f>FC_IND_PPP_PU_E!Q48+FC_IND_PPP_PA_E!Q48+FC_IND_PPP_PR_E!Q48</f>
        <v>0</v>
      </c>
      <c r="R48" s="8">
        <f>FC_IND_PPP_PU_E!R48+FC_IND_PPP_PA_E!R48+FC_IND_PPP_PR_E!R48</f>
        <v>0</v>
      </c>
      <c r="S48" s="8">
        <f>FC_IND_PPP_PU_E!S48+FC_IND_PPP_PA_E!S48+FC_IND_PPP_PR_E!S48</f>
        <v>0</v>
      </c>
      <c r="T48" s="8">
        <f>FC_IND_PPP_PU_E!T48+FC_IND_PPP_PA_E!T48+FC_IND_PPP_PR_E!T48</f>
        <v>0</v>
      </c>
      <c r="U48" s="8">
        <f>FC_IND_PPP_PU_E!U48+FC_IND_PPP_PA_E!U48+FC_IND_PPP_PR_E!U48</f>
        <v>0</v>
      </c>
      <c r="V48" s="8">
        <f>FC_IND_PPP_PU_E!V48+FC_IND_PPP_PA_E!V48+FC_IND_PPP_PR_E!V48</f>
        <v>0</v>
      </c>
      <c r="W48" s="8">
        <f>FC_IND_PPP_PU_E!W48+FC_IND_PPP_PA_E!W48+FC_IND_PPP_PR_E!W48</f>
        <v>0</v>
      </c>
      <c r="X48" s="8">
        <f>FC_IND_PPP_PU_E!X48+FC_IND_PPP_PA_E!X48+FC_IND_PPP_PR_E!X48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FC_IND_PPP_PU_E!C49+FC_IND_PPP_PA_E!C49+FC_IND_PPP_PR_E!C49</f>
        <v>0</v>
      </c>
      <c r="D49" s="8">
        <f>FC_IND_PPP_PU_E!D49+FC_IND_PPP_PA_E!D49+FC_IND_PPP_PR_E!D49</f>
        <v>0</v>
      </c>
      <c r="E49" s="8">
        <f>FC_IND_PPP_PU_E!E49+FC_IND_PPP_PA_E!E49+FC_IND_PPP_PR_E!E49</f>
        <v>0</v>
      </c>
      <c r="F49" s="8">
        <f>FC_IND_PPP_PU_E!F49+FC_IND_PPP_PA_E!F49+FC_IND_PPP_PR_E!F49</f>
        <v>0</v>
      </c>
      <c r="G49" s="8">
        <f>FC_IND_PPP_PU_E!G49+FC_IND_PPP_PA_E!G49+FC_IND_PPP_PR_E!G49</f>
        <v>0</v>
      </c>
      <c r="H49" s="8">
        <f>FC_IND_PPP_PU_E!H49+FC_IND_PPP_PA_E!H49+FC_IND_PPP_PR_E!H49</f>
        <v>0</v>
      </c>
      <c r="I49" s="8">
        <f>FC_IND_PPP_PU_E!I49+FC_IND_PPP_PA_E!I49+FC_IND_PPP_PR_E!I49</f>
        <v>0</v>
      </c>
      <c r="J49" s="8">
        <f>FC_IND_PPP_PU_E!J49+FC_IND_PPP_PA_E!J49+FC_IND_PPP_PR_E!J49</f>
        <v>0</v>
      </c>
      <c r="K49" s="8">
        <f>FC_IND_PPP_PU_E!K49+FC_IND_PPP_PA_E!K49+FC_IND_PPP_PR_E!K49</f>
        <v>0</v>
      </c>
      <c r="L49" s="8">
        <f>FC_IND_PPP_PU_E!L49+FC_IND_PPP_PA_E!L49+FC_IND_PPP_PR_E!L49</f>
        <v>0</v>
      </c>
      <c r="M49" s="8">
        <f>FC_IND_PPP_PU_E!M49+FC_IND_PPP_PA_E!M49+FC_IND_PPP_PR_E!M49</f>
        <v>0</v>
      </c>
      <c r="N49" s="8">
        <f>FC_IND_PPP_PU_E!N49+FC_IND_PPP_PA_E!N49+FC_IND_PPP_PR_E!N49</f>
        <v>0</v>
      </c>
      <c r="O49" s="8">
        <f>FC_IND_PPP_PU_E!O49+FC_IND_PPP_PA_E!O49+FC_IND_PPP_PR_E!O49</f>
        <v>0</v>
      </c>
      <c r="P49" s="8">
        <f>FC_IND_PPP_PU_E!P49+FC_IND_PPP_PA_E!P49+FC_IND_PPP_PR_E!P49</f>
        <v>0</v>
      </c>
      <c r="Q49" s="8">
        <f>FC_IND_PPP_PU_E!Q49+FC_IND_PPP_PA_E!Q49+FC_IND_PPP_PR_E!Q49</f>
        <v>0</v>
      </c>
      <c r="R49" s="8">
        <f>FC_IND_PPP_PU_E!R49+FC_IND_PPP_PA_E!R49+FC_IND_PPP_PR_E!R49</f>
        <v>0</v>
      </c>
      <c r="S49" s="8">
        <f>FC_IND_PPP_PU_E!S49+FC_IND_PPP_PA_E!S49+FC_IND_PPP_PR_E!S49</f>
        <v>0</v>
      </c>
      <c r="T49" s="8">
        <f>FC_IND_PPP_PU_E!T49+FC_IND_PPP_PA_E!T49+FC_IND_PPP_PR_E!T49</f>
        <v>0</v>
      </c>
      <c r="U49" s="8">
        <f>FC_IND_PPP_PU_E!U49+FC_IND_PPP_PA_E!U49+FC_IND_PPP_PR_E!U49</f>
        <v>0</v>
      </c>
      <c r="V49" s="8">
        <f>FC_IND_PPP_PU_E!V49+FC_IND_PPP_PA_E!V49+FC_IND_PPP_PR_E!V49</f>
        <v>0</v>
      </c>
      <c r="W49" s="8">
        <f>FC_IND_PPP_PU_E!W49+FC_IND_PPP_PA_E!W49+FC_IND_PPP_PR_E!W49</f>
        <v>0</v>
      </c>
      <c r="X49" s="8">
        <f>FC_IND_PPP_PU_E!X49+FC_IND_PPP_PA_E!X49+FC_IND_PPP_PR_E!X49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FC_IND_PPP_PU_E!C50+FC_IND_PPP_PA_E!C50+FC_IND_PPP_PR_E!C50</f>
        <v>0</v>
      </c>
      <c r="D50" s="8">
        <f>FC_IND_PPP_PU_E!D50+FC_IND_PPP_PA_E!D50+FC_IND_PPP_PR_E!D50</f>
        <v>0</v>
      </c>
      <c r="E50" s="8">
        <f>FC_IND_PPP_PU_E!E50+FC_IND_PPP_PA_E!E50+FC_IND_PPP_PR_E!E50</f>
        <v>0</v>
      </c>
      <c r="F50" s="8">
        <f>FC_IND_PPP_PU_E!F50+FC_IND_PPP_PA_E!F50+FC_IND_PPP_PR_E!F50</f>
        <v>0</v>
      </c>
      <c r="G50" s="8">
        <f>FC_IND_PPP_PU_E!G50+FC_IND_PPP_PA_E!G50+FC_IND_PPP_PR_E!G50</f>
        <v>0</v>
      </c>
      <c r="H50" s="8">
        <f>FC_IND_PPP_PU_E!H50+FC_IND_PPP_PA_E!H50+FC_IND_PPP_PR_E!H50</f>
        <v>0</v>
      </c>
      <c r="I50" s="8">
        <f>FC_IND_PPP_PU_E!I50+FC_IND_PPP_PA_E!I50+FC_IND_PPP_PR_E!I50</f>
        <v>0</v>
      </c>
      <c r="J50" s="8">
        <f>FC_IND_PPP_PU_E!J50+FC_IND_PPP_PA_E!J50+FC_IND_PPP_PR_E!J50</f>
        <v>0</v>
      </c>
      <c r="K50" s="8">
        <f>FC_IND_PPP_PU_E!K50+FC_IND_PPP_PA_E!K50+FC_IND_PPP_PR_E!K50</f>
        <v>0</v>
      </c>
      <c r="L50" s="8">
        <f>FC_IND_PPP_PU_E!L50+FC_IND_PPP_PA_E!L50+FC_IND_PPP_PR_E!L50</f>
        <v>0</v>
      </c>
      <c r="M50" s="8">
        <f>FC_IND_PPP_PU_E!M50+FC_IND_PPP_PA_E!M50+FC_IND_PPP_PR_E!M50</f>
        <v>0</v>
      </c>
      <c r="N50" s="8">
        <f>FC_IND_PPP_PU_E!N50+FC_IND_PPP_PA_E!N50+FC_IND_PPP_PR_E!N50</f>
        <v>0</v>
      </c>
      <c r="O50" s="8">
        <f>FC_IND_PPP_PU_E!O50+FC_IND_PPP_PA_E!O50+FC_IND_PPP_PR_E!O50</f>
        <v>0</v>
      </c>
      <c r="P50" s="8">
        <f>FC_IND_PPP_PU_E!P50+FC_IND_PPP_PA_E!P50+FC_IND_PPP_PR_E!P50</f>
        <v>0</v>
      </c>
      <c r="Q50" s="8">
        <f>FC_IND_PPP_PU_E!Q50+FC_IND_PPP_PA_E!Q50+FC_IND_PPP_PR_E!Q50</f>
        <v>0</v>
      </c>
      <c r="R50" s="8">
        <f>FC_IND_PPP_PU_E!R50+FC_IND_PPP_PA_E!R50+FC_IND_PPP_PR_E!R50</f>
        <v>0</v>
      </c>
      <c r="S50" s="8">
        <f>FC_IND_PPP_PU_E!S50+FC_IND_PPP_PA_E!S50+FC_IND_PPP_PR_E!S50</f>
        <v>0</v>
      </c>
      <c r="T50" s="8">
        <f>FC_IND_PPP_PU_E!T50+FC_IND_PPP_PA_E!T50+FC_IND_PPP_PR_E!T50</f>
        <v>0</v>
      </c>
      <c r="U50" s="8">
        <f>FC_IND_PPP_PU_E!U50+FC_IND_PPP_PA_E!U50+FC_IND_PPP_PR_E!U50</f>
        <v>0</v>
      </c>
      <c r="V50" s="8">
        <f>FC_IND_PPP_PU_E!V50+FC_IND_PPP_PA_E!V50+FC_IND_PPP_PR_E!V50</f>
        <v>0</v>
      </c>
      <c r="W50" s="8">
        <f>FC_IND_PPP_PU_E!W50+FC_IND_PPP_PA_E!W50+FC_IND_PPP_PR_E!W50</f>
        <v>0</v>
      </c>
      <c r="X50" s="8">
        <f>FC_IND_PPP_PU_E!X50+FC_IND_PPP_PA_E!X50+FC_IND_PPP_PR_E!X50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FC_IND_PPP_PU_E!C51+FC_IND_PPP_PA_E!C51+FC_IND_PPP_PR_E!C51</f>
        <v>15.55092</v>
      </c>
      <c r="D51" s="27">
        <f>FC_IND_PPP_PU_E!D51+FC_IND_PPP_PA_E!D51+FC_IND_PPP_PR_E!D51</f>
        <v>40.543469999999999</v>
      </c>
      <c r="E51" s="27">
        <f>FC_IND_PPP_PU_E!E51+FC_IND_PPP_PA_E!E51+FC_IND_PPP_PR_E!E51</f>
        <v>59.325750000000014</v>
      </c>
      <c r="F51" s="27">
        <f>FC_IND_PPP_PU_E!F51+FC_IND_PPP_PA_E!F51+FC_IND_PPP_PR_E!F51</f>
        <v>84.166830000000004</v>
      </c>
      <c r="G51" s="27">
        <f>FC_IND_PPP_PU_E!G51+FC_IND_PPP_PA_E!G51+FC_IND_PPP_PR_E!G51</f>
        <v>68.211990000000014</v>
      </c>
      <c r="H51" s="27">
        <f>FC_IND_PPP_PU_E!H51+FC_IND_PPP_PA_E!H51+FC_IND_PPP_PR_E!H51</f>
        <v>89.417790000000011</v>
      </c>
      <c r="I51" s="27">
        <f>FC_IND_PPP_PU_E!I51+FC_IND_PPP_PA_E!I51+FC_IND_PPP_PR_E!I51</f>
        <v>98.455500000000015</v>
      </c>
      <c r="J51" s="27">
        <f>FC_IND_PPP_PU_E!J51+FC_IND_PPP_PA_E!J51+FC_IND_PPP_PR_E!J51</f>
        <v>101.68686</v>
      </c>
      <c r="K51" s="27">
        <f>FC_IND_PPP_PU_E!K51+FC_IND_PPP_PA_E!K51+FC_IND_PPP_PR_E!K51</f>
        <v>125.97254999999998</v>
      </c>
      <c r="L51" s="27">
        <f>FC_IND_PPP_PU_E!L51+FC_IND_PPP_PA_E!L51+FC_IND_PPP_PR_E!L51</f>
        <v>183.48066</v>
      </c>
      <c r="M51" s="27">
        <f>FC_IND_PPP_PU_E!M51+FC_IND_PPP_PA_E!M51+FC_IND_PPP_PR_E!M51</f>
        <v>212.76486000000003</v>
      </c>
      <c r="N51" s="27">
        <f>FC_IND_PPP_PU_E!N51+FC_IND_PPP_PA_E!N51+FC_IND_PPP_PR_E!N51</f>
        <v>262.04309999999992</v>
      </c>
      <c r="O51" s="27">
        <f>FC_IND_PPP_PU_E!O51+FC_IND_PPP_PA_E!O51+FC_IND_PPP_PR_E!O51</f>
        <v>251.18774999999999</v>
      </c>
      <c r="P51" s="27">
        <f>FC_IND_PPP_PU_E!P51+FC_IND_PPP_PA_E!P51+FC_IND_PPP_PR_E!P51</f>
        <v>219.37905000000006</v>
      </c>
      <c r="Q51" s="27">
        <f>FC_IND_PPP_PU_E!Q51+FC_IND_PPP_PA_E!Q51+FC_IND_PPP_PR_E!Q51</f>
        <v>211.75506000000001</v>
      </c>
      <c r="R51" s="27">
        <f>FC_IND_PPP_PU_E!R51+FC_IND_PPP_PA_E!R51+FC_IND_PPP_PR_E!R51</f>
        <v>217.16920368000004</v>
      </c>
      <c r="S51" s="27">
        <f>FC_IND_PPP_PU_E!S51+FC_IND_PPP_PA_E!S51+FC_IND_PPP_PR_E!S51</f>
        <v>256.47930395999992</v>
      </c>
      <c r="T51" s="27">
        <f>FC_IND_PPP_PU_E!T51+FC_IND_PPP_PA_E!T51+FC_IND_PPP_PR_E!T51</f>
        <v>371.00395332000011</v>
      </c>
      <c r="U51" s="27">
        <f>FC_IND_PPP_PU_E!U51+FC_IND_PPP_PA_E!U51+FC_IND_PPP_PR_E!U51</f>
        <v>366.60526452000005</v>
      </c>
      <c r="V51" s="27">
        <f>FC_IND_PPP_PU_E!V51+FC_IND_PPP_PA_E!V51+FC_IND_PPP_PR_E!V51</f>
        <v>370.67455655999998</v>
      </c>
      <c r="W51" s="27">
        <f>FC_IND_PPP_PU_E!W51+FC_IND_PPP_PA_E!W51+FC_IND_PPP_PR_E!W51</f>
        <v>350.80997292000018</v>
      </c>
      <c r="X51" s="27">
        <f>FC_IND_PPP_PU_E!X51+FC_IND_PPP_PA_E!X51+FC_IND_PPP_PR_E!X51</f>
        <v>420.82506180000007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0.71505720000000017</v>
      </c>
      <c r="P52" s="27">
        <f t="shared" si="29"/>
        <v>1.2869999999999997</v>
      </c>
      <c r="Q52" s="27">
        <f t="shared" si="29"/>
        <v>0.1431144</v>
      </c>
      <c r="R52" s="27">
        <f t="shared" si="29"/>
        <v>0.14311439999999997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FC_IND_PPP_PU_E!C53+FC_IND_PPP_PA_E!C53+FC_IND_PPP_PR_E!C53</f>
        <v>0</v>
      </c>
      <c r="D53" s="8">
        <f>FC_IND_PPP_PU_E!D53+FC_IND_PPP_PA_E!D53+FC_IND_PPP_PR_E!D53</f>
        <v>0</v>
      </c>
      <c r="E53" s="8">
        <f>FC_IND_PPP_PU_E!E53+FC_IND_PPP_PA_E!E53+FC_IND_PPP_PR_E!E53</f>
        <v>0</v>
      </c>
      <c r="F53" s="8">
        <f>FC_IND_PPP_PU_E!F53+FC_IND_PPP_PA_E!F53+FC_IND_PPP_PR_E!F53</f>
        <v>0</v>
      </c>
      <c r="G53" s="8">
        <f>FC_IND_PPP_PU_E!G53+FC_IND_PPP_PA_E!G53+FC_IND_PPP_PR_E!G53</f>
        <v>0</v>
      </c>
      <c r="H53" s="8">
        <f>FC_IND_PPP_PU_E!H53+FC_IND_PPP_PA_E!H53+FC_IND_PPP_PR_E!H53</f>
        <v>0</v>
      </c>
      <c r="I53" s="8">
        <f>FC_IND_PPP_PU_E!I53+FC_IND_PPP_PA_E!I53+FC_IND_PPP_PR_E!I53</f>
        <v>0</v>
      </c>
      <c r="J53" s="8">
        <f>FC_IND_PPP_PU_E!J53+FC_IND_PPP_PA_E!J53+FC_IND_PPP_PR_E!J53</f>
        <v>0</v>
      </c>
      <c r="K53" s="8">
        <f>FC_IND_PPP_PU_E!K53+FC_IND_PPP_PA_E!K53+FC_IND_PPP_PR_E!K53</f>
        <v>0</v>
      </c>
      <c r="L53" s="8">
        <f>FC_IND_PPP_PU_E!L53+FC_IND_PPP_PA_E!L53+FC_IND_PPP_PR_E!L53</f>
        <v>0</v>
      </c>
      <c r="M53" s="8">
        <f>FC_IND_PPP_PU_E!M53+FC_IND_PPP_PA_E!M53+FC_IND_PPP_PR_E!M53</f>
        <v>0</v>
      </c>
      <c r="N53" s="8">
        <f>FC_IND_PPP_PU_E!N53+FC_IND_PPP_PA_E!N53+FC_IND_PPP_PR_E!N53</f>
        <v>0</v>
      </c>
      <c r="O53" s="8">
        <f>FC_IND_PPP_PU_E!O53+FC_IND_PPP_PA_E!O53+FC_IND_PPP_PR_E!O53</f>
        <v>0.71505720000000017</v>
      </c>
      <c r="P53" s="8">
        <f>FC_IND_PPP_PU_E!P53+FC_IND_PPP_PA_E!P53+FC_IND_PPP_PR_E!P53</f>
        <v>1.2869999999999997</v>
      </c>
      <c r="Q53" s="8">
        <f>FC_IND_PPP_PU_E!Q53+FC_IND_PPP_PA_E!Q53+FC_IND_PPP_PR_E!Q53</f>
        <v>0.1431144</v>
      </c>
      <c r="R53" s="8">
        <f>FC_IND_PPP_PU_E!R53+FC_IND_PPP_PA_E!R53+FC_IND_PPP_PR_E!R53</f>
        <v>0.14311439999999997</v>
      </c>
      <c r="S53" s="8">
        <f>FC_IND_PPP_PU_E!S53+FC_IND_PPP_PA_E!S53+FC_IND_PPP_PR_E!S53</f>
        <v>0</v>
      </c>
      <c r="T53" s="8">
        <f>FC_IND_PPP_PU_E!T53+FC_IND_PPP_PA_E!T53+FC_IND_PPP_PR_E!T53</f>
        <v>0</v>
      </c>
      <c r="U53" s="8">
        <f>FC_IND_PPP_PU_E!U53+FC_IND_PPP_PA_E!U53+FC_IND_PPP_PR_E!U53</f>
        <v>0</v>
      </c>
      <c r="V53" s="8">
        <f>FC_IND_PPP_PU_E!V53+FC_IND_PPP_PA_E!V53+FC_IND_PPP_PR_E!V53</f>
        <v>0</v>
      </c>
      <c r="W53" s="8">
        <f>FC_IND_PPP_PU_E!W53+FC_IND_PPP_PA_E!W53+FC_IND_PPP_PR_E!W53</f>
        <v>0</v>
      </c>
      <c r="X53" s="8">
        <f>FC_IND_PPP_PU_E!X53+FC_IND_PPP_PA_E!X53+FC_IND_PPP_PR_E!X53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FC_IND_PPP_PU_E!C54+FC_IND_PPP_PA_E!C54+FC_IND_PPP_PR_E!C54</f>
        <v>0</v>
      </c>
      <c r="D54" s="45">
        <f>FC_IND_PPP_PU_E!D54+FC_IND_PPP_PA_E!D54+FC_IND_PPP_PR_E!D54</f>
        <v>0</v>
      </c>
      <c r="E54" s="45">
        <f>FC_IND_PPP_PU_E!E54+FC_IND_PPP_PA_E!E54+FC_IND_PPP_PR_E!E54</f>
        <v>0</v>
      </c>
      <c r="F54" s="45">
        <f>FC_IND_PPP_PU_E!F54+FC_IND_PPP_PA_E!F54+FC_IND_PPP_PR_E!F54</f>
        <v>0</v>
      </c>
      <c r="G54" s="45">
        <f>FC_IND_PPP_PU_E!G54+FC_IND_PPP_PA_E!G54+FC_IND_PPP_PR_E!G54</f>
        <v>0</v>
      </c>
      <c r="H54" s="45">
        <f>FC_IND_PPP_PU_E!H54+FC_IND_PPP_PA_E!H54+FC_IND_PPP_PR_E!H54</f>
        <v>0</v>
      </c>
      <c r="I54" s="45">
        <f>FC_IND_PPP_PU_E!I54+FC_IND_PPP_PA_E!I54+FC_IND_PPP_PR_E!I54</f>
        <v>0</v>
      </c>
      <c r="J54" s="45">
        <f>FC_IND_PPP_PU_E!J54+FC_IND_PPP_PA_E!J54+FC_IND_PPP_PR_E!J54</f>
        <v>0</v>
      </c>
      <c r="K54" s="45">
        <f>FC_IND_PPP_PU_E!K54+FC_IND_PPP_PA_E!K54+FC_IND_PPP_PR_E!K54</f>
        <v>0</v>
      </c>
      <c r="L54" s="45">
        <f>FC_IND_PPP_PU_E!L54+FC_IND_PPP_PA_E!L54+FC_IND_PPP_PR_E!L54</f>
        <v>0</v>
      </c>
      <c r="M54" s="45">
        <f>FC_IND_PPP_PU_E!M54+FC_IND_PPP_PA_E!M54+FC_IND_PPP_PR_E!M54</f>
        <v>0</v>
      </c>
      <c r="N54" s="45">
        <f>FC_IND_PPP_PU_E!N54+FC_IND_PPP_PA_E!N54+FC_IND_PPP_PR_E!N54</f>
        <v>0</v>
      </c>
      <c r="O54" s="45">
        <f>FC_IND_PPP_PU_E!O54+FC_IND_PPP_PA_E!O54+FC_IND_PPP_PR_E!O54</f>
        <v>0</v>
      </c>
      <c r="P54" s="45">
        <f>FC_IND_PPP_PU_E!P54+FC_IND_PPP_PA_E!P54+FC_IND_PPP_PR_E!P54</f>
        <v>0</v>
      </c>
      <c r="Q54" s="45">
        <f>FC_IND_PPP_PU_E!Q54+FC_IND_PPP_PA_E!Q54+FC_IND_PPP_PR_E!Q54</f>
        <v>0</v>
      </c>
      <c r="R54" s="45">
        <f>FC_IND_PPP_PU_E!R54+FC_IND_PPP_PA_E!R54+FC_IND_PPP_PR_E!R54</f>
        <v>0</v>
      </c>
      <c r="S54" s="45">
        <f>FC_IND_PPP_PU_E!S54+FC_IND_PPP_PA_E!S54+FC_IND_PPP_PR_E!S54</f>
        <v>0</v>
      </c>
      <c r="T54" s="45">
        <f>FC_IND_PPP_PU_E!T54+FC_IND_PPP_PA_E!T54+FC_IND_PPP_PR_E!T54</f>
        <v>0</v>
      </c>
      <c r="U54" s="45">
        <f>FC_IND_PPP_PU_E!U54+FC_IND_PPP_PA_E!U54+FC_IND_PPP_PR_E!U54</f>
        <v>0</v>
      </c>
      <c r="V54" s="45">
        <f>FC_IND_PPP_PU_E!V54+FC_IND_PPP_PA_E!V54+FC_IND_PPP_PR_E!V54</f>
        <v>0</v>
      </c>
      <c r="W54" s="45">
        <f>FC_IND_PPP_PU_E!W54+FC_IND_PPP_PA_E!W54+FC_IND_PPP_PR_E!W54</f>
        <v>0</v>
      </c>
      <c r="X54" s="45">
        <f>FC_IND_PPP_PU_E!X54+FC_IND_PPP_PA_E!X54+FC_IND_PPP_PR_E!X54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3437.9521343999986</v>
      </c>
      <c r="D61" s="49">
        <f t="shared" si="31"/>
        <v>3381.9520895999999</v>
      </c>
      <c r="E61" s="49">
        <f t="shared" si="31"/>
        <v>3628.6879104000004</v>
      </c>
      <c r="F61" s="49">
        <f t="shared" si="31"/>
        <v>3594.6400896</v>
      </c>
      <c r="G61" s="49">
        <f t="shared" si="31"/>
        <v>3555.8881343999992</v>
      </c>
      <c r="H61" s="49">
        <f t="shared" si="31"/>
        <v>3605.5039103999989</v>
      </c>
      <c r="I61" s="49">
        <f t="shared" si="31"/>
        <v>3659.2641791999995</v>
      </c>
      <c r="J61" s="49">
        <f t="shared" si="31"/>
        <v>3769.3599552000001</v>
      </c>
      <c r="K61" s="49">
        <f t="shared" si="31"/>
        <v>3919.4398656000003</v>
      </c>
      <c r="L61" s="49">
        <f t="shared" si="31"/>
        <v>3748.9761791999999</v>
      </c>
      <c r="M61" s="49">
        <f t="shared" si="31"/>
        <v>3852.0159552</v>
      </c>
      <c r="N61" s="49">
        <f t="shared" si="31"/>
        <v>3782.4639551999999</v>
      </c>
      <c r="O61" s="49">
        <f t="shared" si="31"/>
        <v>4103.3438207999998</v>
      </c>
      <c r="P61" s="49">
        <f t="shared" si="31"/>
        <v>4336.0801343999992</v>
      </c>
      <c r="Q61" s="49">
        <f t="shared" si="31"/>
        <v>3874.3782436800002</v>
      </c>
      <c r="R61" s="49">
        <f t="shared" si="31"/>
        <v>3840.0279573599992</v>
      </c>
      <c r="S61" s="49">
        <f t="shared" si="31"/>
        <v>4033.1338437599989</v>
      </c>
      <c r="T61" s="49">
        <f t="shared" si="31"/>
        <v>3991.1209948799992</v>
      </c>
      <c r="U61" s="49">
        <f t="shared" si="31"/>
        <v>3837.8662351200001</v>
      </c>
      <c r="V61" s="49">
        <f t="shared" si="31"/>
        <v>3938.4849924000005</v>
      </c>
      <c r="W61" s="49">
        <f t="shared" si="31"/>
        <v>3896.9091943200001</v>
      </c>
      <c r="X61" s="49">
        <f t="shared" si="31"/>
        <v>3652.8645743999996</v>
      </c>
    </row>
    <row r="62" spans="1:24" ht="11.25" customHeight="1" x14ac:dyDescent="0.2">
      <c r="A62" s="50" t="s">
        <v>92</v>
      </c>
      <c r="B62" s="51" t="s">
        <v>93</v>
      </c>
      <c r="C62" s="52">
        <f>FC_IND_PPP_PU_E!C62+FC_IND_PPP_PA_E!C62+FC_IND_PPP_PR_E!C62</f>
        <v>3437.9521343999986</v>
      </c>
      <c r="D62" s="52">
        <f>FC_IND_PPP_PU_E!D62+FC_IND_PPP_PA_E!D62+FC_IND_PPP_PR_E!D62</f>
        <v>3381.9520895999999</v>
      </c>
      <c r="E62" s="52">
        <f>FC_IND_PPP_PU_E!E62+FC_IND_PPP_PA_E!E62+FC_IND_PPP_PR_E!E62</f>
        <v>3628.6879104000004</v>
      </c>
      <c r="F62" s="52">
        <f>FC_IND_PPP_PU_E!F62+FC_IND_PPP_PA_E!F62+FC_IND_PPP_PR_E!F62</f>
        <v>3594.6400896</v>
      </c>
      <c r="G62" s="52">
        <f>FC_IND_PPP_PU_E!G62+FC_IND_PPP_PA_E!G62+FC_IND_PPP_PR_E!G62</f>
        <v>3555.8881343999992</v>
      </c>
      <c r="H62" s="52">
        <f>FC_IND_PPP_PU_E!H62+FC_IND_PPP_PA_E!H62+FC_IND_PPP_PR_E!H62</f>
        <v>3605.5039103999989</v>
      </c>
      <c r="I62" s="52">
        <f>FC_IND_PPP_PU_E!I62+FC_IND_PPP_PA_E!I62+FC_IND_PPP_PR_E!I62</f>
        <v>3659.2641791999995</v>
      </c>
      <c r="J62" s="52">
        <f>FC_IND_PPP_PU_E!J62+FC_IND_PPP_PA_E!J62+FC_IND_PPP_PR_E!J62</f>
        <v>3769.3599552000001</v>
      </c>
      <c r="K62" s="52">
        <f>FC_IND_PPP_PU_E!K62+FC_IND_PPP_PA_E!K62+FC_IND_PPP_PR_E!K62</f>
        <v>3919.4398656000003</v>
      </c>
      <c r="L62" s="52">
        <f>FC_IND_PPP_PU_E!L62+FC_IND_PPP_PA_E!L62+FC_IND_PPP_PR_E!L62</f>
        <v>3748.9761791999999</v>
      </c>
      <c r="M62" s="52">
        <f>FC_IND_PPP_PU_E!M62+FC_IND_PPP_PA_E!M62+FC_IND_PPP_PR_E!M62</f>
        <v>3852.0159552</v>
      </c>
      <c r="N62" s="52">
        <f>FC_IND_PPP_PU_E!N62+FC_IND_PPP_PA_E!N62+FC_IND_PPP_PR_E!N62</f>
        <v>3782.4639551999999</v>
      </c>
      <c r="O62" s="52">
        <f>FC_IND_PPP_PU_E!O62+FC_IND_PPP_PA_E!O62+FC_IND_PPP_PR_E!O62</f>
        <v>4103.3438207999998</v>
      </c>
      <c r="P62" s="52">
        <f>FC_IND_PPP_PU_E!P62+FC_IND_PPP_PA_E!P62+FC_IND_PPP_PR_E!P62</f>
        <v>4336.0801343999992</v>
      </c>
      <c r="Q62" s="52">
        <f>FC_IND_PPP_PU_E!Q62+FC_IND_PPP_PA_E!Q62+FC_IND_PPP_PR_E!Q62</f>
        <v>3857.616</v>
      </c>
      <c r="R62" s="52">
        <f>FC_IND_PPP_PU_E!R62+FC_IND_PPP_PA_E!R62+FC_IND_PPP_PR_E!R62</f>
        <v>3824.5761791999994</v>
      </c>
      <c r="S62" s="52">
        <f>FC_IND_PPP_PU_E!S62+FC_IND_PPP_PA_E!S62+FC_IND_PPP_PR_E!S62</f>
        <v>4016.207865599999</v>
      </c>
      <c r="T62" s="52">
        <f>FC_IND_PPP_PU_E!T62+FC_IND_PPP_PA_E!T62+FC_IND_PPP_PR_E!T62</f>
        <v>3975.6620735999995</v>
      </c>
      <c r="U62" s="52">
        <f>FC_IND_PPP_PU_E!U62+FC_IND_PPP_PA_E!U62+FC_IND_PPP_PR_E!U62</f>
        <v>3823.0198271999998</v>
      </c>
      <c r="V62" s="52">
        <f>FC_IND_PPP_PU_E!V62+FC_IND_PPP_PA_E!V62+FC_IND_PPP_PR_E!V62</f>
        <v>3924.3431808000005</v>
      </c>
      <c r="W62" s="52">
        <f>FC_IND_PPP_PU_E!W62+FC_IND_PPP_PA_E!W62+FC_IND_PPP_PR_E!W62</f>
        <v>3883.4836992</v>
      </c>
      <c r="X62" s="52">
        <f>FC_IND_PPP_PU_E!X62+FC_IND_PPP_PA_E!X62+FC_IND_PPP_PR_E!X62</f>
        <v>3640.7391551999999</v>
      </c>
    </row>
    <row r="63" spans="1:24" ht="11.25" customHeight="1" x14ac:dyDescent="0.2">
      <c r="A63" s="50" t="s">
        <v>94</v>
      </c>
      <c r="B63" s="51" t="s">
        <v>95</v>
      </c>
      <c r="C63" s="52">
        <f>FC_IND_PPP_PU_E!C63+FC_IND_PPP_PA_E!C63+FC_IND_PPP_PR_E!C63</f>
        <v>0</v>
      </c>
      <c r="D63" s="52">
        <f>FC_IND_PPP_PU_E!D63+FC_IND_PPP_PA_E!D63+FC_IND_PPP_PR_E!D63</f>
        <v>0</v>
      </c>
      <c r="E63" s="52">
        <f>FC_IND_PPP_PU_E!E63+FC_IND_PPP_PA_E!E63+FC_IND_PPP_PR_E!E63</f>
        <v>0</v>
      </c>
      <c r="F63" s="52">
        <f>FC_IND_PPP_PU_E!F63+FC_IND_PPP_PA_E!F63+FC_IND_PPP_PR_E!F63</f>
        <v>0</v>
      </c>
      <c r="G63" s="52">
        <f>FC_IND_PPP_PU_E!G63+FC_IND_PPP_PA_E!G63+FC_IND_PPP_PR_E!G63</f>
        <v>0</v>
      </c>
      <c r="H63" s="52">
        <f>FC_IND_PPP_PU_E!H63+FC_IND_PPP_PA_E!H63+FC_IND_PPP_PR_E!H63</f>
        <v>0</v>
      </c>
      <c r="I63" s="52">
        <f>FC_IND_PPP_PU_E!I63+FC_IND_PPP_PA_E!I63+FC_IND_PPP_PR_E!I63</f>
        <v>0</v>
      </c>
      <c r="J63" s="52">
        <f>FC_IND_PPP_PU_E!J63+FC_IND_PPP_PA_E!J63+FC_IND_PPP_PR_E!J63</f>
        <v>0</v>
      </c>
      <c r="K63" s="52">
        <f>FC_IND_PPP_PU_E!K63+FC_IND_PPP_PA_E!K63+FC_IND_PPP_PR_E!K63</f>
        <v>0</v>
      </c>
      <c r="L63" s="52">
        <f>FC_IND_PPP_PU_E!L63+FC_IND_PPP_PA_E!L63+FC_IND_PPP_PR_E!L63</f>
        <v>0</v>
      </c>
      <c r="M63" s="52">
        <f>FC_IND_PPP_PU_E!M63+FC_IND_PPP_PA_E!M63+FC_IND_PPP_PR_E!M63</f>
        <v>0</v>
      </c>
      <c r="N63" s="52">
        <f>FC_IND_PPP_PU_E!N63+FC_IND_PPP_PA_E!N63+FC_IND_PPP_PR_E!N63</f>
        <v>0</v>
      </c>
      <c r="O63" s="52">
        <f>FC_IND_PPP_PU_E!O63+FC_IND_PPP_PA_E!O63+FC_IND_PPP_PR_E!O63</f>
        <v>0</v>
      </c>
      <c r="P63" s="52">
        <f>FC_IND_PPP_PU_E!P63+FC_IND_PPP_PA_E!P63+FC_IND_PPP_PR_E!P63</f>
        <v>0</v>
      </c>
      <c r="Q63" s="52">
        <f>FC_IND_PPP_PU_E!Q63+FC_IND_PPP_PA_E!Q63+FC_IND_PPP_PR_E!Q63</f>
        <v>0</v>
      </c>
      <c r="R63" s="52">
        <f>FC_IND_PPP_PU_E!R63+FC_IND_PPP_PA_E!R63+FC_IND_PPP_PR_E!R63</f>
        <v>0</v>
      </c>
      <c r="S63" s="52">
        <f>FC_IND_PPP_PU_E!S63+FC_IND_PPP_PA_E!S63+FC_IND_PPP_PR_E!S63</f>
        <v>0</v>
      </c>
      <c r="T63" s="52">
        <f>FC_IND_PPP_PU_E!T63+FC_IND_PPP_PA_E!T63+FC_IND_PPP_PR_E!T63</f>
        <v>0</v>
      </c>
      <c r="U63" s="52">
        <f>FC_IND_PPP_PU_E!U63+FC_IND_PPP_PA_E!U63+FC_IND_PPP_PR_E!U63</f>
        <v>0</v>
      </c>
      <c r="V63" s="52">
        <f>FC_IND_PPP_PU_E!V63+FC_IND_PPP_PA_E!V63+FC_IND_PPP_PR_E!V63</f>
        <v>0</v>
      </c>
      <c r="W63" s="52">
        <f>FC_IND_PPP_PU_E!W63+FC_IND_PPP_PA_E!W63+FC_IND_PPP_PR_E!W63</f>
        <v>0</v>
      </c>
      <c r="X63" s="52">
        <f>FC_IND_PPP_PU_E!X63+FC_IND_PPP_PA_E!X63+FC_IND_PPP_PR_E!X63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FC_IND_PPP_PU_E!C64+FC_IND_PPP_PA_E!C64+FC_IND_PPP_PR_E!C64</f>
        <v>0</v>
      </c>
      <c r="D64" s="52">
        <f>FC_IND_PPP_PU_E!D64+FC_IND_PPP_PA_E!D64+FC_IND_PPP_PR_E!D64</f>
        <v>0</v>
      </c>
      <c r="E64" s="52">
        <f>FC_IND_PPP_PU_E!E64+FC_IND_PPP_PA_E!E64+FC_IND_PPP_PR_E!E64</f>
        <v>0</v>
      </c>
      <c r="F64" s="52">
        <f>FC_IND_PPP_PU_E!F64+FC_IND_PPP_PA_E!F64+FC_IND_PPP_PR_E!F64</f>
        <v>0</v>
      </c>
      <c r="G64" s="52">
        <f>FC_IND_PPP_PU_E!G64+FC_IND_PPP_PA_E!G64+FC_IND_PPP_PR_E!G64</f>
        <v>0</v>
      </c>
      <c r="H64" s="52">
        <f>FC_IND_PPP_PU_E!H64+FC_IND_PPP_PA_E!H64+FC_IND_PPP_PR_E!H64</f>
        <v>0</v>
      </c>
      <c r="I64" s="52">
        <f>FC_IND_PPP_PU_E!I64+FC_IND_PPP_PA_E!I64+FC_IND_PPP_PR_E!I64</f>
        <v>0</v>
      </c>
      <c r="J64" s="52">
        <f>FC_IND_PPP_PU_E!J64+FC_IND_PPP_PA_E!J64+FC_IND_PPP_PR_E!J64</f>
        <v>0</v>
      </c>
      <c r="K64" s="52">
        <f>FC_IND_PPP_PU_E!K64+FC_IND_PPP_PA_E!K64+FC_IND_PPP_PR_E!K64</f>
        <v>0</v>
      </c>
      <c r="L64" s="52">
        <f>FC_IND_PPP_PU_E!L64+FC_IND_PPP_PA_E!L64+FC_IND_PPP_PR_E!L64</f>
        <v>0</v>
      </c>
      <c r="M64" s="52">
        <f>FC_IND_PPP_PU_E!M64+FC_IND_PPP_PA_E!M64+FC_IND_PPP_PR_E!M64</f>
        <v>0</v>
      </c>
      <c r="N64" s="52">
        <f>FC_IND_PPP_PU_E!N64+FC_IND_PPP_PA_E!N64+FC_IND_PPP_PR_E!N64</f>
        <v>0</v>
      </c>
      <c r="O64" s="52">
        <f>FC_IND_PPP_PU_E!O64+FC_IND_PPP_PA_E!O64+FC_IND_PPP_PR_E!O64</f>
        <v>0</v>
      </c>
      <c r="P64" s="52">
        <f>FC_IND_PPP_PU_E!P64+FC_IND_PPP_PA_E!P64+FC_IND_PPP_PR_E!P64</f>
        <v>0</v>
      </c>
      <c r="Q64" s="52">
        <f>FC_IND_PPP_PU_E!Q64+FC_IND_PPP_PA_E!Q64+FC_IND_PPP_PR_E!Q64</f>
        <v>16.762243680000001</v>
      </c>
      <c r="R64" s="52">
        <f>FC_IND_PPP_PU_E!R64+FC_IND_PPP_PA_E!R64+FC_IND_PPP_PR_E!R64</f>
        <v>15.451778160000002</v>
      </c>
      <c r="S64" s="52">
        <f>FC_IND_PPP_PU_E!S64+FC_IND_PPP_PA_E!S64+FC_IND_PPP_PR_E!S64</f>
        <v>16.925978160000007</v>
      </c>
      <c r="T64" s="52">
        <f>FC_IND_PPP_PU_E!T64+FC_IND_PPP_PA_E!T64+FC_IND_PPP_PR_E!T64</f>
        <v>14.851287359999999</v>
      </c>
      <c r="U64" s="52">
        <f>FC_IND_PPP_PU_E!U64+FC_IND_PPP_PA_E!U64+FC_IND_PPP_PR_E!U64</f>
        <v>14.249224080000001</v>
      </c>
      <c r="V64" s="52">
        <f>FC_IND_PPP_PU_E!V64+FC_IND_PPP_PA_E!V64+FC_IND_PPP_PR_E!V64</f>
        <v>13.526276400000002</v>
      </c>
      <c r="W64" s="52">
        <f>FC_IND_PPP_PU_E!W64+FC_IND_PPP_PA_E!W64+FC_IND_PPP_PR_E!W64</f>
        <v>12.835957680000002</v>
      </c>
      <c r="X64" s="52">
        <f>FC_IND_PPP_PU_E!X64+FC_IND_PPP_PA_E!X64+FC_IND_PPP_PR_E!X64</f>
        <v>11.393403840000001</v>
      </c>
    </row>
    <row r="65" spans="1:24" ht="11.25" customHeight="1" x14ac:dyDescent="0.2">
      <c r="A65" s="50" t="s">
        <v>98</v>
      </c>
      <c r="B65" s="51" t="s">
        <v>99</v>
      </c>
      <c r="C65" s="52">
        <f>FC_IND_PPP_PU_E!C65+FC_IND_PPP_PA_E!C65+FC_IND_PPP_PR_E!C65</f>
        <v>0</v>
      </c>
      <c r="D65" s="52">
        <f>FC_IND_PPP_PU_E!D65+FC_IND_PPP_PA_E!D65+FC_IND_PPP_PR_E!D65</f>
        <v>0</v>
      </c>
      <c r="E65" s="52">
        <f>FC_IND_PPP_PU_E!E65+FC_IND_PPP_PA_E!E65+FC_IND_PPP_PR_E!E65</f>
        <v>0</v>
      </c>
      <c r="F65" s="52">
        <f>FC_IND_PPP_PU_E!F65+FC_IND_PPP_PA_E!F65+FC_IND_PPP_PR_E!F65</f>
        <v>0</v>
      </c>
      <c r="G65" s="52">
        <f>FC_IND_PPP_PU_E!G65+FC_IND_PPP_PA_E!G65+FC_IND_PPP_PR_E!G65</f>
        <v>0</v>
      </c>
      <c r="H65" s="52">
        <f>FC_IND_PPP_PU_E!H65+FC_IND_PPP_PA_E!H65+FC_IND_PPP_PR_E!H65</f>
        <v>0</v>
      </c>
      <c r="I65" s="52">
        <f>FC_IND_PPP_PU_E!I65+FC_IND_PPP_PA_E!I65+FC_IND_PPP_PR_E!I65</f>
        <v>0</v>
      </c>
      <c r="J65" s="52">
        <f>FC_IND_PPP_PU_E!J65+FC_IND_PPP_PA_E!J65+FC_IND_PPP_PR_E!J65</f>
        <v>0</v>
      </c>
      <c r="K65" s="52">
        <f>FC_IND_PPP_PU_E!K65+FC_IND_PPP_PA_E!K65+FC_IND_PPP_PR_E!K65</f>
        <v>0</v>
      </c>
      <c r="L65" s="52">
        <f>FC_IND_PPP_PU_E!L65+FC_IND_PPP_PA_E!L65+FC_IND_PPP_PR_E!L65</f>
        <v>0</v>
      </c>
      <c r="M65" s="52">
        <f>FC_IND_PPP_PU_E!M65+FC_IND_PPP_PA_E!M65+FC_IND_PPP_PR_E!M65</f>
        <v>0</v>
      </c>
      <c r="N65" s="52">
        <f>FC_IND_PPP_PU_E!N65+FC_IND_PPP_PA_E!N65+FC_IND_PPP_PR_E!N65</f>
        <v>0</v>
      </c>
      <c r="O65" s="52">
        <f>FC_IND_PPP_PU_E!O65+FC_IND_PPP_PA_E!O65+FC_IND_PPP_PR_E!O65</f>
        <v>0</v>
      </c>
      <c r="P65" s="52">
        <f>FC_IND_PPP_PU_E!P65+FC_IND_PPP_PA_E!P65+FC_IND_PPP_PR_E!P65</f>
        <v>0</v>
      </c>
      <c r="Q65" s="52">
        <f>FC_IND_PPP_PU_E!Q65+FC_IND_PPP_PA_E!Q65+FC_IND_PPP_PR_E!Q65</f>
        <v>0</v>
      </c>
      <c r="R65" s="52">
        <f>FC_IND_PPP_PU_E!R65+FC_IND_PPP_PA_E!R65+FC_IND_PPP_PR_E!R65</f>
        <v>0</v>
      </c>
      <c r="S65" s="52">
        <f>FC_IND_PPP_PU_E!S65+FC_IND_PPP_PA_E!S65+FC_IND_PPP_PR_E!S65</f>
        <v>0</v>
      </c>
      <c r="T65" s="52">
        <f>FC_IND_PPP_PU_E!T65+FC_IND_PPP_PA_E!T65+FC_IND_PPP_PR_E!T65</f>
        <v>0</v>
      </c>
      <c r="U65" s="52">
        <f>FC_IND_PPP_PU_E!U65+FC_IND_PPP_PA_E!U65+FC_IND_PPP_PR_E!U65</f>
        <v>0</v>
      </c>
      <c r="V65" s="52">
        <f>FC_IND_PPP_PU_E!V65+FC_IND_PPP_PA_E!V65+FC_IND_PPP_PR_E!V65</f>
        <v>0</v>
      </c>
      <c r="W65" s="52">
        <f>FC_IND_PPP_PU_E!W65+FC_IND_PPP_PA_E!W65+FC_IND_PPP_PR_E!W65</f>
        <v>0</v>
      </c>
      <c r="X65" s="52">
        <f>FC_IND_PPP_PU_E!X65+FC_IND_PPP_PA_E!X65+FC_IND_PPP_PR_E!X65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FC_IND_PPP_PU_E!C66+FC_IND_PPP_PA_E!C66+FC_IND_PPP_PR_E!C66</f>
        <v>0</v>
      </c>
      <c r="D66" s="52">
        <f>FC_IND_PPP_PU_E!D66+FC_IND_PPP_PA_E!D66+FC_IND_PPP_PR_E!D66</f>
        <v>0</v>
      </c>
      <c r="E66" s="52">
        <f>FC_IND_PPP_PU_E!E66+FC_IND_PPP_PA_E!E66+FC_IND_PPP_PR_E!E66</f>
        <v>0</v>
      </c>
      <c r="F66" s="52">
        <f>FC_IND_PPP_PU_E!F66+FC_IND_PPP_PA_E!F66+FC_IND_PPP_PR_E!F66</f>
        <v>0</v>
      </c>
      <c r="G66" s="52">
        <f>FC_IND_PPP_PU_E!G66+FC_IND_PPP_PA_E!G66+FC_IND_PPP_PR_E!G66</f>
        <v>0</v>
      </c>
      <c r="H66" s="52">
        <f>FC_IND_PPP_PU_E!H66+FC_IND_PPP_PA_E!H66+FC_IND_PPP_PR_E!H66</f>
        <v>0</v>
      </c>
      <c r="I66" s="52">
        <f>FC_IND_PPP_PU_E!I66+FC_IND_PPP_PA_E!I66+FC_IND_PPP_PR_E!I66</f>
        <v>0</v>
      </c>
      <c r="J66" s="52">
        <f>FC_IND_PPP_PU_E!J66+FC_IND_PPP_PA_E!J66+FC_IND_PPP_PR_E!J66</f>
        <v>0</v>
      </c>
      <c r="K66" s="52">
        <f>FC_IND_PPP_PU_E!K66+FC_IND_PPP_PA_E!K66+FC_IND_PPP_PR_E!K66</f>
        <v>0</v>
      </c>
      <c r="L66" s="52">
        <f>FC_IND_PPP_PU_E!L66+FC_IND_PPP_PA_E!L66+FC_IND_PPP_PR_E!L66</f>
        <v>0</v>
      </c>
      <c r="M66" s="52">
        <f>FC_IND_PPP_PU_E!M66+FC_IND_PPP_PA_E!M66+FC_IND_PPP_PR_E!M66</f>
        <v>0</v>
      </c>
      <c r="N66" s="52">
        <f>FC_IND_PPP_PU_E!N66+FC_IND_PPP_PA_E!N66+FC_IND_PPP_PR_E!N66</f>
        <v>0</v>
      </c>
      <c r="O66" s="52">
        <f>FC_IND_PPP_PU_E!O66+FC_IND_PPP_PA_E!O66+FC_IND_PPP_PR_E!O66</f>
        <v>0</v>
      </c>
      <c r="P66" s="52">
        <f>FC_IND_PPP_PU_E!P66+FC_IND_PPP_PA_E!P66+FC_IND_PPP_PR_E!P66</f>
        <v>0</v>
      </c>
      <c r="Q66" s="52">
        <f>FC_IND_PPP_PU_E!Q66+FC_IND_PPP_PA_E!Q66+FC_IND_PPP_PR_E!Q66</f>
        <v>0</v>
      </c>
      <c r="R66" s="52">
        <f>FC_IND_PPP_PU_E!R66+FC_IND_PPP_PA_E!R66+FC_IND_PPP_PR_E!R66</f>
        <v>0</v>
      </c>
      <c r="S66" s="52">
        <f>FC_IND_PPP_PU_E!S66+FC_IND_PPP_PA_E!S66+FC_IND_PPP_PR_E!S66</f>
        <v>0</v>
      </c>
      <c r="T66" s="52">
        <f>FC_IND_PPP_PU_E!T66+FC_IND_PPP_PA_E!T66+FC_IND_PPP_PR_E!T66</f>
        <v>0</v>
      </c>
      <c r="U66" s="52">
        <f>FC_IND_PPP_PU_E!U66+FC_IND_PPP_PA_E!U66+FC_IND_PPP_PR_E!U66</f>
        <v>0</v>
      </c>
      <c r="V66" s="52">
        <f>FC_IND_PPP_PU_E!V66+FC_IND_PPP_PA_E!V66+FC_IND_PPP_PR_E!V66</f>
        <v>0</v>
      </c>
      <c r="W66" s="52">
        <f>FC_IND_PPP_PU_E!W66+FC_IND_PPP_PA_E!W66+FC_IND_PPP_PR_E!W66</f>
        <v>0</v>
      </c>
      <c r="X66" s="52">
        <f>FC_IND_PPP_PU_E!X66+FC_IND_PPP_PA_E!X66+FC_IND_PPP_PR_E!X66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FC_IND_PPP_PU_E!C67+FC_IND_PPP_PA_E!C67+FC_IND_PPP_PR_E!C67</f>
        <v>0</v>
      </c>
      <c r="D67" s="52">
        <f>FC_IND_PPP_PU_E!D67+FC_IND_PPP_PA_E!D67+FC_IND_PPP_PR_E!D67</f>
        <v>0</v>
      </c>
      <c r="E67" s="52">
        <f>FC_IND_PPP_PU_E!E67+FC_IND_PPP_PA_E!E67+FC_IND_PPP_PR_E!E67</f>
        <v>0</v>
      </c>
      <c r="F67" s="52">
        <f>FC_IND_PPP_PU_E!F67+FC_IND_PPP_PA_E!F67+FC_IND_PPP_PR_E!F67</f>
        <v>0</v>
      </c>
      <c r="G67" s="52">
        <f>FC_IND_PPP_PU_E!G67+FC_IND_PPP_PA_E!G67+FC_IND_PPP_PR_E!G67</f>
        <v>0</v>
      </c>
      <c r="H67" s="52">
        <f>FC_IND_PPP_PU_E!H67+FC_IND_PPP_PA_E!H67+FC_IND_PPP_PR_E!H67</f>
        <v>0</v>
      </c>
      <c r="I67" s="52">
        <f>FC_IND_PPP_PU_E!I67+FC_IND_PPP_PA_E!I67+FC_IND_PPP_PR_E!I67</f>
        <v>0</v>
      </c>
      <c r="J67" s="52">
        <f>FC_IND_PPP_PU_E!J67+FC_IND_PPP_PA_E!J67+FC_IND_PPP_PR_E!J67</f>
        <v>0</v>
      </c>
      <c r="K67" s="52">
        <f>FC_IND_PPP_PU_E!K67+FC_IND_PPP_PA_E!K67+FC_IND_PPP_PR_E!K67</f>
        <v>0</v>
      </c>
      <c r="L67" s="52">
        <f>FC_IND_PPP_PU_E!L67+FC_IND_PPP_PA_E!L67+FC_IND_PPP_PR_E!L67</f>
        <v>0</v>
      </c>
      <c r="M67" s="52">
        <f>FC_IND_PPP_PU_E!M67+FC_IND_PPP_PA_E!M67+FC_IND_PPP_PR_E!M67</f>
        <v>0</v>
      </c>
      <c r="N67" s="52">
        <f>FC_IND_PPP_PU_E!N67+FC_IND_PPP_PA_E!N67+FC_IND_PPP_PR_E!N67</f>
        <v>0</v>
      </c>
      <c r="O67" s="52">
        <f>FC_IND_PPP_PU_E!O67+FC_IND_PPP_PA_E!O67+FC_IND_PPP_PR_E!O67</f>
        <v>0</v>
      </c>
      <c r="P67" s="52">
        <f>FC_IND_PPP_PU_E!P67+FC_IND_PPP_PA_E!P67+FC_IND_PPP_PR_E!P67</f>
        <v>0</v>
      </c>
      <c r="Q67" s="52">
        <f>FC_IND_PPP_PU_E!Q67+FC_IND_PPP_PA_E!Q67+FC_IND_PPP_PR_E!Q67</f>
        <v>0</v>
      </c>
      <c r="R67" s="52">
        <f>FC_IND_PPP_PU_E!R67+FC_IND_PPP_PA_E!R67+FC_IND_PPP_PR_E!R67</f>
        <v>0</v>
      </c>
      <c r="S67" s="52">
        <f>FC_IND_PPP_PU_E!S67+FC_IND_PPP_PA_E!S67+FC_IND_PPP_PR_E!S67</f>
        <v>0</v>
      </c>
      <c r="T67" s="52">
        <f>FC_IND_PPP_PU_E!T67+FC_IND_PPP_PA_E!T67+FC_IND_PPP_PR_E!T67</f>
        <v>0</v>
      </c>
      <c r="U67" s="52">
        <f>FC_IND_PPP_PU_E!U67+FC_IND_PPP_PA_E!U67+FC_IND_PPP_PR_E!U67</f>
        <v>0</v>
      </c>
      <c r="V67" s="52">
        <f>FC_IND_PPP_PU_E!V67+FC_IND_PPP_PA_E!V67+FC_IND_PPP_PR_E!V67</f>
        <v>0</v>
      </c>
      <c r="W67" s="52">
        <f>FC_IND_PPP_PU_E!W67+FC_IND_PPP_PA_E!W67+FC_IND_PPP_PR_E!W67</f>
        <v>0</v>
      </c>
      <c r="X67" s="52">
        <f>FC_IND_PPP_PU_E!X67+FC_IND_PPP_PA_E!X67+FC_IND_PPP_PR_E!X67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FC_IND_PPP_PU_E!C68+FC_IND_PPP_PA_E!C68+FC_IND_PPP_PR_E!C68</f>
        <v>0</v>
      </c>
      <c r="D68" s="52">
        <f>FC_IND_PPP_PU_E!D68+FC_IND_PPP_PA_E!D68+FC_IND_PPP_PR_E!D68</f>
        <v>0</v>
      </c>
      <c r="E68" s="52">
        <f>FC_IND_PPP_PU_E!E68+FC_IND_PPP_PA_E!E68+FC_IND_PPP_PR_E!E68</f>
        <v>0</v>
      </c>
      <c r="F68" s="52">
        <f>FC_IND_PPP_PU_E!F68+FC_IND_PPP_PA_E!F68+FC_IND_PPP_PR_E!F68</f>
        <v>0</v>
      </c>
      <c r="G68" s="52">
        <f>FC_IND_PPP_PU_E!G68+FC_IND_PPP_PA_E!G68+FC_IND_PPP_PR_E!G68</f>
        <v>0</v>
      </c>
      <c r="H68" s="52">
        <f>FC_IND_PPP_PU_E!H68+FC_IND_PPP_PA_E!H68+FC_IND_PPP_PR_E!H68</f>
        <v>0</v>
      </c>
      <c r="I68" s="52">
        <f>FC_IND_PPP_PU_E!I68+FC_IND_PPP_PA_E!I68+FC_IND_PPP_PR_E!I68</f>
        <v>0</v>
      </c>
      <c r="J68" s="52">
        <f>FC_IND_PPP_PU_E!J68+FC_IND_PPP_PA_E!J68+FC_IND_PPP_PR_E!J68</f>
        <v>0</v>
      </c>
      <c r="K68" s="52">
        <f>FC_IND_PPP_PU_E!K68+FC_IND_PPP_PA_E!K68+FC_IND_PPP_PR_E!K68</f>
        <v>0</v>
      </c>
      <c r="L68" s="52">
        <f>FC_IND_PPP_PU_E!L68+FC_IND_PPP_PA_E!L68+FC_IND_PPP_PR_E!L68</f>
        <v>0</v>
      </c>
      <c r="M68" s="52">
        <f>FC_IND_PPP_PU_E!M68+FC_IND_PPP_PA_E!M68+FC_IND_PPP_PR_E!M68</f>
        <v>0</v>
      </c>
      <c r="N68" s="52">
        <f>FC_IND_PPP_PU_E!N68+FC_IND_PPP_PA_E!N68+FC_IND_PPP_PR_E!N68</f>
        <v>0</v>
      </c>
      <c r="O68" s="52">
        <f>FC_IND_PPP_PU_E!O68+FC_IND_PPP_PA_E!O68+FC_IND_PPP_PR_E!O68</f>
        <v>0</v>
      </c>
      <c r="P68" s="52">
        <f>FC_IND_PPP_PU_E!P68+FC_IND_PPP_PA_E!P68+FC_IND_PPP_PR_E!P68</f>
        <v>0</v>
      </c>
      <c r="Q68" s="52">
        <f>FC_IND_PPP_PU_E!Q68+FC_IND_PPP_PA_E!Q68+FC_IND_PPP_PR_E!Q68</f>
        <v>0</v>
      </c>
      <c r="R68" s="52">
        <f>FC_IND_PPP_PU_E!R68+FC_IND_PPP_PA_E!R68+FC_IND_PPP_PR_E!R68</f>
        <v>0</v>
      </c>
      <c r="S68" s="52">
        <f>FC_IND_PPP_PU_E!S68+FC_IND_PPP_PA_E!S68+FC_IND_PPP_PR_E!S68</f>
        <v>0</v>
      </c>
      <c r="T68" s="52">
        <f>FC_IND_PPP_PU_E!T68+FC_IND_PPP_PA_E!T68+FC_IND_PPP_PR_E!T68</f>
        <v>0</v>
      </c>
      <c r="U68" s="52">
        <f>FC_IND_PPP_PU_E!U68+FC_IND_PPP_PA_E!U68+FC_IND_PPP_PR_E!U68</f>
        <v>0</v>
      </c>
      <c r="V68" s="52">
        <f>FC_IND_PPP_PU_E!V68+FC_IND_PPP_PA_E!V68+FC_IND_PPP_PR_E!V68</f>
        <v>0</v>
      </c>
      <c r="W68" s="52">
        <f>FC_IND_PPP_PU_E!W68+FC_IND_PPP_PA_E!W68+FC_IND_PPP_PR_E!W68</f>
        <v>0</v>
      </c>
      <c r="X68" s="52">
        <f>FC_IND_PPP_PU_E!X68+FC_IND_PPP_PA_E!X68+FC_IND_PPP_PR_E!X68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FC_IND_PPP_PU_E!C69+FC_IND_PPP_PA_E!C69+FC_IND_PPP_PR_E!C69</f>
        <v>0</v>
      </c>
      <c r="D69" s="52">
        <f>FC_IND_PPP_PU_E!D69+FC_IND_PPP_PA_E!D69+FC_IND_PPP_PR_E!D69</f>
        <v>0</v>
      </c>
      <c r="E69" s="52">
        <f>FC_IND_PPP_PU_E!E69+FC_IND_PPP_PA_E!E69+FC_IND_PPP_PR_E!E69</f>
        <v>0</v>
      </c>
      <c r="F69" s="52">
        <f>FC_IND_PPP_PU_E!F69+FC_IND_PPP_PA_E!F69+FC_IND_PPP_PR_E!F69</f>
        <v>0</v>
      </c>
      <c r="G69" s="52">
        <f>FC_IND_PPP_PU_E!G69+FC_IND_PPP_PA_E!G69+FC_IND_PPP_PR_E!G69</f>
        <v>0</v>
      </c>
      <c r="H69" s="52">
        <f>FC_IND_PPP_PU_E!H69+FC_IND_PPP_PA_E!H69+FC_IND_PPP_PR_E!H69</f>
        <v>0</v>
      </c>
      <c r="I69" s="52">
        <f>FC_IND_PPP_PU_E!I69+FC_IND_PPP_PA_E!I69+FC_IND_PPP_PR_E!I69</f>
        <v>0</v>
      </c>
      <c r="J69" s="52">
        <f>FC_IND_PPP_PU_E!J69+FC_IND_PPP_PA_E!J69+FC_IND_PPP_PR_E!J69</f>
        <v>0</v>
      </c>
      <c r="K69" s="52">
        <f>FC_IND_PPP_PU_E!K69+FC_IND_PPP_PA_E!K69+FC_IND_PPP_PR_E!K69</f>
        <v>0</v>
      </c>
      <c r="L69" s="52">
        <f>FC_IND_PPP_PU_E!L69+FC_IND_PPP_PA_E!L69+FC_IND_PPP_PR_E!L69</f>
        <v>0</v>
      </c>
      <c r="M69" s="52">
        <f>FC_IND_PPP_PU_E!M69+FC_IND_PPP_PA_E!M69+FC_IND_PPP_PR_E!M69</f>
        <v>0</v>
      </c>
      <c r="N69" s="52">
        <f>FC_IND_PPP_PU_E!N69+FC_IND_PPP_PA_E!N69+FC_IND_PPP_PR_E!N69</f>
        <v>0</v>
      </c>
      <c r="O69" s="52">
        <f>FC_IND_PPP_PU_E!O69+FC_IND_PPP_PA_E!O69+FC_IND_PPP_PR_E!O69</f>
        <v>0</v>
      </c>
      <c r="P69" s="52">
        <f>FC_IND_PPP_PU_E!P69+FC_IND_PPP_PA_E!P69+FC_IND_PPP_PR_E!P69</f>
        <v>0</v>
      </c>
      <c r="Q69" s="52">
        <f>FC_IND_PPP_PU_E!Q69+FC_IND_PPP_PA_E!Q69+FC_IND_PPP_PR_E!Q69</f>
        <v>0</v>
      </c>
      <c r="R69" s="52">
        <f>FC_IND_PPP_PU_E!R69+FC_IND_PPP_PA_E!R69+FC_IND_PPP_PR_E!R69</f>
        <v>0</v>
      </c>
      <c r="S69" s="52">
        <f>FC_IND_PPP_PU_E!S69+FC_IND_PPP_PA_E!S69+FC_IND_PPP_PR_E!S69</f>
        <v>0</v>
      </c>
      <c r="T69" s="52">
        <f>FC_IND_PPP_PU_E!T69+FC_IND_PPP_PA_E!T69+FC_IND_PPP_PR_E!T69</f>
        <v>0.60763391999999994</v>
      </c>
      <c r="U69" s="52">
        <f>FC_IND_PPP_PU_E!U69+FC_IND_PPP_PA_E!U69+FC_IND_PPP_PR_E!U69</f>
        <v>0.59718384000000024</v>
      </c>
      <c r="V69" s="52">
        <f>FC_IND_PPP_PU_E!V69+FC_IND_PPP_PA_E!V69+FC_IND_PPP_PR_E!V69</f>
        <v>0.61553519999999973</v>
      </c>
      <c r="W69" s="52">
        <f>FC_IND_PPP_PU_E!W69+FC_IND_PPP_PA_E!W69+FC_IND_PPP_PR_E!W69</f>
        <v>0.58953743999999997</v>
      </c>
      <c r="X69" s="52">
        <f>FC_IND_PPP_PU_E!X69+FC_IND_PPP_PA_E!X69+FC_IND_PPP_PR_E!X69</f>
        <v>0.73201536</v>
      </c>
    </row>
    <row r="70" spans="1:24" ht="11.25" customHeight="1" x14ac:dyDescent="0.2">
      <c r="A70" s="50" t="s">
        <v>108</v>
      </c>
      <c r="B70" s="51" t="s">
        <v>109</v>
      </c>
      <c r="C70" s="52">
        <f>FC_IND_PPP_PU_E!C70+FC_IND_PPP_PA_E!C70+FC_IND_PPP_PR_E!C70</f>
        <v>0</v>
      </c>
      <c r="D70" s="52">
        <f>FC_IND_PPP_PU_E!D70+FC_IND_PPP_PA_E!D70+FC_IND_PPP_PR_E!D70</f>
        <v>0</v>
      </c>
      <c r="E70" s="52">
        <f>FC_IND_PPP_PU_E!E70+FC_IND_PPP_PA_E!E70+FC_IND_PPP_PR_E!E70</f>
        <v>0</v>
      </c>
      <c r="F70" s="52">
        <f>FC_IND_PPP_PU_E!F70+FC_IND_PPP_PA_E!F70+FC_IND_PPP_PR_E!F70</f>
        <v>0</v>
      </c>
      <c r="G70" s="52">
        <f>FC_IND_PPP_PU_E!G70+FC_IND_PPP_PA_E!G70+FC_IND_PPP_PR_E!G70</f>
        <v>0</v>
      </c>
      <c r="H70" s="52">
        <f>FC_IND_PPP_PU_E!H70+FC_IND_PPP_PA_E!H70+FC_IND_PPP_PR_E!H70</f>
        <v>0</v>
      </c>
      <c r="I70" s="52">
        <f>FC_IND_PPP_PU_E!I70+FC_IND_PPP_PA_E!I70+FC_IND_PPP_PR_E!I70</f>
        <v>0</v>
      </c>
      <c r="J70" s="52">
        <f>FC_IND_PPP_PU_E!J70+FC_IND_PPP_PA_E!J70+FC_IND_PPP_PR_E!J70</f>
        <v>0</v>
      </c>
      <c r="K70" s="52">
        <f>FC_IND_PPP_PU_E!K70+FC_IND_PPP_PA_E!K70+FC_IND_PPP_PR_E!K70</f>
        <v>0</v>
      </c>
      <c r="L70" s="52">
        <f>FC_IND_PPP_PU_E!L70+FC_IND_PPP_PA_E!L70+FC_IND_PPP_PR_E!L70</f>
        <v>0</v>
      </c>
      <c r="M70" s="52">
        <f>FC_IND_PPP_PU_E!M70+FC_IND_PPP_PA_E!M70+FC_IND_PPP_PR_E!M70</f>
        <v>0</v>
      </c>
      <c r="N70" s="52">
        <f>FC_IND_PPP_PU_E!N70+FC_IND_PPP_PA_E!N70+FC_IND_PPP_PR_E!N70</f>
        <v>0</v>
      </c>
      <c r="O70" s="52">
        <f>FC_IND_PPP_PU_E!O70+FC_IND_PPP_PA_E!O70+FC_IND_PPP_PR_E!O70</f>
        <v>0</v>
      </c>
      <c r="P70" s="52">
        <f>FC_IND_PPP_PU_E!P70+FC_IND_PPP_PA_E!P70+FC_IND_PPP_PR_E!P70</f>
        <v>0</v>
      </c>
      <c r="Q70" s="52">
        <f>FC_IND_PPP_PU_E!Q70+FC_IND_PPP_PA_E!Q70+FC_IND_PPP_PR_E!Q70</f>
        <v>0</v>
      </c>
      <c r="R70" s="52">
        <f>FC_IND_PPP_PU_E!R70+FC_IND_PPP_PA_E!R70+FC_IND_PPP_PR_E!R70</f>
        <v>0</v>
      </c>
      <c r="S70" s="52">
        <f>FC_IND_PPP_PU_E!S70+FC_IND_PPP_PA_E!S70+FC_IND_PPP_PR_E!S70</f>
        <v>0</v>
      </c>
      <c r="T70" s="52">
        <f>FC_IND_PPP_PU_E!T70+FC_IND_PPP_PA_E!T70+FC_IND_PPP_PR_E!T70</f>
        <v>0</v>
      </c>
      <c r="U70" s="52">
        <f>FC_IND_PPP_PU_E!U70+FC_IND_PPP_PA_E!U70+FC_IND_PPP_PR_E!U70</f>
        <v>0</v>
      </c>
      <c r="V70" s="52">
        <f>FC_IND_PPP_PU_E!V70+FC_IND_PPP_PA_E!V70+FC_IND_PPP_PR_E!V70</f>
        <v>0</v>
      </c>
      <c r="W70" s="52">
        <f>FC_IND_PPP_PU_E!W70+FC_IND_PPP_PA_E!W70+FC_IND_PPP_PR_E!W70</f>
        <v>0</v>
      </c>
      <c r="X70" s="52">
        <f>FC_IND_PPP_PU_E!X70+FC_IND_PPP_PA_E!X70+FC_IND_PPP_PR_E!X70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FC_IND_PPP_PU_E!C71+FC_IND_PPP_PA_E!C71+FC_IND_PPP_PR_E!C71</f>
        <v>0</v>
      </c>
      <c r="D71" s="52">
        <f>FC_IND_PPP_PU_E!D71+FC_IND_PPP_PA_E!D71+FC_IND_PPP_PR_E!D71</f>
        <v>0</v>
      </c>
      <c r="E71" s="52">
        <f>FC_IND_PPP_PU_E!E71+FC_IND_PPP_PA_E!E71+FC_IND_PPP_PR_E!E71</f>
        <v>0</v>
      </c>
      <c r="F71" s="52">
        <f>FC_IND_PPP_PU_E!F71+FC_IND_PPP_PA_E!F71+FC_IND_PPP_PR_E!F71</f>
        <v>0</v>
      </c>
      <c r="G71" s="52">
        <f>FC_IND_PPP_PU_E!G71+FC_IND_PPP_PA_E!G71+FC_IND_PPP_PR_E!G71</f>
        <v>0</v>
      </c>
      <c r="H71" s="52">
        <f>FC_IND_PPP_PU_E!H71+FC_IND_PPP_PA_E!H71+FC_IND_PPP_PR_E!H71</f>
        <v>0</v>
      </c>
      <c r="I71" s="52">
        <f>FC_IND_PPP_PU_E!I71+FC_IND_PPP_PA_E!I71+FC_IND_PPP_PR_E!I71</f>
        <v>0</v>
      </c>
      <c r="J71" s="52">
        <f>FC_IND_PPP_PU_E!J71+FC_IND_PPP_PA_E!J71+FC_IND_PPP_PR_E!J71</f>
        <v>0</v>
      </c>
      <c r="K71" s="52">
        <f>FC_IND_PPP_PU_E!K71+FC_IND_PPP_PA_E!K71+FC_IND_PPP_PR_E!K71</f>
        <v>0</v>
      </c>
      <c r="L71" s="52">
        <f>FC_IND_PPP_PU_E!L71+FC_IND_PPP_PA_E!L71+FC_IND_PPP_PR_E!L71</f>
        <v>0</v>
      </c>
      <c r="M71" s="52">
        <f>FC_IND_PPP_PU_E!M71+FC_IND_PPP_PA_E!M71+FC_IND_PPP_PR_E!M71</f>
        <v>0</v>
      </c>
      <c r="N71" s="52">
        <f>FC_IND_PPP_PU_E!N71+FC_IND_PPP_PA_E!N71+FC_IND_PPP_PR_E!N71</f>
        <v>0</v>
      </c>
      <c r="O71" s="52">
        <f>FC_IND_PPP_PU_E!O71+FC_IND_PPP_PA_E!O71+FC_IND_PPP_PR_E!O71</f>
        <v>0</v>
      </c>
      <c r="P71" s="52">
        <f>FC_IND_PPP_PU_E!P71+FC_IND_PPP_PA_E!P71+FC_IND_PPP_PR_E!P71</f>
        <v>0</v>
      </c>
      <c r="Q71" s="52">
        <f>FC_IND_PPP_PU_E!Q71+FC_IND_PPP_PA_E!Q71+FC_IND_PPP_PR_E!Q71</f>
        <v>0</v>
      </c>
      <c r="R71" s="52">
        <f>FC_IND_PPP_PU_E!R71+FC_IND_PPP_PA_E!R71+FC_IND_PPP_PR_E!R71</f>
        <v>0</v>
      </c>
      <c r="S71" s="52">
        <f>FC_IND_PPP_PU_E!S71+FC_IND_PPP_PA_E!S71+FC_IND_PPP_PR_E!S71</f>
        <v>0</v>
      </c>
      <c r="T71" s="52">
        <f>FC_IND_PPP_PU_E!T71+FC_IND_PPP_PA_E!T71+FC_IND_PPP_PR_E!T71</f>
        <v>0</v>
      </c>
      <c r="U71" s="52">
        <f>FC_IND_PPP_PU_E!U71+FC_IND_PPP_PA_E!U71+FC_IND_PPP_PR_E!U71</f>
        <v>0</v>
      </c>
      <c r="V71" s="52">
        <f>FC_IND_PPP_PU_E!V71+FC_IND_PPP_PA_E!V71+FC_IND_PPP_PR_E!V71</f>
        <v>0</v>
      </c>
      <c r="W71" s="52">
        <f>FC_IND_PPP_PU_E!W71+FC_IND_PPP_PA_E!W71+FC_IND_PPP_PR_E!W71</f>
        <v>0</v>
      </c>
      <c r="X71" s="52">
        <f>FC_IND_PPP_PU_E!X71+FC_IND_PPP_PA_E!X71+FC_IND_PPP_PR_E!X71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FC_IND_PPP_PU_E!C72+FC_IND_PPP_PA_E!C72+FC_IND_PPP_PR_E!C72</f>
        <v>0</v>
      </c>
      <c r="D72" s="55">
        <f>FC_IND_PPP_PU_E!D72+FC_IND_PPP_PA_E!D72+FC_IND_PPP_PR_E!D72</f>
        <v>0</v>
      </c>
      <c r="E72" s="55">
        <f>FC_IND_PPP_PU_E!E72+FC_IND_PPP_PA_E!E72+FC_IND_PPP_PR_E!E72</f>
        <v>0</v>
      </c>
      <c r="F72" s="55">
        <f>FC_IND_PPP_PU_E!F72+FC_IND_PPP_PA_E!F72+FC_IND_PPP_PR_E!F72</f>
        <v>0</v>
      </c>
      <c r="G72" s="55">
        <f>FC_IND_PPP_PU_E!G72+FC_IND_PPP_PA_E!G72+FC_IND_PPP_PR_E!G72</f>
        <v>0</v>
      </c>
      <c r="H72" s="55">
        <f>FC_IND_PPP_PU_E!H72+FC_IND_PPP_PA_E!H72+FC_IND_PPP_PR_E!H72</f>
        <v>0</v>
      </c>
      <c r="I72" s="55">
        <f>FC_IND_PPP_PU_E!I72+FC_IND_PPP_PA_E!I72+FC_IND_PPP_PR_E!I72</f>
        <v>0</v>
      </c>
      <c r="J72" s="55">
        <f>FC_IND_PPP_PU_E!J72+FC_IND_PPP_PA_E!J72+FC_IND_PPP_PR_E!J72</f>
        <v>0</v>
      </c>
      <c r="K72" s="55">
        <f>FC_IND_PPP_PU_E!K72+FC_IND_PPP_PA_E!K72+FC_IND_PPP_PR_E!K72</f>
        <v>0</v>
      </c>
      <c r="L72" s="55">
        <f>FC_IND_PPP_PU_E!L72+FC_IND_PPP_PA_E!L72+FC_IND_PPP_PR_E!L72</f>
        <v>0</v>
      </c>
      <c r="M72" s="55">
        <f>FC_IND_PPP_PU_E!M72+FC_IND_PPP_PA_E!M72+FC_IND_PPP_PR_E!M72</f>
        <v>0</v>
      </c>
      <c r="N72" s="55">
        <f>FC_IND_PPP_PU_E!N72+FC_IND_PPP_PA_E!N72+FC_IND_PPP_PR_E!N72</f>
        <v>0</v>
      </c>
      <c r="O72" s="55">
        <f>FC_IND_PPP_PU_E!O72+FC_IND_PPP_PA_E!O72+FC_IND_PPP_PR_E!O72</f>
        <v>0</v>
      </c>
      <c r="P72" s="55">
        <f>FC_IND_PPP_PU_E!P72+FC_IND_PPP_PA_E!P72+FC_IND_PPP_PR_E!P72</f>
        <v>0</v>
      </c>
      <c r="Q72" s="55">
        <f>FC_IND_PPP_PU_E!Q72+FC_IND_PPP_PA_E!Q72+FC_IND_PPP_PR_E!Q72</f>
        <v>0</v>
      </c>
      <c r="R72" s="55">
        <f>FC_IND_PPP_PU_E!R72+FC_IND_PPP_PA_E!R72+FC_IND_PPP_PR_E!R72</f>
        <v>0</v>
      </c>
      <c r="S72" s="55">
        <f>FC_IND_PPP_PU_E!S72+FC_IND_PPP_PA_E!S72+FC_IND_PPP_PR_E!S72</f>
        <v>0</v>
      </c>
      <c r="T72" s="55">
        <f>FC_IND_PPP_PU_E!T72+FC_IND_PPP_PA_E!T72+FC_IND_PPP_PR_E!T72</f>
        <v>0</v>
      </c>
      <c r="U72" s="55">
        <f>FC_IND_PPP_PU_E!U72+FC_IND_PPP_PA_E!U72+FC_IND_PPP_PR_E!U72</f>
        <v>0</v>
      </c>
      <c r="V72" s="55">
        <f>FC_IND_PPP_PU_E!V72+FC_IND_PPP_PA_E!V72+FC_IND_PPP_PR_E!V72</f>
        <v>0</v>
      </c>
      <c r="W72" s="55">
        <f>FC_IND_PPP_PU_E!W72+FC_IND_PPP_PA_E!W72+FC_IND_PPP_PR_E!W72</f>
        <v>0</v>
      </c>
      <c r="X72" s="55">
        <f>FC_IND_PPP_PU_E!X72+FC_IND_PPP_PA_E!X72+FC_IND_PPP_PR_E!X72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295</v>
      </c>
      <c r="B1" s="4" t="s">
        <v>294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672.82581793527265</v>
      </c>
      <c r="D2" s="21">
        <f t="shared" ref="D2:X2" si="0">SUM(D3,D17,D22,D25,D26,D51,D52)</f>
        <v>508.25280993459751</v>
      </c>
      <c r="E2" s="21">
        <f t="shared" si="0"/>
        <v>351.13831728455949</v>
      </c>
      <c r="F2" s="21">
        <f t="shared" si="0"/>
        <v>401.121734828353</v>
      </c>
      <c r="G2" s="21">
        <f t="shared" si="0"/>
        <v>160.72053562292885</v>
      </c>
      <c r="H2" s="21">
        <f t="shared" si="0"/>
        <v>202.47079395939227</v>
      </c>
      <c r="I2" s="21">
        <f t="shared" si="0"/>
        <v>193.2619319530713</v>
      </c>
      <c r="J2" s="21">
        <f t="shared" si="0"/>
        <v>173.50480359483456</v>
      </c>
      <c r="K2" s="21">
        <f t="shared" si="0"/>
        <v>191.74099133127339</v>
      </c>
      <c r="L2" s="21">
        <f t="shared" si="0"/>
        <v>193.79532170801403</v>
      </c>
      <c r="M2" s="21">
        <f t="shared" si="0"/>
        <v>165.82558975424936</v>
      </c>
      <c r="N2" s="21">
        <f t="shared" si="0"/>
        <v>212.29229466999703</v>
      </c>
      <c r="O2" s="21">
        <f t="shared" si="0"/>
        <v>239.64525384322195</v>
      </c>
      <c r="P2" s="21">
        <f t="shared" si="0"/>
        <v>198.0753387895754</v>
      </c>
      <c r="Q2" s="21">
        <f t="shared" si="0"/>
        <v>193.64185679708442</v>
      </c>
      <c r="R2" s="21">
        <f t="shared" si="0"/>
        <v>253.2468558521133</v>
      </c>
      <c r="S2" s="21">
        <f t="shared" si="0"/>
        <v>292.45069179292432</v>
      </c>
      <c r="T2" s="21">
        <f t="shared" si="0"/>
        <v>332.27571007022323</v>
      </c>
      <c r="U2" s="21">
        <f t="shared" si="0"/>
        <v>319.41210103430092</v>
      </c>
      <c r="V2" s="21">
        <f t="shared" si="0"/>
        <v>305.9084848324195</v>
      </c>
      <c r="W2" s="21">
        <f t="shared" si="0"/>
        <v>310.02959240611091</v>
      </c>
      <c r="X2" s="21">
        <f t="shared" si="0"/>
        <v>321.22748158952265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670.0877635026859</v>
      </c>
      <c r="D26" s="27">
        <f t="shared" si="11"/>
        <v>495.75892360938184</v>
      </c>
      <c r="E26" s="27">
        <f t="shared" si="11"/>
        <v>331.91071103778677</v>
      </c>
      <c r="F26" s="27">
        <f t="shared" si="11"/>
        <v>364.65218523647309</v>
      </c>
      <c r="G26" s="27">
        <f t="shared" si="11"/>
        <v>129.09158377313082</v>
      </c>
      <c r="H26" s="27">
        <f t="shared" si="11"/>
        <v>158.54817645963249</v>
      </c>
      <c r="I26" s="27">
        <f t="shared" si="11"/>
        <v>144.52748548115434</v>
      </c>
      <c r="J26" s="27">
        <f t="shared" si="11"/>
        <v>122.38001810909837</v>
      </c>
      <c r="K26" s="27">
        <f t="shared" si="11"/>
        <v>126.3362592867478</v>
      </c>
      <c r="L26" s="27">
        <f t="shared" si="11"/>
        <v>88.479314724083565</v>
      </c>
      <c r="M26" s="27">
        <f t="shared" si="11"/>
        <v>43.143660473182358</v>
      </c>
      <c r="N26" s="27">
        <f t="shared" si="11"/>
        <v>63.851776107415027</v>
      </c>
      <c r="O26" s="27">
        <f t="shared" si="11"/>
        <v>98.149544767215673</v>
      </c>
      <c r="P26" s="27">
        <f t="shared" si="11"/>
        <v>68.621594892721063</v>
      </c>
      <c r="Q26" s="27">
        <f t="shared" si="11"/>
        <v>69.659954026019108</v>
      </c>
      <c r="R26" s="27">
        <f t="shared" si="11"/>
        <v>126.26704221256142</v>
      </c>
      <c r="S26" s="27">
        <f t="shared" si="11"/>
        <v>137.88446521175194</v>
      </c>
      <c r="T26" s="27">
        <f t="shared" si="11"/>
        <v>104.47645586218809</v>
      </c>
      <c r="U26" s="27">
        <f t="shared" si="11"/>
        <v>93.714304622551225</v>
      </c>
      <c r="V26" s="27">
        <f t="shared" si="11"/>
        <v>77.737500127716203</v>
      </c>
      <c r="W26" s="27">
        <f t="shared" si="11"/>
        <v>91.62723452382167</v>
      </c>
      <c r="X26" s="27">
        <f t="shared" si="11"/>
        <v>65.378770479260311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670.0877635026859</v>
      </c>
      <c r="D33" s="19">
        <f t="shared" si="13"/>
        <v>495.75892360938184</v>
      </c>
      <c r="E33" s="19">
        <f t="shared" si="13"/>
        <v>331.91071103778677</v>
      </c>
      <c r="F33" s="19">
        <f t="shared" si="13"/>
        <v>364.65218523647309</v>
      </c>
      <c r="G33" s="19">
        <f t="shared" si="13"/>
        <v>129.09158377313082</v>
      </c>
      <c r="H33" s="19">
        <f t="shared" si="13"/>
        <v>158.54817645963249</v>
      </c>
      <c r="I33" s="19">
        <f t="shared" si="13"/>
        <v>144.52748548115434</v>
      </c>
      <c r="J33" s="19">
        <f t="shared" si="13"/>
        <v>122.38001810909837</v>
      </c>
      <c r="K33" s="19">
        <f t="shared" si="13"/>
        <v>126.3362592867478</v>
      </c>
      <c r="L33" s="19">
        <f t="shared" si="13"/>
        <v>88.479314724083565</v>
      </c>
      <c r="M33" s="19">
        <f t="shared" si="13"/>
        <v>43.143660473182358</v>
      </c>
      <c r="N33" s="19">
        <f t="shared" si="13"/>
        <v>63.851776107415027</v>
      </c>
      <c r="O33" s="19">
        <f t="shared" si="13"/>
        <v>98.149544767215673</v>
      </c>
      <c r="P33" s="19">
        <f t="shared" si="13"/>
        <v>68.621594892721063</v>
      </c>
      <c r="Q33" s="19">
        <f t="shared" si="13"/>
        <v>69.659954026019108</v>
      </c>
      <c r="R33" s="19">
        <f t="shared" si="13"/>
        <v>126.26704221256142</v>
      </c>
      <c r="S33" s="19">
        <f t="shared" si="13"/>
        <v>137.88446521175194</v>
      </c>
      <c r="T33" s="19">
        <f t="shared" si="13"/>
        <v>104.47645586218809</v>
      </c>
      <c r="U33" s="19">
        <f t="shared" si="13"/>
        <v>93.714304622551225</v>
      </c>
      <c r="V33" s="19">
        <f t="shared" si="13"/>
        <v>77.737500127716203</v>
      </c>
      <c r="W33" s="19">
        <f t="shared" si="13"/>
        <v>91.62723452382167</v>
      </c>
      <c r="X33" s="19">
        <f t="shared" si="13"/>
        <v>65.378770479260311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14.009827090749074</v>
      </c>
      <c r="D36" s="8">
        <v>13.599138150585798</v>
      </c>
      <c r="E36" s="8">
        <v>3.876572814650515</v>
      </c>
      <c r="F36" s="8">
        <v>3.8530451487090169</v>
      </c>
      <c r="G36" s="8">
        <v>3.7562179288044675</v>
      </c>
      <c r="H36" s="8">
        <v>3.8487810214854457</v>
      </c>
      <c r="I36" s="8">
        <v>1.9235616502579311</v>
      </c>
      <c r="J36" s="8">
        <v>3.7573860160448929</v>
      </c>
      <c r="K36" s="8">
        <v>3.6876246247530848</v>
      </c>
      <c r="L36" s="8">
        <v>5.5933451917663115</v>
      </c>
      <c r="M36" s="8">
        <v>5.5820814580460567</v>
      </c>
      <c r="N36" s="8">
        <v>3.5544786380058455</v>
      </c>
      <c r="O36" s="8">
        <v>3.5638465373943773</v>
      </c>
      <c r="P36" s="8">
        <v>1.8499024285959089</v>
      </c>
      <c r="Q36" s="8">
        <v>3.6591864216536445</v>
      </c>
      <c r="R36" s="8">
        <v>3.6599389892890137</v>
      </c>
      <c r="S36" s="8">
        <v>3.763298872286458</v>
      </c>
      <c r="T36" s="8">
        <v>2.7663334819557703</v>
      </c>
      <c r="U36" s="8">
        <v>2.288183926369658</v>
      </c>
      <c r="V36" s="8">
        <v>1.9528428165367939</v>
      </c>
      <c r="W36" s="8">
        <v>1.2463392824985096</v>
      </c>
      <c r="X36" s="8">
        <v>1.3047550217695203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1.6334022681433729E-2</v>
      </c>
      <c r="U41" s="8">
        <v>8.2701670293437168E-3</v>
      </c>
      <c r="V41" s="8">
        <v>6.110357618062735E-3</v>
      </c>
      <c r="W41" s="8">
        <v>6.1367888533083561E-3</v>
      </c>
      <c r="X41" s="8">
        <v>5.9330270192727375E-3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3.9572371086086902</v>
      </c>
      <c r="D43" s="8">
        <v>7.9154210116093155</v>
      </c>
      <c r="E43" s="8">
        <v>3.1218075388880062</v>
      </c>
      <c r="F43" s="8">
        <v>5.5648352113690027</v>
      </c>
      <c r="G43" s="8">
        <v>5.9550712158646419</v>
      </c>
      <c r="H43" s="8">
        <v>6.3085152983013097</v>
      </c>
      <c r="I43" s="8">
        <v>6.3087705222345383</v>
      </c>
      <c r="J43" s="8">
        <v>6.4078942613636434</v>
      </c>
      <c r="K43" s="8">
        <v>6.6173167729509581</v>
      </c>
      <c r="L43" s="8">
        <v>7.3156474112556857</v>
      </c>
      <c r="M43" s="8">
        <v>1.8371778408273254</v>
      </c>
      <c r="N43" s="8">
        <v>7.2198538970793784</v>
      </c>
      <c r="O43" s="8">
        <v>7.1572149125896294</v>
      </c>
      <c r="P43" s="8">
        <v>5.6048356143799234</v>
      </c>
      <c r="Q43" s="8">
        <v>7.4568786105456244</v>
      </c>
      <c r="R43" s="8">
        <v>7.4469154237525563</v>
      </c>
      <c r="S43" s="8">
        <v>7.6808795224097501</v>
      </c>
      <c r="T43" s="8">
        <v>6.7711890845136997</v>
      </c>
      <c r="U43" s="8">
        <v>6.3830809291576802</v>
      </c>
      <c r="V43" s="8">
        <v>6.4764388063512977</v>
      </c>
      <c r="W43" s="8">
        <v>6.0760456821160833</v>
      </c>
      <c r="X43" s="8">
        <v>5.58684160704387</v>
      </c>
    </row>
    <row r="44" spans="1:24" ht="11.25" customHeight="1" x14ac:dyDescent="0.2">
      <c r="A44" s="28" t="s">
        <v>74</v>
      </c>
      <c r="B44" s="7" t="s">
        <v>75</v>
      </c>
      <c r="C44" s="8">
        <v>652.12069930332814</v>
      </c>
      <c r="D44" s="8">
        <v>474.24436444718674</v>
      </c>
      <c r="E44" s="8">
        <v>324.91233068424827</v>
      </c>
      <c r="F44" s="8">
        <v>355.23430487639507</v>
      </c>
      <c r="G44" s="8">
        <v>119.38029462846173</v>
      </c>
      <c r="H44" s="8">
        <v>148.39088013984573</v>
      </c>
      <c r="I44" s="8">
        <v>136.29515330866187</v>
      </c>
      <c r="J44" s="8">
        <v>112.21473783168983</v>
      </c>
      <c r="K44" s="8">
        <v>116.03131788904376</v>
      </c>
      <c r="L44" s="8">
        <v>75.570322121061565</v>
      </c>
      <c r="M44" s="8">
        <v>35.724401174308973</v>
      </c>
      <c r="N44" s="8">
        <v>53.077443572329805</v>
      </c>
      <c r="O44" s="8">
        <v>87.428483317231667</v>
      </c>
      <c r="P44" s="8">
        <v>61.16685684974523</v>
      </c>
      <c r="Q44" s="8">
        <v>58.543888993819841</v>
      </c>
      <c r="R44" s="8">
        <v>115.16018779951985</v>
      </c>
      <c r="S44" s="8">
        <v>126.44028681705575</v>
      </c>
      <c r="T44" s="8">
        <v>94.922599273037179</v>
      </c>
      <c r="U44" s="8">
        <v>85.034769599994547</v>
      </c>
      <c r="V44" s="8">
        <v>69.302108147210049</v>
      </c>
      <c r="W44" s="8">
        <v>84.298712770353774</v>
      </c>
      <c r="X44" s="8">
        <v>58.481240823427655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2.7380544325867437</v>
      </c>
      <c r="D51" s="27">
        <v>12.493886325215655</v>
      </c>
      <c r="E51" s="27">
        <v>19.227606246772698</v>
      </c>
      <c r="F51" s="27">
        <v>36.469549591879904</v>
      </c>
      <c r="G51" s="27">
        <v>31.628951849798025</v>
      </c>
      <c r="H51" s="27">
        <v>43.922617499759774</v>
      </c>
      <c r="I51" s="27">
        <v>48.734446471916954</v>
      </c>
      <c r="J51" s="27">
        <v>51.124785485736176</v>
      </c>
      <c r="K51" s="27">
        <v>65.404732044525588</v>
      </c>
      <c r="L51" s="27">
        <v>105.31600698393046</v>
      </c>
      <c r="M51" s="27">
        <v>122.681929281067</v>
      </c>
      <c r="N51" s="27">
        <v>148.44051856258201</v>
      </c>
      <c r="O51" s="27">
        <v>141.05673887552612</v>
      </c>
      <c r="P51" s="27">
        <v>128.6335196080509</v>
      </c>
      <c r="Q51" s="27">
        <v>123.89169517066155</v>
      </c>
      <c r="R51" s="27">
        <v>126.88958748657586</v>
      </c>
      <c r="S51" s="27">
        <v>154.56622658117234</v>
      </c>
      <c r="T51" s="27">
        <v>227.79925420803511</v>
      </c>
      <c r="U51" s="27">
        <v>225.69779641174966</v>
      </c>
      <c r="V51" s="27">
        <v>228.1709847047033</v>
      </c>
      <c r="W51" s="27">
        <v>218.40235788228924</v>
      </c>
      <c r="X51" s="27">
        <v>255.84871111026237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0.43897020048016933</v>
      </c>
      <c r="P52" s="27">
        <f t="shared" si="14"/>
        <v>0.82022428880343012</v>
      </c>
      <c r="Q52" s="27">
        <f t="shared" si="14"/>
        <v>9.0207600403736585E-2</v>
      </c>
      <c r="R52" s="27">
        <f t="shared" si="14"/>
        <v>9.0226152976004087E-2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0.43897020048016933</v>
      </c>
      <c r="P53" s="8">
        <v>0.82022428880343012</v>
      </c>
      <c r="Q53" s="8">
        <v>9.0207600403736585E-2</v>
      </c>
      <c r="R53" s="8">
        <v>9.0226152976004087E-2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2305.3937446896707</v>
      </c>
      <c r="D61" s="49">
        <f t="shared" si="15"/>
        <v>2201.3613943942282</v>
      </c>
      <c r="E61" s="49">
        <f t="shared" si="15"/>
        <v>2356.5322918682609</v>
      </c>
      <c r="F61" s="49">
        <f t="shared" si="15"/>
        <v>2320.2530015808843</v>
      </c>
      <c r="G61" s="49">
        <f t="shared" si="15"/>
        <v>2237.1344011584251</v>
      </c>
      <c r="H61" s="49">
        <f t="shared" si="15"/>
        <v>2324.2475306618244</v>
      </c>
      <c r="I61" s="49">
        <f t="shared" si="15"/>
        <v>2357.7977640229747</v>
      </c>
      <c r="J61" s="49">
        <f t="shared" si="15"/>
        <v>2439.6565281790458</v>
      </c>
      <c r="K61" s="49">
        <f t="shared" si="15"/>
        <v>2489.6939991937093</v>
      </c>
      <c r="L61" s="49">
        <f t="shared" si="15"/>
        <v>2408.1283710529656</v>
      </c>
      <c r="M61" s="49">
        <f t="shared" si="15"/>
        <v>2469.332531463604</v>
      </c>
      <c r="N61" s="49">
        <f t="shared" si="15"/>
        <v>2315.9328724596385</v>
      </c>
      <c r="O61" s="49">
        <f t="shared" si="15"/>
        <v>2519.023176964919</v>
      </c>
      <c r="P61" s="49">
        <f t="shared" si="15"/>
        <v>2763.4485193728997</v>
      </c>
      <c r="Q61" s="49">
        <f t="shared" si="15"/>
        <v>2441.3323864859644</v>
      </c>
      <c r="R61" s="49">
        <f t="shared" si="15"/>
        <v>2420.2237918232731</v>
      </c>
      <c r="S61" s="49">
        <f t="shared" si="15"/>
        <v>2613.715786896199</v>
      </c>
      <c r="T61" s="49">
        <f t="shared" si="15"/>
        <v>2595.9145266353366</v>
      </c>
      <c r="U61" s="49">
        <f t="shared" si="15"/>
        <v>2501.9740843889167</v>
      </c>
      <c r="V61" s="49">
        <f t="shared" si="15"/>
        <v>2582.060159483734</v>
      </c>
      <c r="W61" s="49">
        <f t="shared" si="15"/>
        <v>2565.9355971433956</v>
      </c>
      <c r="X61" s="49">
        <f t="shared" si="15"/>
        <v>2325.4709846006635</v>
      </c>
    </row>
    <row r="62" spans="1:24" ht="11.25" customHeight="1" x14ac:dyDescent="0.2">
      <c r="A62" s="50" t="s">
        <v>92</v>
      </c>
      <c r="B62" s="51" t="s">
        <v>93</v>
      </c>
      <c r="C62" s="52">
        <v>2305.3937446896707</v>
      </c>
      <c r="D62" s="52">
        <v>2201.3613943942282</v>
      </c>
      <c r="E62" s="52">
        <v>2356.5322918682609</v>
      </c>
      <c r="F62" s="52">
        <v>2320.2530015808843</v>
      </c>
      <c r="G62" s="52">
        <v>2237.1344011584251</v>
      </c>
      <c r="H62" s="52">
        <v>2324.2475306618244</v>
      </c>
      <c r="I62" s="52">
        <v>2357.7977640229747</v>
      </c>
      <c r="J62" s="52">
        <v>2439.6565281790458</v>
      </c>
      <c r="K62" s="52">
        <v>2489.6939991937093</v>
      </c>
      <c r="L62" s="52">
        <v>2408.1283710529656</v>
      </c>
      <c r="M62" s="52">
        <v>2469.332531463604</v>
      </c>
      <c r="N62" s="52">
        <v>2315.9328724596385</v>
      </c>
      <c r="O62" s="52">
        <v>2519.023176964919</v>
      </c>
      <c r="P62" s="52">
        <v>2763.4485193728997</v>
      </c>
      <c r="Q62" s="52">
        <v>2431.5252877352714</v>
      </c>
      <c r="R62" s="52">
        <v>2411.1954870570707</v>
      </c>
      <c r="S62" s="52">
        <v>2603.5154138641724</v>
      </c>
      <c r="T62" s="52">
        <v>2586.4226311799603</v>
      </c>
      <c r="U62" s="52">
        <v>2492.8340040996682</v>
      </c>
      <c r="V62" s="52">
        <v>2573.3550810768807</v>
      </c>
      <c r="W62" s="52">
        <v>2557.5773404908291</v>
      </c>
      <c r="X62" s="52">
        <v>2318.0991021830091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9.807098750692937</v>
      </c>
      <c r="R64" s="52">
        <v>9.0283047662022096</v>
      </c>
      <c r="S64" s="52">
        <v>10.200373032026596</v>
      </c>
      <c r="T64" s="52">
        <v>9.118803598621497</v>
      </c>
      <c r="U64" s="52">
        <v>8.7724285128420245</v>
      </c>
      <c r="V64" s="52">
        <v>8.3261819592314499</v>
      </c>
      <c r="W64" s="52">
        <v>7.9912306929443426</v>
      </c>
      <c r="X64" s="52">
        <v>6.9268395640563858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0.37309185675473228</v>
      </c>
      <c r="U69" s="52">
        <v>0.3676517764063747</v>
      </c>
      <c r="V69" s="52">
        <v>0.37889644762189834</v>
      </c>
      <c r="W69" s="52">
        <v>0.36702595962187939</v>
      </c>
      <c r="X69" s="52">
        <v>0.44504285359773377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293</v>
      </c>
      <c r="B1" s="4" t="s">
        <v>292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330.15470068602008</v>
      </c>
      <c r="D2" s="21">
        <f t="shared" ref="D2:X2" si="0">SUM(D3,D17,D22,D25,D26,D51,D52)</f>
        <v>271.76042387095424</v>
      </c>
      <c r="E2" s="21">
        <f t="shared" si="0"/>
        <v>188.6994348644844</v>
      </c>
      <c r="F2" s="21">
        <f t="shared" si="0"/>
        <v>219.11671425071074</v>
      </c>
      <c r="G2" s="21">
        <f t="shared" si="0"/>
        <v>93.763510689539572</v>
      </c>
      <c r="H2" s="21">
        <f t="shared" si="0"/>
        <v>110.46060361911832</v>
      </c>
      <c r="I2" s="21">
        <f t="shared" si="0"/>
        <v>105.47451960886238</v>
      </c>
      <c r="J2" s="21">
        <f t="shared" si="0"/>
        <v>93.360728034685479</v>
      </c>
      <c r="K2" s="21">
        <f t="shared" si="0"/>
        <v>108.62880091314352</v>
      </c>
      <c r="L2" s="21">
        <f t="shared" si="0"/>
        <v>106.21927528535312</v>
      </c>
      <c r="M2" s="21">
        <f t="shared" si="0"/>
        <v>91.14290509380497</v>
      </c>
      <c r="N2" s="21">
        <f t="shared" si="0"/>
        <v>132.28064648558143</v>
      </c>
      <c r="O2" s="21">
        <f t="shared" si="0"/>
        <v>148.31608861423925</v>
      </c>
      <c r="P2" s="21">
        <f t="shared" si="0"/>
        <v>110.65919659213104</v>
      </c>
      <c r="Q2" s="21">
        <f t="shared" si="0"/>
        <v>111.74750085649514</v>
      </c>
      <c r="R2" s="21">
        <f t="shared" si="0"/>
        <v>146.54813637510563</v>
      </c>
      <c r="S2" s="21">
        <f t="shared" si="0"/>
        <v>156.61105134467925</v>
      </c>
      <c r="T2" s="21">
        <f t="shared" si="0"/>
        <v>176.02289004633036</v>
      </c>
      <c r="U2" s="21">
        <f t="shared" si="0"/>
        <v>168.0946207884972</v>
      </c>
      <c r="V2" s="21">
        <f t="shared" si="0"/>
        <v>158.25336090728177</v>
      </c>
      <c r="W2" s="21">
        <f t="shared" si="0"/>
        <v>158.49453297417469</v>
      </c>
      <c r="X2" s="21">
        <f t="shared" si="0"/>
        <v>180.87432337429581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328.96532915120071</v>
      </c>
      <c r="D26" s="27">
        <f t="shared" si="11"/>
        <v>265.55928826578463</v>
      </c>
      <c r="E26" s="27">
        <f t="shared" si="11"/>
        <v>179.05930845724154</v>
      </c>
      <c r="F26" s="27">
        <f t="shared" si="11"/>
        <v>200.1248328843858</v>
      </c>
      <c r="G26" s="27">
        <f t="shared" si="11"/>
        <v>75.942299718847863</v>
      </c>
      <c r="H26" s="27">
        <f t="shared" si="11"/>
        <v>87.255930550086205</v>
      </c>
      <c r="I26" s="27">
        <f t="shared" si="11"/>
        <v>79.638969058317258</v>
      </c>
      <c r="J26" s="27">
        <f t="shared" si="11"/>
        <v>66.567351724147727</v>
      </c>
      <c r="K26" s="27">
        <f t="shared" si="11"/>
        <v>72.414463956537162</v>
      </c>
      <c r="L26" s="27">
        <f t="shared" si="11"/>
        <v>49.155836891525851</v>
      </c>
      <c r="M26" s="27">
        <f t="shared" si="11"/>
        <v>24.132727765116531</v>
      </c>
      <c r="N26" s="27">
        <f t="shared" si="11"/>
        <v>40.333476684407792</v>
      </c>
      <c r="O26" s="27">
        <f t="shared" si="11"/>
        <v>61.614183685301782</v>
      </c>
      <c r="P26" s="27">
        <f t="shared" si="11"/>
        <v>38.965284932286508</v>
      </c>
      <c r="Q26" s="27">
        <f t="shared" si="11"/>
        <v>40.752070117654128</v>
      </c>
      <c r="R26" s="27">
        <f t="shared" si="11"/>
        <v>73.909236886929094</v>
      </c>
      <c r="S26" s="27">
        <f t="shared" si="11"/>
        <v>74.719178707179196</v>
      </c>
      <c r="T26" s="27">
        <f t="shared" si="11"/>
        <v>56.046437253557258</v>
      </c>
      <c r="U26" s="27">
        <f t="shared" si="11"/>
        <v>49.941820210569233</v>
      </c>
      <c r="V26" s="27">
        <f t="shared" si="11"/>
        <v>40.746736789283361</v>
      </c>
      <c r="W26" s="27">
        <f t="shared" si="11"/>
        <v>47.44123485577974</v>
      </c>
      <c r="X26" s="27">
        <f t="shared" si="11"/>
        <v>37.251753777504653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328.96532915120071</v>
      </c>
      <c r="D33" s="19">
        <f t="shared" si="13"/>
        <v>265.55928826578463</v>
      </c>
      <c r="E33" s="19">
        <f t="shared" si="13"/>
        <v>179.05930845724154</v>
      </c>
      <c r="F33" s="19">
        <f t="shared" si="13"/>
        <v>200.1248328843858</v>
      </c>
      <c r="G33" s="19">
        <f t="shared" si="13"/>
        <v>75.942299718847863</v>
      </c>
      <c r="H33" s="19">
        <f t="shared" si="13"/>
        <v>87.255930550086205</v>
      </c>
      <c r="I33" s="19">
        <f t="shared" si="13"/>
        <v>79.638969058317258</v>
      </c>
      <c r="J33" s="19">
        <f t="shared" si="13"/>
        <v>66.567351724147727</v>
      </c>
      <c r="K33" s="19">
        <f t="shared" si="13"/>
        <v>72.414463956537162</v>
      </c>
      <c r="L33" s="19">
        <f t="shared" si="13"/>
        <v>49.155836891525851</v>
      </c>
      <c r="M33" s="19">
        <f t="shared" si="13"/>
        <v>24.132727765116531</v>
      </c>
      <c r="N33" s="19">
        <f t="shared" si="13"/>
        <v>40.333476684407792</v>
      </c>
      <c r="O33" s="19">
        <f t="shared" si="13"/>
        <v>61.614183685301782</v>
      </c>
      <c r="P33" s="19">
        <f t="shared" si="13"/>
        <v>38.965284932286508</v>
      </c>
      <c r="Q33" s="19">
        <f t="shared" si="13"/>
        <v>40.752070117654128</v>
      </c>
      <c r="R33" s="19">
        <f t="shared" si="13"/>
        <v>73.909236886929094</v>
      </c>
      <c r="S33" s="19">
        <f t="shared" si="13"/>
        <v>74.719178707179196</v>
      </c>
      <c r="T33" s="19">
        <f t="shared" si="13"/>
        <v>56.046437253557258</v>
      </c>
      <c r="U33" s="19">
        <f t="shared" si="13"/>
        <v>49.941820210569233</v>
      </c>
      <c r="V33" s="19">
        <f t="shared" si="13"/>
        <v>40.746736789283361</v>
      </c>
      <c r="W33" s="19">
        <f t="shared" si="13"/>
        <v>47.44123485577974</v>
      </c>
      <c r="X33" s="19">
        <f t="shared" si="13"/>
        <v>37.251753777504653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6.882532429250932</v>
      </c>
      <c r="D36" s="8">
        <v>7.2932213694142023</v>
      </c>
      <c r="E36" s="8">
        <v>2.092737665349484</v>
      </c>
      <c r="F36" s="8">
        <v>2.1162653312909825</v>
      </c>
      <c r="G36" s="8">
        <v>2.214228351195533</v>
      </c>
      <c r="H36" s="8">
        <v>2.1216652585145561</v>
      </c>
      <c r="I36" s="8">
        <v>1.0617750697420705</v>
      </c>
      <c r="J36" s="8">
        <v>2.047914943955107</v>
      </c>
      <c r="K36" s="8">
        <v>2.1176763352469159</v>
      </c>
      <c r="L36" s="8">
        <v>3.1143790882336875</v>
      </c>
      <c r="M36" s="8">
        <v>3.1256428219539436</v>
      </c>
      <c r="N36" s="8">
        <v>2.2508223219941548</v>
      </c>
      <c r="O36" s="8">
        <v>2.2414544226056221</v>
      </c>
      <c r="P36" s="8">
        <v>1.0527480514040899</v>
      </c>
      <c r="Q36" s="8">
        <v>2.1461145383463553</v>
      </c>
      <c r="R36" s="8">
        <v>2.1453619707109866</v>
      </c>
      <c r="S36" s="8">
        <v>2.0420020877135423</v>
      </c>
      <c r="T36" s="8">
        <v>1.4858745580442314</v>
      </c>
      <c r="U36" s="8">
        <v>1.2209837536303436</v>
      </c>
      <c r="V36" s="8">
        <v>1.0252247834632071</v>
      </c>
      <c r="W36" s="8">
        <v>0.64613067750149056</v>
      </c>
      <c r="X36" s="8">
        <v>0.74445533823047993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8.7734573185662742E-3</v>
      </c>
      <c r="U41" s="8">
        <v>4.4129929706562846E-3</v>
      </c>
      <c r="V41" s="8">
        <v>3.2078823819372644E-3</v>
      </c>
      <c r="W41" s="8">
        <v>3.1814511466916454E-3</v>
      </c>
      <c r="X41" s="8">
        <v>3.3852129807272623E-3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1.718966985277764</v>
      </c>
      <c r="D43" s="8">
        <v>3.9286894235569956</v>
      </c>
      <c r="E43" s="8">
        <v>1.5651776361405059</v>
      </c>
      <c r="F43" s="8">
        <v>2.8979433894900519</v>
      </c>
      <c r="G43" s="8">
        <v>3.3553619161140533</v>
      </c>
      <c r="H43" s="8">
        <v>3.3328395114173288</v>
      </c>
      <c r="I43" s="8">
        <v>3.344463137237069</v>
      </c>
      <c r="J43" s="8">
        <v>3.3582365318824223</v>
      </c>
      <c r="K43" s="8">
        <v>3.6639816703340071</v>
      </c>
      <c r="L43" s="8">
        <v>3.963841844353706</v>
      </c>
      <c r="M43" s="8">
        <v>1.0034861174715406</v>
      </c>
      <c r="N43" s="8">
        <v>4.4721288947434372</v>
      </c>
      <c r="O43" s="8">
        <v>4.3852435399278047</v>
      </c>
      <c r="P43" s="8">
        <v>3.1035175706276528</v>
      </c>
      <c r="Q43" s="8">
        <v>4.2699374531275973</v>
      </c>
      <c r="R43" s="8">
        <v>4.2599388757379426</v>
      </c>
      <c r="S43" s="8">
        <v>4.0694634365213904</v>
      </c>
      <c r="T43" s="8">
        <v>3.5662243512316247</v>
      </c>
      <c r="U43" s="8">
        <v>3.3415429839627833</v>
      </c>
      <c r="V43" s="8">
        <v>3.3353253106482876</v>
      </c>
      <c r="W43" s="8">
        <v>3.0895495774853186</v>
      </c>
      <c r="X43" s="8">
        <v>3.1362149297211062</v>
      </c>
    </row>
    <row r="44" spans="1:24" ht="11.25" customHeight="1" x14ac:dyDescent="0.2">
      <c r="A44" s="28" t="s">
        <v>74</v>
      </c>
      <c r="B44" s="7" t="s">
        <v>75</v>
      </c>
      <c r="C44" s="8">
        <v>320.36382973667202</v>
      </c>
      <c r="D44" s="8">
        <v>254.33737747281342</v>
      </c>
      <c r="E44" s="8">
        <v>175.40139315575155</v>
      </c>
      <c r="F44" s="8">
        <v>195.11062416360477</v>
      </c>
      <c r="G44" s="8">
        <v>70.372709451538284</v>
      </c>
      <c r="H44" s="8">
        <v>81.801425780154318</v>
      </c>
      <c r="I44" s="8">
        <v>75.232730851338118</v>
      </c>
      <c r="J44" s="8">
        <v>61.161200248310195</v>
      </c>
      <c r="K44" s="8">
        <v>66.632805950956239</v>
      </c>
      <c r="L44" s="8">
        <v>42.077615958938459</v>
      </c>
      <c r="M44" s="8">
        <v>20.003598825691046</v>
      </c>
      <c r="N44" s="8">
        <v>33.6105254676702</v>
      </c>
      <c r="O44" s="8">
        <v>54.987485722768355</v>
      </c>
      <c r="P44" s="8">
        <v>34.809019310254769</v>
      </c>
      <c r="Q44" s="8">
        <v>34.336018126180178</v>
      </c>
      <c r="R44" s="8">
        <v>67.50393604048017</v>
      </c>
      <c r="S44" s="8">
        <v>68.607713182944266</v>
      </c>
      <c r="T44" s="8">
        <v>50.985564886962834</v>
      </c>
      <c r="U44" s="8">
        <v>45.374880480005451</v>
      </c>
      <c r="V44" s="8">
        <v>36.382978812789929</v>
      </c>
      <c r="W44" s="8">
        <v>43.702373149646242</v>
      </c>
      <c r="X44" s="8">
        <v>33.367698296572343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1.189371534819363</v>
      </c>
      <c r="D51" s="27">
        <v>6.2011356051696032</v>
      </c>
      <c r="E51" s="27">
        <v>9.6401264072428656</v>
      </c>
      <c r="F51" s="27">
        <v>18.991881366324957</v>
      </c>
      <c r="G51" s="27">
        <v>17.821210970691709</v>
      </c>
      <c r="H51" s="27">
        <v>23.204673069032115</v>
      </c>
      <c r="I51" s="27">
        <v>25.835550550545126</v>
      </c>
      <c r="J51" s="27">
        <v>26.793376310537745</v>
      </c>
      <c r="K51" s="27">
        <v>36.214336956606367</v>
      </c>
      <c r="L51" s="27">
        <v>57.063438393827269</v>
      </c>
      <c r="M51" s="27">
        <v>67.010177328688442</v>
      </c>
      <c r="N51" s="27">
        <v>91.947169801173629</v>
      </c>
      <c r="O51" s="27">
        <v>86.425817929417633</v>
      </c>
      <c r="P51" s="27">
        <v>71.227135948647955</v>
      </c>
      <c r="Q51" s="27">
        <v>70.942523939244751</v>
      </c>
      <c r="R51" s="27">
        <v>72.586011241152548</v>
      </c>
      <c r="S51" s="27">
        <v>81.891872637500057</v>
      </c>
      <c r="T51" s="27">
        <v>119.97645279277312</v>
      </c>
      <c r="U51" s="27">
        <v>118.15280057792798</v>
      </c>
      <c r="V51" s="27">
        <v>117.50662411799843</v>
      </c>
      <c r="W51" s="27">
        <v>111.05329811839495</v>
      </c>
      <c r="X51" s="27">
        <v>143.62256959679115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0.27608699951983084</v>
      </c>
      <c r="P52" s="27">
        <f t="shared" si="14"/>
        <v>0.46677571119656958</v>
      </c>
      <c r="Q52" s="27">
        <f t="shared" si="14"/>
        <v>5.2906799596263418E-2</v>
      </c>
      <c r="R52" s="27">
        <f t="shared" si="14"/>
        <v>5.2888247023995888E-2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0.27608699951983084</v>
      </c>
      <c r="P53" s="8">
        <v>0.46677571119656958</v>
      </c>
      <c r="Q53" s="8">
        <v>5.2906799596263418E-2</v>
      </c>
      <c r="R53" s="8">
        <v>5.2888247023995888E-2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1132.5583897103281</v>
      </c>
      <c r="D61" s="49">
        <f t="shared" si="15"/>
        <v>1180.5906952057717</v>
      </c>
      <c r="E61" s="49">
        <f t="shared" si="15"/>
        <v>1272.1556185317395</v>
      </c>
      <c r="F61" s="49">
        <f t="shared" si="15"/>
        <v>1274.3870880191157</v>
      </c>
      <c r="G61" s="49">
        <f t="shared" si="15"/>
        <v>1318.7537332415741</v>
      </c>
      <c r="H61" s="49">
        <f t="shared" si="15"/>
        <v>1281.2563797381747</v>
      </c>
      <c r="I61" s="49">
        <f t="shared" si="15"/>
        <v>1301.4664151770251</v>
      </c>
      <c r="J61" s="49">
        <f t="shared" si="15"/>
        <v>1329.7034270209542</v>
      </c>
      <c r="K61" s="49">
        <f t="shared" si="15"/>
        <v>1429.745866406291</v>
      </c>
      <c r="L61" s="49">
        <f t="shared" si="15"/>
        <v>1340.8478081470341</v>
      </c>
      <c r="M61" s="49">
        <f t="shared" si="15"/>
        <v>1382.683423736396</v>
      </c>
      <c r="N61" s="49">
        <f t="shared" si="15"/>
        <v>1466.5310827403616</v>
      </c>
      <c r="O61" s="49">
        <f t="shared" si="15"/>
        <v>1584.3206438350805</v>
      </c>
      <c r="P61" s="49">
        <f t="shared" si="15"/>
        <v>1572.6316150270998</v>
      </c>
      <c r="Q61" s="49">
        <f t="shared" si="15"/>
        <v>1431.7064263522402</v>
      </c>
      <c r="R61" s="49">
        <f t="shared" si="15"/>
        <v>1418.5452501198979</v>
      </c>
      <c r="S61" s="49">
        <f t="shared" si="15"/>
        <v>1418.0967866133105</v>
      </c>
      <c r="T61" s="49">
        <f t="shared" si="15"/>
        <v>1394.2385981502678</v>
      </c>
      <c r="U61" s="49">
        <f t="shared" si="15"/>
        <v>1334.9706553000735</v>
      </c>
      <c r="V61" s="49">
        <f t="shared" si="15"/>
        <v>1355.4711604312799</v>
      </c>
      <c r="W61" s="49">
        <f t="shared" si="15"/>
        <v>1330.1563676229382</v>
      </c>
      <c r="X61" s="49">
        <f t="shared" si="15"/>
        <v>1326.7783138313384</v>
      </c>
    </row>
    <row r="62" spans="1:24" ht="11.25" customHeight="1" x14ac:dyDescent="0.2">
      <c r="A62" s="50" t="s">
        <v>92</v>
      </c>
      <c r="B62" s="51" t="s">
        <v>93</v>
      </c>
      <c r="C62" s="52">
        <v>1132.5583897103281</v>
      </c>
      <c r="D62" s="52">
        <v>1180.5906952057717</v>
      </c>
      <c r="E62" s="52">
        <v>1272.1556185317395</v>
      </c>
      <c r="F62" s="52">
        <v>1274.3870880191157</v>
      </c>
      <c r="G62" s="52">
        <v>1318.7537332415741</v>
      </c>
      <c r="H62" s="52">
        <v>1281.2563797381747</v>
      </c>
      <c r="I62" s="52">
        <v>1301.4664151770251</v>
      </c>
      <c r="J62" s="52">
        <v>1329.7034270209542</v>
      </c>
      <c r="K62" s="52">
        <v>1429.745866406291</v>
      </c>
      <c r="L62" s="52">
        <v>1340.8478081470341</v>
      </c>
      <c r="M62" s="52">
        <v>1382.683423736396</v>
      </c>
      <c r="N62" s="52">
        <v>1466.5310827403616</v>
      </c>
      <c r="O62" s="52">
        <v>1584.3206438350805</v>
      </c>
      <c r="P62" s="52">
        <v>1572.6316150270998</v>
      </c>
      <c r="Q62" s="52">
        <v>1426.0907122647286</v>
      </c>
      <c r="R62" s="52">
        <v>1413.3806921429289</v>
      </c>
      <c r="S62" s="52">
        <v>1412.6924517358266</v>
      </c>
      <c r="T62" s="52">
        <v>1389.2394424200393</v>
      </c>
      <c r="U62" s="52">
        <v>1330.1858231003314</v>
      </c>
      <c r="V62" s="52">
        <v>1350.9880997231198</v>
      </c>
      <c r="W62" s="52">
        <v>1325.9063587091709</v>
      </c>
      <c r="X62" s="52">
        <v>1322.640053016991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5.6157140875115541</v>
      </c>
      <c r="R64" s="52">
        <v>5.1645579769690269</v>
      </c>
      <c r="S64" s="52">
        <v>5.4043348774839224</v>
      </c>
      <c r="T64" s="52">
        <v>4.8026571170310319</v>
      </c>
      <c r="U64" s="52">
        <v>4.5923664880229849</v>
      </c>
      <c r="V64" s="52">
        <v>4.2879314172557104</v>
      </c>
      <c r="W64" s="52">
        <v>4.0633834409183445</v>
      </c>
      <c r="X64" s="52">
        <v>3.8884327111022552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0.19649861319749351</v>
      </c>
      <c r="U69" s="52">
        <v>0.19246571171929244</v>
      </c>
      <c r="V69" s="52">
        <v>0.19512929090424153</v>
      </c>
      <c r="W69" s="52">
        <v>0.18662547284881609</v>
      </c>
      <c r="X69" s="52">
        <v>0.24982810324515739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291</v>
      </c>
      <c r="B1" s="4" t="s">
        <v>290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28.422620218707436</v>
      </c>
      <c r="D2" s="21">
        <f t="shared" ref="D2:X2" si="0">SUM(D3,D17,D22,D25,D26,D51,D52)</f>
        <v>35.690391274448423</v>
      </c>
      <c r="E2" s="21">
        <f t="shared" si="0"/>
        <v>35.403202250955935</v>
      </c>
      <c r="F2" s="21">
        <f t="shared" si="0"/>
        <v>33.085513880936084</v>
      </c>
      <c r="G2" s="21">
        <f t="shared" si="0"/>
        <v>22.29428748753158</v>
      </c>
      <c r="H2" s="21">
        <f t="shared" si="0"/>
        <v>25.492038061489485</v>
      </c>
      <c r="I2" s="21">
        <f t="shared" si="0"/>
        <v>26.977528598066332</v>
      </c>
      <c r="J2" s="21">
        <f t="shared" si="0"/>
        <v>26.747826690480014</v>
      </c>
      <c r="K2" s="21">
        <f t="shared" si="0"/>
        <v>26.817441835583068</v>
      </c>
      <c r="L2" s="21">
        <f t="shared" si="0"/>
        <v>22.566984646632864</v>
      </c>
      <c r="M2" s="21">
        <f t="shared" si="0"/>
        <v>23.418270871945694</v>
      </c>
      <c r="N2" s="21">
        <f t="shared" si="0"/>
        <v>22.708688124421467</v>
      </c>
      <c r="O2" s="21">
        <f t="shared" si="0"/>
        <v>24.907994022538819</v>
      </c>
      <c r="P2" s="21">
        <f t="shared" si="0"/>
        <v>20.368852338293607</v>
      </c>
      <c r="Q2" s="21">
        <f t="shared" si="0"/>
        <v>17.939284106420484</v>
      </c>
      <c r="R2" s="21">
        <f t="shared" si="0"/>
        <v>18.732009932781104</v>
      </c>
      <c r="S2" s="21">
        <f t="shared" si="0"/>
        <v>21.016121062396401</v>
      </c>
      <c r="T2" s="21">
        <f t="shared" si="0"/>
        <v>23.918691283446559</v>
      </c>
      <c r="U2" s="21">
        <f t="shared" si="0"/>
        <v>23.398204537201945</v>
      </c>
      <c r="V2" s="21">
        <f t="shared" si="0"/>
        <v>25.706464780298681</v>
      </c>
      <c r="W2" s="21">
        <f t="shared" si="0"/>
        <v>21.948403019714593</v>
      </c>
      <c r="X2" s="21">
        <f t="shared" si="0"/>
        <v>21.820073036181562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16.799126186113543</v>
      </c>
      <c r="D26" s="27">
        <f t="shared" si="11"/>
        <v>13.841943204833685</v>
      </c>
      <c r="E26" s="27">
        <f t="shared" si="11"/>
        <v>4.9451849049714882</v>
      </c>
      <c r="F26" s="27">
        <f t="shared" si="11"/>
        <v>4.3801148391409432</v>
      </c>
      <c r="G26" s="27">
        <f t="shared" si="11"/>
        <v>3.5324603080213057</v>
      </c>
      <c r="H26" s="27">
        <f t="shared" si="11"/>
        <v>3.2015386302813615</v>
      </c>
      <c r="I26" s="27">
        <f t="shared" si="11"/>
        <v>3.0920256205283931</v>
      </c>
      <c r="J26" s="27">
        <f t="shared" si="11"/>
        <v>2.9791284867539338</v>
      </c>
      <c r="K26" s="27">
        <f t="shared" si="11"/>
        <v>2.4639608367150334</v>
      </c>
      <c r="L26" s="27">
        <f t="shared" si="11"/>
        <v>1.4657700243906078</v>
      </c>
      <c r="M26" s="27">
        <f t="shared" si="11"/>
        <v>0.34551748170113356</v>
      </c>
      <c r="N26" s="27">
        <f t="shared" si="11"/>
        <v>1.0532764881771826</v>
      </c>
      <c r="O26" s="27">
        <f t="shared" si="11"/>
        <v>1.2028008274825646</v>
      </c>
      <c r="P26" s="27">
        <f t="shared" si="11"/>
        <v>0.85045789499242375</v>
      </c>
      <c r="Q26" s="27">
        <f t="shared" si="11"/>
        <v>1.0184432163267791</v>
      </c>
      <c r="R26" s="27">
        <f t="shared" si="11"/>
        <v>1.0384049805094984</v>
      </c>
      <c r="S26" s="27">
        <f t="shared" si="11"/>
        <v>0.9949163210688593</v>
      </c>
      <c r="T26" s="27">
        <f t="shared" si="11"/>
        <v>0.69044496425467172</v>
      </c>
      <c r="U26" s="27">
        <f t="shared" si="11"/>
        <v>0.64353700687953663</v>
      </c>
      <c r="V26" s="27">
        <f t="shared" si="11"/>
        <v>0.70951704300041374</v>
      </c>
      <c r="W26" s="27">
        <f t="shared" si="11"/>
        <v>0.59408610039859866</v>
      </c>
      <c r="X26" s="27">
        <f t="shared" si="11"/>
        <v>0.46629194323502399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16.799126186113543</v>
      </c>
      <c r="D33" s="19">
        <f t="shared" si="13"/>
        <v>13.841943204833685</v>
      </c>
      <c r="E33" s="19">
        <f t="shared" si="13"/>
        <v>4.9451849049714882</v>
      </c>
      <c r="F33" s="19">
        <f t="shared" si="13"/>
        <v>4.3801148391409432</v>
      </c>
      <c r="G33" s="19">
        <f t="shared" si="13"/>
        <v>3.5324603080213057</v>
      </c>
      <c r="H33" s="19">
        <f t="shared" si="13"/>
        <v>3.2015386302813615</v>
      </c>
      <c r="I33" s="19">
        <f t="shared" si="13"/>
        <v>3.0920256205283931</v>
      </c>
      <c r="J33" s="19">
        <f t="shared" si="13"/>
        <v>2.9791284867539338</v>
      </c>
      <c r="K33" s="19">
        <f t="shared" si="13"/>
        <v>2.4639608367150334</v>
      </c>
      <c r="L33" s="19">
        <f t="shared" si="13"/>
        <v>1.4657700243906078</v>
      </c>
      <c r="M33" s="19">
        <f t="shared" si="13"/>
        <v>0.34551748170113356</v>
      </c>
      <c r="N33" s="19">
        <f t="shared" si="13"/>
        <v>1.0532764881771826</v>
      </c>
      <c r="O33" s="19">
        <f t="shared" si="13"/>
        <v>1.2028008274825646</v>
      </c>
      <c r="P33" s="19">
        <f t="shared" si="13"/>
        <v>0.85045789499242375</v>
      </c>
      <c r="Q33" s="19">
        <f t="shared" si="13"/>
        <v>1.0184432163267791</v>
      </c>
      <c r="R33" s="19">
        <f t="shared" si="13"/>
        <v>1.0384049805094984</v>
      </c>
      <c r="S33" s="19">
        <f t="shared" si="13"/>
        <v>0.9949163210688593</v>
      </c>
      <c r="T33" s="19">
        <f t="shared" si="13"/>
        <v>0.69044496425467172</v>
      </c>
      <c r="U33" s="19">
        <f t="shared" si="13"/>
        <v>0.64353700687953663</v>
      </c>
      <c r="V33" s="19">
        <f t="shared" si="13"/>
        <v>0.70951704300041374</v>
      </c>
      <c r="W33" s="19">
        <f t="shared" si="13"/>
        <v>0.59408610039859866</v>
      </c>
      <c r="X33" s="19">
        <f t="shared" si="13"/>
        <v>0.46629194323502399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16.799126186113543</v>
      </c>
      <c r="D43" s="8">
        <v>13.841943204833685</v>
      </c>
      <c r="E43" s="8">
        <v>4.9451849049714882</v>
      </c>
      <c r="F43" s="8">
        <v>4.3801148391409432</v>
      </c>
      <c r="G43" s="8">
        <v>3.5324603080213057</v>
      </c>
      <c r="H43" s="8">
        <v>3.2015386302813615</v>
      </c>
      <c r="I43" s="8">
        <v>3.0920256205283931</v>
      </c>
      <c r="J43" s="8">
        <v>2.9791284867539338</v>
      </c>
      <c r="K43" s="8">
        <v>2.4639608367150334</v>
      </c>
      <c r="L43" s="8">
        <v>1.4657700243906078</v>
      </c>
      <c r="M43" s="8">
        <v>0.34551748170113356</v>
      </c>
      <c r="N43" s="8">
        <v>1.0532764881771826</v>
      </c>
      <c r="O43" s="8">
        <v>1.2028008274825646</v>
      </c>
      <c r="P43" s="8">
        <v>0.85045789499242375</v>
      </c>
      <c r="Q43" s="8">
        <v>1.0184432163267791</v>
      </c>
      <c r="R43" s="8">
        <v>1.0384049805094984</v>
      </c>
      <c r="S43" s="8">
        <v>0.9949163210688593</v>
      </c>
      <c r="T43" s="8">
        <v>0.69044496425467172</v>
      </c>
      <c r="U43" s="8">
        <v>0.64353700687953663</v>
      </c>
      <c r="V43" s="8">
        <v>0.70951704300041374</v>
      </c>
      <c r="W43" s="8">
        <v>0.59408610039859866</v>
      </c>
      <c r="X43" s="8">
        <v>0.46629194323502399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11.623494032593893</v>
      </c>
      <c r="D51" s="27">
        <v>21.84844806961474</v>
      </c>
      <c r="E51" s="27">
        <v>30.458017345984448</v>
      </c>
      <c r="F51" s="27">
        <v>28.70539904179514</v>
      </c>
      <c r="G51" s="27">
        <v>18.761827179510274</v>
      </c>
      <c r="H51" s="27">
        <v>22.290499431208122</v>
      </c>
      <c r="I51" s="27">
        <v>23.885502977537939</v>
      </c>
      <c r="J51" s="27">
        <v>23.768698203726082</v>
      </c>
      <c r="K51" s="27">
        <v>24.353480998868037</v>
      </c>
      <c r="L51" s="27">
        <v>21.101214622242257</v>
      </c>
      <c r="M51" s="27">
        <v>23.072753390244561</v>
      </c>
      <c r="N51" s="27">
        <v>21.655411636244285</v>
      </c>
      <c r="O51" s="27">
        <v>23.705193195056253</v>
      </c>
      <c r="P51" s="27">
        <v>19.518394443301183</v>
      </c>
      <c r="Q51" s="27">
        <v>16.920840890093704</v>
      </c>
      <c r="R51" s="27">
        <v>17.693604952271606</v>
      </c>
      <c r="S51" s="27">
        <v>20.021204741327541</v>
      </c>
      <c r="T51" s="27">
        <v>23.228246319191889</v>
      </c>
      <c r="U51" s="27">
        <v>22.754667530322408</v>
      </c>
      <c r="V51" s="27">
        <v>24.996947737298267</v>
      </c>
      <c r="W51" s="27">
        <v>21.354316919315995</v>
      </c>
      <c r="X51" s="27">
        <v>21.353781092946537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1.3394308417955103</v>
      </c>
      <c r="R61" s="49">
        <f t="shared" si="15"/>
        <v>1.2589154168287655</v>
      </c>
      <c r="S61" s="49">
        <f t="shared" si="15"/>
        <v>1.3212702504894871</v>
      </c>
      <c r="T61" s="49">
        <f t="shared" si="15"/>
        <v>0.96787009439524396</v>
      </c>
      <c r="U61" s="49">
        <f t="shared" si="15"/>
        <v>0.92149543100932596</v>
      </c>
      <c r="V61" s="49">
        <f t="shared" si="15"/>
        <v>0.95367248498670043</v>
      </c>
      <c r="W61" s="49">
        <f t="shared" si="15"/>
        <v>0.81722955366661876</v>
      </c>
      <c r="X61" s="49">
        <f t="shared" si="15"/>
        <v>0.61527596799846984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1.3394308417955103</v>
      </c>
      <c r="R64" s="52">
        <v>1.2589154168287655</v>
      </c>
      <c r="S64" s="52">
        <v>1.3212702504894871</v>
      </c>
      <c r="T64" s="52">
        <v>0.92982664434746987</v>
      </c>
      <c r="U64" s="52">
        <v>0.88442907913499302</v>
      </c>
      <c r="V64" s="52">
        <v>0.91216302351284051</v>
      </c>
      <c r="W64" s="52">
        <v>0.78134354613731427</v>
      </c>
      <c r="X64" s="52">
        <v>0.57813156484136097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3.8043450047774117E-2</v>
      </c>
      <c r="U69" s="52">
        <v>3.7066351874332992E-2</v>
      </c>
      <c r="V69" s="52">
        <v>4.1509461473859935E-2</v>
      </c>
      <c r="W69" s="52">
        <v>3.5886007529304494E-2</v>
      </c>
      <c r="X69" s="52">
        <v>3.714440315710886E-2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150</v>
      </c>
      <c r="B1" s="4" t="s">
        <v>180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860.71586904000003</v>
      </c>
      <c r="D2" s="21">
        <f t="shared" ref="D2:X2" si="0">SUM(D3,D17,D22,D25,D26,D51,D52)</f>
        <v>770.64889968</v>
      </c>
      <c r="E2" s="21">
        <f t="shared" si="0"/>
        <v>974.18438603999994</v>
      </c>
      <c r="F2" s="21">
        <f t="shared" si="0"/>
        <v>837.1053086400002</v>
      </c>
      <c r="G2" s="21">
        <f t="shared" si="0"/>
        <v>752.35461840000016</v>
      </c>
      <c r="H2" s="21">
        <f t="shared" si="0"/>
        <v>672.6837092400001</v>
      </c>
      <c r="I2" s="21">
        <f t="shared" si="0"/>
        <v>791.79395111999997</v>
      </c>
      <c r="J2" s="21">
        <f t="shared" si="0"/>
        <v>700.13950379999994</v>
      </c>
      <c r="K2" s="21">
        <f t="shared" si="0"/>
        <v>641.14456356000005</v>
      </c>
      <c r="L2" s="21">
        <f t="shared" si="0"/>
        <v>684.37854432000017</v>
      </c>
      <c r="M2" s="21">
        <f t="shared" si="0"/>
        <v>728.0642462400001</v>
      </c>
      <c r="N2" s="21">
        <f t="shared" si="0"/>
        <v>670.58205624000004</v>
      </c>
      <c r="O2" s="21">
        <f t="shared" si="0"/>
        <v>622.75357691999989</v>
      </c>
      <c r="P2" s="21">
        <f t="shared" si="0"/>
        <v>566.6171558399999</v>
      </c>
      <c r="Q2" s="21">
        <f t="shared" si="0"/>
        <v>535.91009796000003</v>
      </c>
      <c r="R2" s="21">
        <f t="shared" si="0"/>
        <v>605.15926632000014</v>
      </c>
      <c r="S2" s="21">
        <f t="shared" si="0"/>
        <v>590.49360720000016</v>
      </c>
      <c r="T2" s="21">
        <f t="shared" si="0"/>
        <v>585.48934331999999</v>
      </c>
      <c r="U2" s="21">
        <f t="shared" si="0"/>
        <v>571.55104799999992</v>
      </c>
      <c r="V2" s="21">
        <f t="shared" si="0"/>
        <v>580.01008212000011</v>
      </c>
      <c r="W2" s="21">
        <f t="shared" si="0"/>
        <v>561.15317087999983</v>
      </c>
      <c r="X2" s="21">
        <f t="shared" si="0"/>
        <v>566.81953668000028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797.80532904000006</v>
      </c>
      <c r="D26" s="27">
        <f t="shared" si="9"/>
        <v>666.89194968000004</v>
      </c>
      <c r="E26" s="27">
        <f t="shared" si="9"/>
        <v>853.56377603999999</v>
      </c>
      <c r="F26" s="27">
        <f t="shared" si="9"/>
        <v>682.25247864000016</v>
      </c>
      <c r="G26" s="27">
        <f t="shared" si="9"/>
        <v>596.69394840000018</v>
      </c>
      <c r="H26" s="27">
        <f t="shared" si="9"/>
        <v>516.41715924000005</v>
      </c>
      <c r="I26" s="27">
        <f t="shared" si="9"/>
        <v>602.80988112</v>
      </c>
      <c r="J26" s="27">
        <f t="shared" si="9"/>
        <v>493.90456499999993</v>
      </c>
      <c r="K26" s="27">
        <f t="shared" si="9"/>
        <v>449.83795356000002</v>
      </c>
      <c r="L26" s="27">
        <f t="shared" si="9"/>
        <v>474.94602432000011</v>
      </c>
      <c r="M26" s="27">
        <f t="shared" si="9"/>
        <v>496.61808624000014</v>
      </c>
      <c r="N26" s="27">
        <f t="shared" si="9"/>
        <v>385.16208624000001</v>
      </c>
      <c r="O26" s="27">
        <f t="shared" si="9"/>
        <v>323.09542692000002</v>
      </c>
      <c r="P26" s="27">
        <f t="shared" si="9"/>
        <v>270.08938583999998</v>
      </c>
      <c r="Q26" s="27">
        <f t="shared" si="9"/>
        <v>243.27005795999997</v>
      </c>
      <c r="R26" s="27">
        <f t="shared" si="9"/>
        <v>259.58813580000003</v>
      </c>
      <c r="S26" s="27">
        <f t="shared" si="9"/>
        <v>234.47185452000002</v>
      </c>
      <c r="T26" s="27">
        <f t="shared" si="9"/>
        <v>215.82115344000002</v>
      </c>
      <c r="U26" s="27">
        <f t="shared" si="9"/>
        <v>213.36044687999998</v>
      </c>
      <c r="V26" s="27">
        <f t="shared" si="9"/>
        <v>199.88500932000005</v>
      </c>
      <c r="W26" s="27">
        <f t="shared" si="9"/>
        <v>170.47063908000001</v>
      </c>
      <c r="X26" s="27">
        <f t="shared" si="9"/>
        <v>150.30894636000005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797.80532904000006</v>
      </c>
      <c r="D33" s="19">
        <f t="shared" si="11"/>
        <v>666.89194968000004</v>
      </c>
      <c r="E33" s="19">
        <f t="shared" si="11"/>
        <v>853.56377603999999</v>
      </c>
      <c r="F33" s="19">
        <f t="shared" si="11"/>
        <v>682.25247864000016</v>
      </c>
      <c r="G33" s="19">
        <f t="shared" si="11"/>
        <v>596.69394840000018</v>
      </c>
      <c r="H33" s="19">
        <f t="shared" si="11"/>
        <v>516.41715924000005</v>
      </c>
      <c r="I33" s="19">
        <f t="shared" si="11"/>
        <v>602.80988112</v>
      </c>
      <c r="J33" s="19">
        <f t="shared" si="11"/>
        <v>493.90456499999993</v>
      </c>
      <c r="K33" s="19">
        <f t="shared" si="11"/>
        <v>449.83795356000002</v>
      </c>
      <c r="L33" s="19">
        <f t="shared" si="11"/>
        <v>474.94602432000011</v>
      </c>
      <c r="M33" s="19">
        <f t="shared" si="11"/>
        <v>496.61808624000014</v>
      </c>
      <c r="N33" s="19">
        <f t="shared" si="11"/>
        <v>385.16208624000001</v>
      </c>
      <c r="O33" s="19">
        <f t="shared" si="11"/>
        <v>323.09542692000002</v>
      </c>
      <c r="P33" s="19">
        <f t="shared" si="11"/>
        <v>270.08938583999998</v>
      </c>
      <c r="Q33" s="19">
        <f t="shared" si="11"/>
        <v>243.27005795999997</v>
      </c>
      <c r="R33" s="19">
        <f t="shared" si="11"/>
        <v>259.58813580000003</v>
      </c>
      <c r="S33" s="19">
        <f t="shared" si="11"/>
        <v>234.47185452000002</v>
      </c>
      <c r="T33" s="19">
        <f t="shared" si="11"/>
        <v>215.82115344000002</v>
      </c>
      <c r="U33" s="19">
        <f t="shared" si="11"/>
        <v>213.36044687999998</v>
      </c>
      <c r="V33" s="19">
        <f t="shared" si="11"/>
        <v>199.88500932000005</v>
      </c>
      <c r="W33" s="19">
        <f t="shared" si="11"/>
        <v>170.47063908000001</v>
      </c>
      <c r="X33" s="19">
        <f t="shared" si="11"/>
        <v>150.30894636000005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80.585010000000025</v>
      </c>
      <c r="D36" s="8">
        <v>80.585010000000025</v>
      </c>
      <c r="E36" s="8">
        <v>107.44668</v>
      </c>
      <c r="F36" s="8">
        <v>104.46202476000001</v>
      </c>
      <c r="G36" s="8">
        <v>89.55783000000001</v>
      </c>
      <c r="H36" s="8">
        <v>77.616710280000007</v>
      </c>
      <c r="I36" s="8">
        <v>71.646263999999988</v>
      </c>
      <c r="J36" s="8">
        <v>63.857174759999992</v>
      </c>
      <c r="K36" s="8">
        <v>63.857174759999992</v>
      </c>
      <c r="L36" s="8">
        <v>58.052100960000018</v>
      </c>
      <c r="M36" s="8">
        <v>58.052100960000018</v>
      </c>
      <c r="N36" s="8">
        <v>58.052100960000018</v>
      </c>
      <c r="O36" s="8">
        <v>60.954524280000001</v>
      </c>
      <c r="P36" s="8">
        <v>63.857174759999992</v>
      </c>
      <c r="Q36" s="8">
        <v>52.2468</v>
      </c>
      <c r="R36" s="8">
        <v>46.441499040000004</v>
      </c>
      <c r="S36" s="8">
        <v>43.539075719999992</v>
      </c>
      <c r="T36" s="8">
        <v>42.456431160000001</v>
      </c>
      <c r="U36" s="8">
        <v>44.528811840000017</v>
      </c>
      <c r="V36" s="8">
        <v>44.720307720000015</v>
      </c>
      <c r="W36" s="8">
        <v>41.942595240000003</v>
      </c>
      <c r="X36" s="8">
        <v>41.785854840000006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3.0491445600000002</v>
      </c>
      <c r="M37" s="8">
        <v>3.0491445600000002</v>
      </c>
      <c r="N37" s="8">
        <v>3.0491445600000002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163.74849192000002</v>
      </c>
      <c r="D43" s="8">
        <v>179.80210872000004</v>
      </c>
      <c r="E43" s="8">
        <v>192.64526892000001</v>
      </c>
      <c r="F43" s="8">
        <v>93.111777720000021</v>
      </c>
      <c r="G43" s="8">
        <v>102.74421455999997</v>
      </c>
      <c r="H43" s="8">
        <v>105.95493792000001</v>
      </c>
      <c r="I43" s="8">
        <v>98.775359280000004</v>
      </c>
      <c r="J43" s="8">
        <v>98.775359280000004</v>
      </c>
      <c r="K43" s="8">
        <v>73.284840720000005</v>
      </c>
      <c r="L43" s="8">
        <v>73.284840720000005</v>
      </c>
      <c r="M43" s="8">
        <v>73.284840720000005</v>
      </c>
      <c r="N43" s="8">
        <v>73.284840720000005</v>
      </c>
      <c r="O43" s="8">
        <v>73.284840720000005</v>
      </c>
      <c r="P43" s="8">
        <v>66.912211080000006</v>
      </c>
      <c r="Q43" s="8">
        <v>76.471288919999992</v>
      </c>
      <c r="R43" s="8">
        <v>92.402729640000004</v>
      </c>
      <c r="S43" s="8">
        <v>73.284840720000005</v>
      </c>
      <c r="T43" s="8">
        <v>59.797188359999993</v>
      </c>
      <c r="U43" s="8">
        <v>57.592416959999994</v>
      </c>
      <c r="V43" s="8">
        <v>49.575745440000006</v>
      </c>
      <c r="W43" s="8">
        <v>32.802943679999998</v>
      </c>
      <c r="X43" s="8">
        <v>26.946494639999997</v>
      </c>
    </row>
    <row r="44" spans="1:24" ht="11.25" customHeight="1" x14ac:dyDescent="0.2">
      <c r="A44" s="28" t="s">
        <v>74</v>
      </c>
      <c r="B44" s="7" t="s">
        <v>75</v>
      </c>
      <c r="C44" s="8">
        <v>553.47182712000006</v>
      </c>
      <c r="D44" s="8">
        <v>406.50483095999999</v>
      </c>
      <c r="E44" s="8">
        <v>553.47182712000006</v>
      </c>
      <c r="F44" s="8">
        <v>484.67867616000007</v>
      </c>
      <c r="G44" s="8">
        <v>404.39190384000017</v>
      </c>
      <c r="H44" s="8">
        <v>332.84551104000008</v>
      </c>
      <c r="I44" s="8">
        <v>432.38825784000005</v>
      </c>
      <c r="J44" s="8">
        <v>331.27203095999994</v>
      </c>
      <c r="K44" s="8">
        <v>312.69593808000002</v>
      </c>
      <c r="L44" s="8">
        <v>340.55993808000011</v>
      </c>
      <c r="M44" s="8">
        <v>362.23200000000008</v>
      </c>
      <c r="N44" s="8">
        <v>250.77600000000001</v>
      </c>
      <c r="O44" s="8">
        <v>188.85606192000003</v>
      </c>
      <c r="P44" s="8">
        <v>139.32000000000002</v>
      </c>
      <c r="Q44" s="8">
        <v>114.55196904</v>
      </c>
      <c r="R44" s="8">
        <v>120.74390712000003</v>
      </c>
      <c r="S44" s="8">
        <v>117.64793808000002</v>
      </c>
      <c r="T44" s="8">
        <v>113.56753392000002</v>
      </c>
      <c r="U44" s="8">
        <v>111.23921807999999</v>
      </c>
      <c r="V44" s="8">
        <v>105.58895616000004</v>
      </c>
      <c r="W44" s="8">
        <v>95.725100159999997</v>
      </c>
      <c r="X44" s="8">
        <v>81.576596880000025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62.910539999999997</v>
      </c>
      <c r="D51" s="27">
        <v>103.75695</v>
      </c>
      <c r="E51" s="27">
        <v>120.62061</v>
      </c>
      <c r="F51" s="27">
        <v>154.85282999999998</v>
      </c>
      <c r="G51" s="27">
        <v>155.66067000000001</v>
      </c>
      <c r="H51" s="27">
        <v>156.26655</v>
      </c>
      <c r="I51" s="27">
        <v>188.98407</v>
      </c>
      <c r="J51" s="27">
        <v>205.94871000000001</v>
      </c>
      <c r="K51" s="27">
        <v>191.30661000000001</v>
      </c>
      <c r="L51" s="27">
        <v>209.43252000000001</v>
      </c>
      <c r="M51" s="27">
        <v>231.44615999999999</v>
      </c>
      <c r="N51" s="27">
        <v>285.41997000000003</v>
      </c>
      <c r="O51" s="27">
        <v>299.65814999999992</v>
      </c>
      <c r="P51" s="27">
        <v>296.52776999999998</v>
      </c>
      <c r="Q51" s="27">
        <v>292.64004000000006</v>
      </c>
      <c r="R51" s="27">
        <v>345.57113052000011</v>
      </c>
      <c r="S51" s="27">
        <v>356.02175268000013</v>
      </c>
      <c r="T51" s="27">
        <v>369.66818987999994</v>
      </c>
      <c r="U51" s="27">
        <v>358.19060111999994</v>
      </c>
      <c r="V51" s="27">
        <v>380.12507280000005</v>
      </c>
      <c r="W51" s="27">
        <v>390.68253179999988</v>
      </c>
      <c r="X51" s="27">
        <v>416.51059032000018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0.28622880000000006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0.28622880000000006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389.3121792</v>
      </c>
      <c r="D61" s="49">
        <f t="shared" si="13"/>
        <v>396.92782079999995</v>
      </c>
      <c r="E61" s="49">
        <f t="shared" si="13"/>
        <v>399.61595519999997</v>
      </c>
      <c r="F61" s="49">
        <f t="shared" si="13"/>
        <v>409.24799999999999</v>
      </c>
      <c r="G61" s="49">
        <f t="shared" si="13"/>
        <v>408.12791039999996</v>
      </c>
      <c r="H61" s="49">
        <f t="shared" si="13"/>
        <v>416.19191039999993</v>
      </c>
      <c r="I61" s="49">
        <f t="shared" si="13"/>
        <v>422.35199999999998</v>
      </c>
      <c r="J61" s="49">
        <f t="shared" si="13"/>
        <v>437.73979104</v>
      </c>
      <c r="K61" s="49">
        <f t="shared" si="13"/>
        <v>435.61170143999993</v>
      </c>
      <c r="L61" s="49">
        <f t="shared" si="13"/>
        <v>465.40374623999998</v>
      </c>
      <c r="M61" s="49">
        <f t="shared" si="13"/>
        <v>505.16370144000007</v>
      </c>
      <c r="N61" s="49">
        <f t="shared" si="13"/>
        <v>504.3794774399999</v>
      </c>
      <c r="O61" s="49">
        <f t="shared" si="13"/>
        <v>51.142191120000007</v>
      </c>
      <c r="P61" s="49">
        <f t="shared" si="13"/>
        <v>112.39781183999999</v>
      </c>
      <c r="Q61" s="49">
        <f t="shared" si="13"/>
        <v>116.10955584</v>
      </c>
      <c r="R61" s="49">
        <f t="shared" si="13"/>
        <v>116.43702479999999</v>
      </c>
      <c r="S61" s="49">
        <f t="shared" si="13"/>
        <v>133.57825560000001</v>
      </c>
      <c r="T61" s="49">
        <f t="shared" si="13"/>
        <v>134.20818432000002</v>
      </c>
      <c r="U61" s="49">
        <f t="shared" si="13"/>
        <v>141.34330656</v>
      </c>
      <c r="V61" s="49">
        <f t="shared" si="13"/>
        <v>140.95585871999995</v>
      </c>
      <c r="W61" s="49">
        <f t="shared" si="13"/>
        <v>148.82086583999998</v>
      </c>
      <c r="X61" s="49">
        <f t="shared" si="13"/>
        <v>184.35544632</v>
      </c>
    </row>
    <row r="62" spans="1:24" ht="11.25" customHeight="1" x14ac:dyDescent="0.2">
      <c r="A62" s="50" t="s">
        <v>92</v>
      </c>
      <c r="B62" s="51" t="s">
        <v>93</v>
      </c>
      <c r="C62" s="52">
        <v>389.3121792</v>
      </c>
      <c r="D62" s="52">
        <v>396.92782079999995</v>
      </c>
      <c r="E62" s="52">
        <v>399.61595519999997</v>
      </c>
      <c r="F62" s="52">
        <v>409.24799999999999</v>
      </c>
      <c r="G62" s="52">
        <v>408.12791039999996</v>
      </c>
      <c r="H62" s="52">
        <v>416.19191039999993</v>
      </c>
      <c r="I62" s="52">
        <v>422.35199999999998</v>
      </c>
      <c r="J62" s="52">
        <v>435.12013439999998</v>
      </c>
      <c r="K62" s="52">
        <v>432.99204479999992</v>
      </c>
      <c r="L62" s="52">
        <v>462.78408959999996</v>
      </c>
      <c r="M62" s="52">
        <v>502.54404480000005</v>
      </c>
      <c r="N62" s="52">
        <v>501.75982079999989</v>
      </c>
      <c r="O62" s="52">
        <v>47.376000000000005</v>
      </c>
      <c r="P62" s="52">
        <v>108.30395519999999</v>
      </c>
      <c r="Q62" s="52">
        <v>108.30395519999999</v>
      </c>
      <c r="R62" s="52">
        <v>108.30395519999999</v>
      </c>
      <c r="S62" s="52">
        <v>127.79182080000002</v>
      </c>
      <c r="T62" s="52">
        <v>127.79182080000002</v>
      </c>
      <c r="U62" s="52">
        <v>134.99297279999999</v>
      </c>
      <c r="V62" s="52">
        <v>136.38119039999998</v>
      </c>
      <c r="W62" s="52">
        <v>143.49484799999999</v>
      </c>
      <c r="X62" s="52">
        <v>177.05560320000001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1.9756799999999998E-2</v>
      </c>
      <c r="U63" s="52">
        <v>0.10241280000000001</v>
      </c>
      <c r="V63" s="52">
        <v>2.29824E-2</v>
      </c>
      <c r="W63" s="52">
        <v>2.29824E-2</v>
      </c>
      <c r="X63" s="52">
        <v>2.29824E-2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1.1465344800000001</v>
      </c>
      <c r="P64" s="52">
        <v>1.4742</v>
      </c>
      <c r="Q64" s="52">
        <v>2.5662873599999991</v>
      </c>
      <c r="R64" s="52">
        <v>2.8937563199999996</v>
      </c>
      <c r="S64" s="52">
        <v>3.1667781599999993</v>
      </c>
      <c r="T64" s="52">
        <v>3.5490873600000006</v>
      </c>
      <c r="U64" s="52">
        <v>3.5365075200000016</v>
      </c>
      <c r="V64" s="52">
        <v>2.12599296</v>
      </c>
      <c r="W64" s="52">
        <v>3.3330679199999995</v>
      </c>
      <c r="X64" s="52">
        <v>5.1481029599999983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2.6196566400000001</v>
      </c>
      <c r="K69" s="52">
        <v>2.6196566400000001</v>
      </c>
      <c r="L69" s="52">
        <v>2.6196566400000001</v>
      </c>
      <c r="M69" s="52">
        <v>2.6196566400000001</v>
      </c>
      <c r="N69" s="52">
        <v>2.6196566400000001</v>
      </c>
      <c r="O69" s="52">
        <v>2.6196566400000001</v>
      </c>
      <c r="P69" s="52">
        <v>2.6196566400000001</v>
      </c>
      <c r="Q69" s="52">
        <v>5.2393132799999993</v>
      </c>
      <c r="R69" s="52">
        <v>5.2393132799999993</v>
      </c>
      <c r="S69" s="52">
        <v>2.6196566400000001</v>
      </c>
      <c r="T69" s="52">
        <v>2.8475193600000002</v>
      </c>
      <c r="U69" s="52">
        <v>2.7114134399999998</v>
      </c>
      <c r="V69" s="52">
        <v>2.4256929599999997</v>
      </c>
      <c r="W69" s="52">
        <v>1.96996752</v>
      </c>
      <c r="X69" s="52">
        <v>2.1287577600000001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147</v>
      </c>
      <c r="B1" s="4" t="s">
        <v>183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115.56034488000003</v>
      </c>
      <c r="D2" s="21">
        <f t="shared" ref="D2:X2" si="0">SUM(D3,D17,D22,D25,D26,D51,D52)</f>
        <v>111.98224008000005</v>
      </c>
      <c r="E2" s="21">
        <f t="shared" si="0"/>
        <v>58.422675240000011</v>
      </c>
      <c r="F2" s="21">
        <f t="shared" si="0"/>
        <v>64.380495240000016</v>
      </c>
      <c r="G2" s="21">
        <f t="shared" si="0"/>
        <v>73.329110639999996</v>
      </c>
      <c r="H2" s="21">
        <f t="shared" si="0"/>
        <v>70.69242672</v>
      </c>
      <c r="I2" s="21">
        <f t="shared" si="0"/>
        <v>66.60273672000001</v>
      </c>
      <c r="J2" s="21">
        <f t="shared" si="0"/>
        <v>70.226323560000012</v>
      </c>
      <c r="K2" s="21">
        <f t="shared" si="0"/>
        <v>60.001574039999994</v>
      </c>
      <c r="L2" s="21">
        <f t="shared" si="0"/>
        <v>51.898453559999993</v>
      </c>
      <c r="M2" s="21">
        <f t="shared" si="0"/>
        <v>89.091945360000011</v>
      </c>
      <c r="N2" s="21">
        <f t="shared" si="0"/>
        <v>53.149813919999993</v>
      </c>
      <c r="O2" s="21">
        <f t="shared" si="0"/>
        <v>45.198390599999996</v>
      </c>
      <c r="P2" s="21">
        <f t="shared" si="0"/>
        <v>50.202212040000013</v>
      </c>
      <c r="Q2" s="21">
        <f t="shared" si="0"/>
        <v>50.404172040000013</v>
      </c>
      <c r="R2" s="21">
        <f t="shared" si="0"/>
        <v>54.410250600000005</v>
      </c>
      <c r="S2" s="21">
        <f t="shared" si="0"/>
        <v>57.673645560000011</v>
      </c>
      <c r="T2" s="21">
        <f t="shared" si="0"/>
        <v>60.706835639999994</v>
      </c>
      <c r="U2" s="21">
        <f t="shared" si="0"/>
        <v>77.984310600000015</v>
      </c>
      <c r="V2" s="21">
        <f t="shared" si="0"/>
        <v>82.127332800000005</v>
      </c>
      <c r="W2" s="21">
        <f t="shared" si="0"/>
        <v>70.26472296</v>
      </c>
      <c r="X2" s="21">
        <f t="shared" si="0"/>
        <v>77.411103120000007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70.321304880000028</v>
      </c>
      <c r="D26" s="27">
        <f t="shared" si="9"/>
        <v>64.06723008000003</v>
      </c>
      <c r="E26" s="27">
        <f t="shared" si="9"/>
        <v>2.9846552400000008</v>
      </c>
      <c r="F26" s="27">
        <f t="shared" si="9"/>
        <v>2.9846552400000008</v>
      </c>
      <c r="G26" s="27">
        <f t="shared" si="9"/>
        <v>9.2068106400000005</v>
      </c>
      <c r="H26" s="27">
        <f t="shared" si="9"/>
        <v>2.9853367200000016</v>
      </c>
      <c r="I26" s="27">
        <f t="shared" si="9"/>
        <v>2.9853367200000016</v>
      </c>
      <c r="J26" s="27">
        <f t="shared" si="9"/>
        <v>21.45298356</v>
      </c>
      <c r="K26" s="27">
        <f t="shared" si="9"/>
        <v>24.355634039999998</v>
      </c>
      <c r="L26" s="27">
        <f t="shared" si="9"/>
        <v>21.45298356</v>
      </c>
      <c r="M26" s="27">
        <f t="shared" si="9"/>
        <v>49.911705359999992</v>
      </c>
      <c r="N26" s="27">
        <f t="shared" si="9"/>
        <v>15.080353919999999</v>
      </c>
      <c r="O26" s="27">
        <f t="shared" si="9"/>
        <v>12.1779306</v>
      </c>
      <c r="P26" s="27">
        <f t="shared" si="9"/>
        <v>15.36411204</v>
      </c>
      <c r="Q26" s="27">
        <f t="shared" si="9"/>
        <v>15.36411204</v>
      </c>
      <c r="R26" s="27">
        <f t="shared" si="9"/>
        <v>15.36411204</v>
      </c>
      <c r="S26" s="27">
        <f t="shared" si="9"/>
        <v>18.550560239999999</v>
      </c>
      <c r="T26" s="27">
        <f t="shared" si="9"/>
        <v>16.978456439999999</v>
      </c>
      <c r="U26" s="27">
        <f t="shared" si="9"/>
        <v>23.513880960000002</v>
      </c>
      <c r="V26" s="27">
        <f t="shared" si="9"/>
        <v>22.524291720000001</v>
      </c>
      <c r="W26" s="27">
        <f t="shared" si="9"/>
        <v>19.416849839999998</v>
      </c>
      <c r="X26" s="27">
        <f t="shared" si="9"/>
        <v>23.175552960000005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70.321304880000028</v>
      </c>
      <c r="D33" s="19">
        <f t="shared" si="11"/>
        <v>64.06723008000003</v>
      </c>
      <c r="E33" s="19">
        <f t="shared" si="11"/>
        <v>2.9846552400000008</v>
      </c>
      <c r="F33" s="19">
        <f t="shared" si="11"/>
        <v>2.9846552400000008</v>
      </c>
      <c r="G33" s="19">
        <f t="shared" si="11"/>
        <v>9.2068106400000005</v>
      </c>
      <c r="H33" s="19">
        <f t="shared" si="11"/>
        <v>2.9853367200000016</v>
      </c>
      <c r="I33" s="19">
        <f t="shared" si="11"/>
        <v>2.9853367200000016</v>
      </c>
      <c r="J33" s="19">
        <f t="shared" si="11"/>
        <v>21.45298356</v>
      </c>
      <c r="K33" s="19">
        <f t="shared" si="11"/>
        <v>24.355634039999998</v>
      </c>
      <c r="L33" s="19">
        <f t="shared" si="11"/>
        <v>21.45298356</v>
      </c>
      <c r="M33" s="19">
        <f t="shared" si="11"/>
        <v>49.911705359999992</v>
      </c>
      <c r="N33" s="19">
        <f t="shared" si="11"/>
        <v>15.080353919999999</v>
      </c>
      <c r="O33" s="19">
        <f t="shared" si="11"/>
        <v>12.1779306</v>
      </c>
      <c r="P33" s="19">
        <f t="shared" si="11"/>
        <v>15.36411204</v>
      </c>
      <c r="Q33" s="19">
        <f t="shared" si="11"/>
        <v>15.36411204</v>
      </c>
      <c r="R33" s="19">
        <f t="shared" si="11"/>
        <v>15.36411204</v>
      </c>
      <c r="S33" s="19">
        <f t="shared" si="11"/>
        <v>18.550560239999999</v>
      </c>
      <c r="T33" s="19">
        <f t="shared" si="11"/>
        <v>16.978456439999999</v>
      </c>
      <c r="U33" s="19">
        <f t="shared" si="11"/>
        <v>23.513880960000002</v>
      </c>
      <c r="V33" s="19">
        <f t="shared" si="11"/>
        <v>22.524291720000001</v>
      </c>
      <c r="W33" s="19">
        <f t="shared" si="11"/>
        <v>19.416849839999998</v>
      </c>
      <c r="X33" s="19">
        <f t="shared" si="11"/>
        <v>23.175552960000005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38.800290960000019</v>
      </c>
      <c r="D36" s="8">
        <v>38.800290960000019</v>
      </c>
      <c r="E36" s="8">
        <v>2.9846552400000008</v>
      </c>
      <c r="F36" s="8">
        <v>2.9846552400000008</v>
      </c>
      <c r="G36" s="8">
        <v>2.9853367200000016</v>
      </c>
      <c r="H36" s="8">
        <v>2.9853367200000016</v>
      </c>
      <c r="I36" s="8">
        <v>2.9853367200000016</v>
      </c>
      <c r="J36" s="8">
        <v>8.707724279999999</v>
      </c>
      <c r="K36" s="8">
        <v>11.610374759999999</v>
      </c>
      <c r="L36" s="8">
        <v>8.707724279999999</v>
      </c>
      <c r="M36" s="8">
        <v>43.539075719999992</v>
      </c>
      <c r="N36" s="8">
        <v>8.707724279999999</v>
      </c>
      <c r="O36" s="8">
        <v>5.8053009600000003</v>
      </c>
      <c r="P36" s="8">
        <v>5.8053009600000003</v>
      </c>
      <c r="Q36" s="8">
        <v>5.8053009600000003</v>
      </c>
      <c r="R36" s="8">
        <v>5.8053009600000003</v>
      </c>
      <c r="S36" s="8">
        <v>5.8053009600000003</v>
      </c>
      <c r="T36" s="8">
        <v>4.4991309599999996</v>
      </c>
      <c r="U36" s="8">
        <v>4.7458267200000002</v>
      </c>
      <c r="V36" s="8">
        <v>4.7864883600000008</v>
      </c>
      <c r="W36" s="8">
        <v>3.4453357200000001</v>
      </c>
      <c r="X36" s="8">
        <v>4.034588760000001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3.0436559999999998E-2</v>
      </c>
      <c r="U37" s="8">
        <v>3.66810444</v>
      </c>
      <c r="V37" s="8">
        <v>3.1985830800000001</v>
      </c>
      <c r="W37" s="8">
        <v>2.6527208399999997</v>
      </c>
      <c r="X37" s="8">
        <v>4.0188733200000009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9.6321700799999981</v>
      </c>
      <c r="D43" s="8">
        <v>9.6321700799999981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12.745259279999999</v>
      </c>
      <c r="K43" s="8">
        <v>12.745259279999999</v>
      </c>
      <c r="L43" s="8">
        <v>12.745259279999999</v>
      </c>
      <c r="M43" s="8">
        <v>6.3726296399999995</v>
      </c>
      <c r="N43" s="8">
        <v>6.3726296399999995</v>
      </c>
      <c r="O43" s="8">
        <v>6.3726296399999995</v>
      </c>
      <c r="P43" s="8">
        <v>9.5588110799999999</v>
      </c>
      <c r="Q43" s="8">
        <v>9.5588110799999999</v>
      </c>
      <c r="R43" s="8">
        <v>9.5588110799999999</v>
      </c>
      <c r="S43" s="8">
        <v>12.745259279999999</v>
      </c>
      <c r="T43" s="8">
        <v>12.44888892</v>
      </c>
      <c r="U43" s="8">
        <v>15.099949800000003</v>
      </c>
      <c r="V43" s="8">
        <v>14.539220279999999</v>
      </c>
      <c r="W43" s="8">
        <v>13.31879328</v>
      </c>
      <c r="X43" s="8">
        <v>15.12209088</v>
      </c>
    </row>
    <row r="44" spans="1:24" ht="11.25" customHeight="1" x14ac:dyDescent="0.2">
      <c r="A44" s="28" t="s">
        <v>74</v>
      </c>
      <c r="B44" s="7" t="s">
        <v>75</v>
      </c>
      <c r="C44" s="8">
        <v>21.888843840000003</v>
      </c>
      <c r="D44" s="8">
        <v>15.634769040000002</v>
      </c>
      <c r="E44" s="8">
        <v>0</v>
      </c>
      <c r="F44" s="8">
        <v>0</v>
      </c>
      <c r="G44" s="8">
        <v>6.2214739199999993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45.239039999999996</v>
      </c>
      <c r="D51" s="27">
        <v>47.915010000000017</v>
      </c>
      <c r="E51" s="27">
        <v>55.438020000000009</v>
      </c>
      <c r="F51" s="27">
        <v>61.395840000000014</v>
      </c>
      <c r="G51" s="27">
        <v>64.122299999999996</v>
      </c>
      <c r="H51" s="27">
        <v>67.707089999999994</v>
      </c>
      <c r="I51" s="27">
        <v>63.617400000000004</v>
      </c>
      <c r="J51" s="27">
        <v>48.773340000000012</v>
      </c>
      <c r="K51" s="27">
        <v>35.645939999999996</v>
      </c>
      <c r="L51" s="27">
        <v>30.445469999999993</v>
      </c>
      <c r="M51" s="27">
        <v>39.180240000000012</v>
      </c>
      <c r="N51" s="27">
        <v>38.069459999999992</v>
      </c>
      <c r="O51" s="27">
        <v>33.02046</v>
      </c>
      <c r="P51" s="27">
        <v>34.838100000000011</v>
      </c>
      <c r="Q51" s="27">
        <v>35.040060000000011</v>
      </c>
      <c r="R51" s="27">
        <v>39.046138560000003</v>
      </c>
      <c r="S51" s="27">
        <v>39.123085320000015</v>
      </c>
      <c r="T51" s="27">
        <v>43.728379199999999</v>
      </c>
      <c r="U51" s="27">
        <v>54.470429640000006</v>
      </c>
      <c r="V51" s="27">
        <v>59.603041079999997</v>
      </c>
      <c r="W51" s="27">
        <v>50.84787312000001</v>
      </c>
      <c r="X51" s="27">
        <v>54.23555016000001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0.6863918400000002</v>
      </c>
      <c r="U61" s="49">
        <f t="shared" si="13"/>
        <v>0.87500303999999973</v>
      </c>
      <c r="V61" s="49">
        <f t="shared" si="13"/>
        <v>0.85410288000000001</v>
      </c>
      <c r="W61" s="49">
        <f t="shared" si="13"/>
        <v>0.80159760000000002</v>
      </c>
      <c r="X61" s="49">
        <f t="shared" si="13"/>
        <v>1.1966616000000001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0.6863918400000002</v>
      </c>
      <c r="U69" s="52">
        <v>0.87500303999999973</v>
      </c>
      <c r="V69" s="52">
        <v>0.85410288000000001</v>
      </c>
      <c r="W69" s="52">
        <v>0.80159760000000002</v>
      </c>
      <c r="X69" s="52">
        <v>1.1966616000000001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148</v>
      </c>
      <c r="B1" s="4" t="s">
        <v>182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68.484084840000008</v>
      </c>
      <c r="D2" s="21">
        <f t="shared" ref="D2:X2" si="0">SUM(D3,D17,D22,D25,D26,D51,D52)</f>
        <v>76.013780040000015</v>
      </c>
      <c r="E2" s="21">
        <f t="shared" si="0"/>
        <v>82.792138680000022</v>
      </c>
      <c r="F2" s="21">
        <f t="shared" si="0"/>
        <v>167.36973264000002</v>
      </c>
      <c r="G2" s="21">
        <f t="shared" si="0"/>
        <v>152.32812515999998</v>
      </c>
      <c r="H2" s="21">
        <f t="shared" si="0"/>
        <v>156.12371783999998</v>
      </c>
      <c r="I2" s="21">
        <f t="shared" si="0"/>
        <v>162.43798319999999</v>
      </c>
      <c r="J2" s="21">
        <f t="shared" si="0"/>
        <v>156.40546211999998</v>
      </c>
      <c r="K2" s="21">
        <f t="shared" si="0"/>
        <v>152.25792156000003</v>
      </c>
      <c r="L2" s="21">
        <f t="shared" si="0"/>
        <v>148.74441515999999</v>
      </c>
      <c r="M2" s="21">
        <f t="shared" si="0"/>
        <v>102.77474544</v>
      </c>
      <c r="N2" s="21">
        <f t="shared" si="0"/>
        <v>129.73639535999999</v>
      </c>
      <c r="O2" s="21">
        <f t="shared" si="0"/>
        <v>122.9717844</v>
      </c>
      <c r="P2" s="21">
        <f t="shared" si="0"/>
        <v>123.14902392000002</v>
      </c>
      <c r="Q2" s="21">
        <f t="shared" si="0"/>
        <v>121.32188136000001</v>
      </c>
      <c r="R2" s="21">
        <f t="shared" si="0"/>
        <v>135.35985995999999</v>
      </c>
      <c r="S2" s="21">
        <f t="shared" si="0"/>
        <v>126.22148351999999</v>
      </c>
      <c r="T2" s="21">
        <f t="shared" si="0"/>
        <v>126.00466836000001</v>
      </c>
      <c r="U2" s="21">
        <f t="shared" si="0"/>
        <v>134.9993058</v>
      </c>
      <c r="V2" s="21">
        <f t="shared" si="0"/>
        <v>128.25791124</v>
      </c>
      <c r="W2" s="21">
        <f t="shared" si="0"/>
        <v>121.35011868000001</v>
      </c>
      <c r="X2" s="21">
        <f t="shared" si="0"/>
        <v>125.66256108000002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0.43585079999999993</v>
      </c>
      <c r="U3" s="24">
        <f t="shared" si="1"/>
        <v>0.57382511999999986</v>
      </c>
      <c r="V3" s="24">
        <f t="shared" si="1"/>
        <v>0.18387599999999998</v>
      </c>
      <c r="W3" s="24">
        <f t="shared" si="1"/>
        <v>1.9657439999999995E-2</v>
      </c>
      <c r="X3" s="24">
        <f t="shared" ref="X3" si="2">SUM(X4,X8,X11)</f>
        <v>0.42469943999999998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0.10591415999999999</v>
      </c>
      <c r="U4" s="19">
        <f t="shared" si="3"/>
        <v>7.9691040000000019E-2</v>
      </c>
      <c r="V4" s="19">
        <f t="shared" si="3"/>
        <v>8.1734400000000013E-2</v>
      </c>
      <c r="W4" s="19">
        <f t="shared" si="3"/>
        <v>0</v>
      </c>
      <c r="X4" s="19">
        <f t="shared" ref="X4" si="4">SUM(X5:X7)</f>
        <v>9.1951199999999993E-3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0.10591415999999999</v>
      </c>
      <c r="U7" s="8">
        <v>7.9691040000000019E-2</v>
      </c>
      <c r="V7" s="8">
        <v>8.1734400000000013E-2</v>
      </c>
      <c r="W7" s="8">
        <v>0</v>
      </c>
      <c r="X7" s="8">
        <v>9.1951199999999993E-3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0.32993663999999995</v>
      </c>
      <c r="U11" s="19">
        <f t="shared" si="6"/>
        <v>0.49413407999999986</v>
      </c>
      <c r="V11" s="19">
        <f t="shared" si="6"/>
        <v>0.10214159999999999</v>
      </c>
      <c r="W11" s="19">
        <f t="shared" si="6"/>
        <v>1.9657439999999995E-2</v>
      </c>
      <c r="X11" s="19">
        <f t="shared" si="6"/>
        <v>0.41550431999999998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0.32993663999999995</v>
      </c>
      <c r="U13" s="8">
        <v>0.49413407999999986</v>
      </c>
      <c r="V13" s="8">
        <v>0.10214159999999999</v>
      </c>
      <c r="W13" s="8">
        <v>1.9657439999999995E-2</v>
      </c>
      <c r="X13" s="8">
        <v>0.41550431999999998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46.217994840000003</v>
      </c>
      <c r="D26" s="27">
        <f t="shared" si="9"/>
        <v>39.963920040000005</v>
      </c>
      <c r="E26" s="27">
        <f t="shared" si="9"/>
        <v>43.258468680000007</v>
      </c>
      <c r="F26" s="27">
        <f t="shared" si="9"/>
        <v>124.80666264000001</v>
      </c>
      <c r="G26" s="27">
        <f t="shared" si="9"/>
        <v>103.45380515999997</v>
      </c>
      <c r="H26" s="27">
        <f t="shared" si="9"/>
        <v>106.08812784</v>
      </c>
      <c r="I26" s="27">
        <f t="shared" si="9"/>
        <v>106.34359319999999</v>
      </c>
      <c r="J26" s="27">
        <f t="shared" si="9"/>
        <v>86.173872119999999</v>
      </c>
      <c r="K26" s="27">
        <f t="shared" si="9"/>
        <v>64.708261559999997</v>
      </c>
      <c r="L26" s="27">
        <f t="shared" si="9"/>
        <v>61.952105159999995</v>
      </c>
      <c r="M26" s="27">
        <f t="shared" si="9"/>
        <v>30.17012544</v>
      </c>
      <c r="N26" s="27">
        <f t="shared" si="9"/>
        <v>49.911705359999992</v>
      </c>
      <c r="O26" s="27">
        <f t="shared" si="9"/>
        <v>44.106404400000002</v>
      </c>
      <c r="P26" s="27">
        <f t="shared" si="9"/>
        <v>41.203753920000004</v>
      </c>
      <c r="Q26" s="27">
        <f t="shared" si="9"/>
        <v>44.299722960000004</v>
      </c>
      <c r="R26" s="27">
        <f t="shared" si="9"/>
        <v>50.479034040000002</v>
      </c>
      <c r="S26" s="27">
        <f t="shared" si="9"/>
        <v>49.911705359999992</v>
      </c>
      <c r="T26" s="27">
        <f t="shared" si="9"/>
        <v>48.328205759999996</v>
      </c>
      <c r="U26" s="27">
        <f t="shared" si="9"/>
        <v>47.878148160000016</v>
      </c>
      <c r="V26" s="27">
        <f t="shared" si="9"/>
        <v>44.606794680000007</v>
      </c>
      <c r="W26" s="27">
        <f t="shared" si="9"/>
        <v>42.085396440000011</v>
      </c>
      <c r="X26" s="27">
        <f t="shared" si="9"/>
        <v>42.024080880000021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46.217994840000003</v>
      </c>
      <c r="D33" s="19">
        <f t="shared" si="11"/>
        <v>39.963920040000005</v>
      </c>
      <c r="E33" s="19">
        <f t="shared" si="11"/>
        <v>43.258468680000007</v>
      </c>
      <c r="F33" s="19">
        <f t="shared" si="11"/>
        <v>124.80666264000001</v>
      </c>
      <c r="G33" s="19">
        <f t="shared" si="11"/>
        <v>103.45380515999997</v>
      </c>
      <c r="H33" s="19">
        <f t="shared" si="11"/>
        <v>106.08812784</v>
      </c>
      <c r="I33" s="19">
        <f t="shared" si="11"/>
        <v>106.34359319999999</v>
      </c>
      <c r="J33" s="19">
        <f t="shared" si="11"/>
        <v>86.173872119999999</v>
      </c>
      <c r="K33" s="19">
        <f t="shared" si="11"/>
        <v>64.708261559999997</v>
      </c>
      <c r="L33" s="19">
        <f t="shared" si="11"/>
        <v>61.952105159999995</v>
      </c>
      <c r="M33" s="19">
        <f t="shared" si="11"/>
        <v>30.17012544</v>
      </c>
      <c r="N33" s="19">
        <f t="shared" si="11"/>
        <v>49.911705359999992</v>
      </c>
      <c r="O33" s="19">
        <f t="shared" si="11"/>
        <v>44.106404400000002</v>
      </c>
      <c r="P33" s="19">
        <f t="shared" si="11"/>
        <v>41.203753920000004</v>
      </c>
      <c r="Q33" s="19">
        <f t="shared" si="11"/>
        <v>44.299722960000004</v>
      </c>
      <c r="R33" s="19">
        <f t="shared" si="11"/>
        <v>50.479034040000002</v>
      </c>
      <c r="S33" s="19">
        <f t="shared" si="11"/>
        <v>49.911705359999992</v>
      </c>
      <c r="T33" s="19">
        <f t="shared" si="11"/>
        <v>48.328205759999996</v>
      </c>
      <c r="U33" s="19">
        <f t="shared" si="11"/>
        <v>47.878148160000016</v>
      </c>
      <c r="V33" s="19">
        <f t="shared" si="11"/>
        <v>44.606794680000007</v>
      </c>
      <c r="W33" s="19">
        <f t="shared" si="11"/>
        <v>42.085396440000011</v>
      </c>
      <c r="X33" s="19">
        <f t="shared" si="11"/>
        <v>42.024080880000021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17.907704280000001</v>
      </c>
      <c r="D36" s="8">
        <v>17.907704280000001</v>
      </c>
      <c r="E36" s="8">
        <v>17.907704280000001</v>
      </c>
      <c r="F36" s="8">
        <v>83.56966524000002</v>
      </c>
      <c r="G36" s="8">
        <v>71.646263999999988</v>
      </c>
      <c r="H36" s="8">
        <v>80.602046999999999</v>
      </c>
      <c r="I36" s="8">
        <v>74.631600719999994</v>
      </c>
      <c r="J36" s="8">
        <v>60.954524280000001</v>
      </c>
      <c r="K36" s="8">
        <v>55.149450479999999</v>
      </c>
      <c r="L36" s="8">
        <v>49.344149519999995</v>
      </c>
      <c r="M36" s="8">
        <v>14.513025240000001</v>
      </c>
      <c r="N36" s="8">
        <v>43.539075719999992</v>
      </c>
      <c r="O36" s="8">
        <v>37.733774760000003</v>
      </c>
      <c r="P36" s="8">
        <v>34.831124280000004</v>
      </c>
      <c r="Q36" s="8">
        <v>34.831124280000004</v>
      </c>
      <c r="R36" s="8">
        <v>37.733774760000003</v>
      </c>
      <c r="S36" s="8">
        <v>43.539075719999992</v>
      </c>
      <c r="T36" s="8">
        <v>40.032633959999991</v>
      </c>
      <c r="U36" s="8">
        <v>40.848365520000016</v>
      </c>
      <c r="V36" s="8">
        <v>36.079368479999999</v>
      </c>
      <c r="W36" s="8">
        <v>33.829803000000005</v>
      </c>
      <c r="X36" s="8">
        <v>33.185350080000021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3.0491445600000002</v>
      </c>
      <c r="M37" s="8">
        <v>6.0982891199999978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3.1060799999999989E-3</v>
      </c>
      <c r="U41" s="8">
        <v>3.1060799999999989E-3</v>
      </c>
      <c r="V41" s="8">
        <v>3.1060799999999989E-3</v>
      </c>
      <c r="W41" s="8">
        <v>3.1060799999999989E-3</v>
      </c>
      <c r="X41" s="8">
        <v>3.1060799999999989E-3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6.4214467200000014</v>
      </c>
      <c r="D43" s="8">
        <v>6.4214467200000014</v>
      </c>
      <c r="E43" s="8">
        <v>12.842893439999999</v>
      </c>
      <c r="F43" s="8">
        <v>22.475330280000001</v>
      </c>
      <c r="G43" s="8">
        <v>22.475330280000001</v>
      </c>
      <c r="H43" s="8">
        <v>19.264606919999999</v>
      </c>
      <c r="I43" s="8">
        <v>25.490518559999998</v>
      </c>
      <c r="J43" s="8">
        <v>15.931440719999999</v>
      </c>
      <c r="K43" s="8">
        <v>9.5588110799999999</v>
      </c>
      <c r="L43" s="8">
        <v>9.5588110799999999</v>
      </c>
      <c r="M43" s="8">
        <v>9.5588110799999999</v>
      </c>
      <c r="N43" s="8">
        <v>6.3726296399999995</v>
      </c>
      <c r="O43" s="8">
        <v>6.3726296399999995</v>
      </c>
      <c r="P43" s="8">
        <v>6.3726296399999995</v>
      </c>
      <c r="Q43" s="8">
        <v>6.3726296399999995</v>
      </c>
      <c r="R43" s="8">
        <v>12.745259279999999</v>
      </c>
      <c r="S43" s="8">
        <v>6.3726296399999995</v>
      </c>
      <c r="T43" s="8">
        <v>6.7103478000000019</v>
      </c>
      <c r="U43" s="8">
        <v>6.6273854399999994</v>
      </c>
      <c r="V43" s="8">
        <v>7.0288592400000018</v>
      </c>
      <c r="W43" s="8">
        <v>8.2524873599999999</v>
      </c>
      <c r="X43" s="8">
        <v>8.8356247199999984</v>
      </c>
    </row>
    <row r="44" spans="1:24" ht="11.25" customHeight="1" x14ac:dyDescent="0.2">
      <c r="A44" s="28" t="s">
        <v>74</v>
      </c>
      <c r="B44" s="7" t="s">
        <v>75</v>
      </c>
      <c r="C44" s="8">
        <v>21.888843840000003</v>
      </c>
      <c r="D44" s="8">
        <v>15.634769040000002</v>
      </c>
      <c r="E44" s="8">
        <v>12.507870960000004</v>
      </c>
      <c r="F44" s="8">
        <v>18.761667120000002</v>
      </c>
      <c r="G44" s="8">
        <v>9.3322108799999981</v>
      </c>
      <c r="H44" s="8">
        <v>6.2214739199999993</v>
      </c>
      <c r="I44" s="8">
        <v>6.2214739199999993</v>
      </c>
      <c r="J44" s="8">
        <v>9.2879071200000016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3.0959690400000008</v>
      </c>
      <c r="R44" s="8">
        <v>0</v>
      </c>
      <c r="S44" s="8">
        <v>0</v>
      </c>
      <c r="T44" s="8">
        <v>1.58211792</v>
      </c>
      <c r="U44" s="8">
        <v>0.39929112000000005</v>
      </c>
      <c r="V44" s="8">
        <v>1.49546088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22.266090000000002</v>
      </c>
      <c r="D51" s="27">
        <v>36.04986000000001</v>
      </c>
      <c r="E51" s="27">
        <v>39.533670000000015</v>
      </c>
      <c r="F51" s="27">
        <v>42.56307000000001</v>
      </c>
      <c r="G51" s="27">
        <v>48.874320000000012</v>
      </c>
      <c r="H51" s="27">
        <v>50.035589999999999</v>
      </c>
      <c r="I51" s="27">
        <v>56.094390000000011</v>
      </c>
      <c r="J51" s="27">
        <v>70.231589999999997</v>
      </c>
      <c r="K51" s="27">
        <v>87.549660000000031</v>
      </c>
      <c r="L51" s="27">
        <v>86.792309999999986</v>
      </c>
      <c r="M51" s="27">
        <v>72.604619999999997</v>
      </c>
      <c r="N51" s="27">
        <v>79.82468999999999</v>
      </c>
      <c r="O51" s="27">
        <v>78.865380000000002</v>
      </c>
      <c r="P51" s="27">
        <v>81.945270000000008</v>
      </c>
      <c r="Q51" s="27">
        <v>76.593329999999995</v>
      </c>
      <c r="R51" s="27">
        <v>84.451997519999992</v>
      </c>
      <c r="S51" s="27">
        <v>76.309778160000008</v>
      </c>
      <c r="T51" s="27">
        <v>77.240611800000011</v>
      </c>
      <c r="U51" s="27">
        <v>86.547332519999998</v>
      </c>
      <c r="V51" s="27">
        <v>83.467240560000008</v>
      </c>
      <c r="W51" s="27">
        <v>79.245064799999994</v>
      </c>
      <c r="X51" s="27">
        <v>83.213780760000006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0.42882839999999994</v>
      </c>
      <c r="R52" s="27">
        <f t="shared" si="12"/>
        <v>0.42882839999999994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0.42882839999999994</v>
      </c>
      <c r="R53" s="8">
        <v>0.42882839999999994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1.7918208</v>
      </c>
      <c r="D61" s="49">
        <f t="shared" si="13"/>
        <v>1.7918208</v>
      </c>
      <c r="E61" s="49">
        <f t="shared" si="13"/>
        <v>1.7918208</v>
      </c>
      <c r="F61" s="49">
        <f t="shared" si="13"/>
        <v>1.9039104</v>
      </c>
      <c r="G61" s="49">
        <f t="shared" si="13"/>
        <v>2.016</v>
      </c>
      <c r="H61" s="49">
        <f t="shared" si="13"/>
        <v>1.9039104</v>
      </c>
      <c r="I61" s="49">
        <f t="shared" si="13"/>
        <v>2.016</v>
      </c>
      <c r="J61" s="49">
        <f t="shared" si="13"/>
        <v>1.9039104</v>
      </c>
      <c r="K61" s="49">
        <f t="shared" si="13"/>
        <v>1.9039104</v>
      </c>
      <c r="L61" s="49">
        <f t="shared" si="13"/>
        <v>2.5760447999999996</v>
      </c>
      <c r="M61" s="49">
        <f t="shared" si="13"/>
        <v>2.7998208</v>
      </c>
      <c r="N61" s="49">
        <f t="shared" si="13"/>
        <v>2.7998208</v>
      </c>
      <c r="O61" s="49">
        <f t="shared" si="13"/>
        <v>0.11208959999999998</v>
      </c>
      <c r="P61" s="49">
        <f t="shared" si="13"/>
        <v>0.33586559999999993</v>
      </c>
      <c r="Q61" s="49">
        <f t="shared" si="13"/>
        <v>0.67213439999999969</v>
      </c>
      <c r="R61" s="49">
        <f t="shared" si="13"/>
        <v>0.33586559999999993</v>
      </c>
      <c r="S61" s="49">
        <f t="shared" si="13"/>
        <v>2.4639551999999996</v>
      </c>
      <c r="T61" s="49">
        <f t="shared" si="13"/>
        <v>0.69796223999999984</v>
      </c>
      <c r="U61" s="49">
        <f t="shared" si="13"/>
        <v>1.3359023999999997</v>
      </c>
      <c r="V61" s="49">
        <f t="shared" si="13"/>
        <v>1.47276144</v>
      </c>
      <c r="W61" s="49">
        <f t="shared" si="13"/>
        <v>1.55916576</v>
      </c>
      <c r="X61" s="49">
        <f t="shared" si="13"/>
        <v>1.7592465599999998</v>
      </c>
    </row>
    <row r="62" spans="1:24" ht="11.25" customHeight="1" x14ac:dyDescent="0.2">
      <c r="A62" s="50" t="s">
        <v>92</v>
      </c>
      <c r="B62" s="51" t="s">
        <v>93</v>
      </c>
      <c r="C62" s="52">
        <v>1.7918208</v>
      </c>
      <c r="D62" s="52">
        <v>1.7918208</v>
      </c>
      <c r="E62" s="52">
        <v>1.7918208</v>
      </c>
      <c r="F62" s="52">
        <v>1.9039104</v>
      </c>
      <c r="G62" s="52">
        <v>2.016</v>
      </c>
      <c r="H62" s="52">
        <v>1.9039104</v>
      </c>
      <c r="I62" s="52">
        <v>2.016</v>
      </c>
      <c r="J62" s="52">
        <v>1.9039104</v>
      </c>
      <c r="K62" s="52">
        <v>1.9039104</v>
      </c>
      <c r="L62" s="52">
        <v>2.5760447999999996</v>
      </c>
      <c r="M62" s="52">
        <v>2.7998208</v>
      </c>
      <c r="N62" s="52">
        <v>2.7998208</v>
      </c>
      <c r="O62" s="52">
        <v>0.11208959999999998</v>
      </c>
      <c r="P62" s="52">
        <v>0.33586559999999993</v>
      </c>
      <c r="Q62" s="52">
        <v>0.67213439999999969</v>
      </c>
      <c r="R62" s="52">
        <v>0.33586559999999993</v>
      </c>
      <c r="S62" s="52">
        <v>2.4639551999999996</v>
      </c>
      <c r="T62" s="52">
        <v>0.33586559999999993</v>
      </c>
      <c r="U62" s="52">
        <v>0.96122879999999988</v>
      </c>
      <c r="V62" s="52">
        <v>1.0692864</v>
      </c>
      <c r="W62" s="52">
        <v>1.0692864</v>
      </c>
      <c r="X62" s="52">
        <v>1.0692864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3.2255999999999999E-3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0.35887103999999992</v>
      </c>
      <c r="U69" s="52">
        <v>0.37467359999999983</v>
      </c>
      <c r="V69" s="52">
        <v>0.40347504000000006</v>
      </c>
      <c r="W69" s="52">
        <v>0.48987936000000004</v>
      </c>
      <c r="X69" s="52">
        <v>0.68996015999999993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154</v>
      </c>
      <c r="B1" s="4" t="s">
        <v>176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1023.03994068</v>
      </c>
      <c r="D2" s="21">
        <f t="shared" ref="D2:X2" si="0">SUM(D3,D17,D22,D25,D26,D51,D52)</f>
        <v>908.71417980000001</v>
      </c>
      <c r="E2" s="21">
        <f t="shared" si="0"/>
        <v>785.80950156000017</v>
      </c>
      <c r="F2" s="21">
        <f t="shared" si="0"/>
        <v>740.05423883999993</v>
      </c>
      <c r="G2" s="21">
        <f t="shared" si="0"/>
        <v>671.42303424000011</v>
      </c>
      <c r="H2" s="21">
        <f t="shared" si="0"/>
        <v>434.93799060000009</v>
      </c>
      <c r="I2" s="21">
        <f t="shared" si="0"/>
        <v>409.80257388000001</v>
      </c>
      <c r="J2" s="21">
        <f t="shared" si="0"/>
        <v>569.07752723999999</v>
      </c>
      <c r="K2" s="21">
        <f t="shared" si="0"/>
        <v>450.76779288000006</v>
      </c>
      <c r="L2" s="21">
        <f t="shared" si="0"/>
        <v>459.97829711999998</v>
      </c>
      <c r="M2" s="21">
        <f t="shared" si="0"/>
        <v>372.94027524000001</v>
      </c>
      <c r="N2" s="21">
        <f t="shared" si="0"/>
        <v>388.89511524000011</v>
      </c>
      <c r="O2" s="21">
        <f t="shared" si="0"/>
        <v>341.56030715999992</v>
      </c>
      <c r="P2" s="21">
        <f t="shared" si="0"/>
        <v>348.71299776000001</v>
      </c>
      <c r="Q2" s="21">
        <f t="shared" si="0"/>
        <v>348.24782016000006</v>
      </c>
      <c r="R2" s="21">
        <f t="shared" si="0"/>
        <v>352.37041451999994</v>
      </c>
      <c r="S2" s="21">
        <f t="shared" si="0"/>
        <v>349.0079173200001</v>
      </c>
      <c r="T2" s="21">
        <f t="shared" si="0"/>
        <v>352.91334744000011</v>
      </c>
      <c r="U2" s="21">
        <f t="shared" si="0"/>
        <v>372.14335044000012</v>
      </c>
      <c r="V2" s="21">
        <f t="shared" si="0"/>
        <v>354.33690228</v>
      </c>
      <c r="W2" s="21">
        <f t="shared" si="0"/>
        <v>339.77517552000006</v>
      </c>
      <c r="X2" s="21">
        <f t="shared" si="0"/>
        <v>434.61907776000021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849.10189068</v>
      </c>
      <c r="D26" s="27">
        <f t="shared" si="9"/>
        <v>617.79079980000006</v>
      </c>
      <c r="E26" s="27">
        <f t="shared" si="9"/>
        <v>445.35543155999994</v>
      </c>
      <c r="F26" s="27">
        <f t="shared" si="9"/>
        <v>408.28444883999998</v>
      </c>
      <c r="G26" s="27">
        <f t="shared" si="9"/>
        <v>309.91463424000005</v>
      </c>
      <c r="H26" s="27">
        <f t="shared" si="9"/>
        <v>132.75534060000001</v>
      </c>
      <c r="I26" s="27">
        <f t="shared" si="9"/>
        <v>107.92286388000001</v>
      </c>
      <c r="J26" s="27">
        <f t="shared" si="9"/>
        <v>243.11408724</v>
      </c>
      <c r="K26" s="27">
        <f t="shared" si="9"/>
        <v>131.67099288000003</v>
      </c>
      <c r="L26" s="27">
        <f t="shared" si="9"/>
        <v>193.69403712000002</v>
      </c>
      <c r="M26" s="27">
        <f t="shared" si="9"/>
        <v>82.521795239999989</v>
      </c>
      <c r="N26" s="27">
        <f t="shared" si="9"/>
        <v>82.521795239999989</v>
      </c>
      <c r="O26" s="27">
        <f t="shared" si="9"/>
        <v>48.465857160000006</v>
      </c>
      <c r="P26" s="27">
        <f t="shared" si="9"/>
        <v>39.461747760000009</v>
      </c>
      <c r="Q26" s="27">
        <f t="shared" si="9"/>
        <v>39.551960160000007</v>
      </c>
      <c r="R26" s="27">
        <f t="shared" si="9"/>
        <v>42.828342120000002</v>
      </c>
      <c r="S26" s="27">
        <f t="shared" si="9"/>
        <v>33.553061999999997</v>
      </c>
      <c r="T26" s="27">
        <f t="shared" si="9"/>
        <v>30.900245040000001</v>
      </c>
      <c r="U26" s="27">
        <f t="shared" si="9"/>
        <v>30.873362040000004</v>
      </c>
      <c r="V26" s="27">
        <f t="shared" si="9"/>
        <v>22.170462839999999</v>
      </c>
      <c r="W26" s="27">
        <f t="shared" si="9"/>
        <v>15.556669920000001</v>
      </c>
      <c r="X26" s="27">
        <f t="shared" si="9"/>
        <v>18.492009480000007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849.10189068</v>
      </c>
      <c r="D33" s="19">
        <f t="shared" si="11"/>
        <v>617.79079980000006</v>
      </c>
      <c r="E33" s="19">
        <f t="shared" si="11"/>
        <v>445.35543155999994</v>
      </c>
      <c r="F33" s="19">
        <f t="shared" si="11"/>
        <v>408.28444883999998</v>
      </c>
      <c r="G33" s="19">
        <f t="shared" si="11"/>
        <v>309.91463424000005</v>
      </c>
      <c r="H33" s="19">
        <f t="shared" si="11"/>
        <v>132.75534060000001</v>
      </c>
      <c r="I33" s="19">
        <f t="shared" si="11"/>
        <v>107.92286388000001</v>
      </c>
      <c r="J33" s="19">
        <f t="shared" si="11"/>
        <v>243.11408724</v>
      </c>
      <c r="K33" s="19">
        <f t="shared" si="11"/>
        <v>131.67099288000003</v>
      </c>
      <c r="L33" s="19">
        <f t="shared" si="11"/>
        <v>193.69403712000002</v>
      </c>
      <c r="M33" s="19">
        <f t="shared" si="11"/>
        <v>82.521795239999989</v>
      </c>
      <c r="N33" s="19">
        <f t="shared" si="11"/>
        <v>82.521795239999989</v>
      </c>
      <c r="O33" s="19">
        <f t="shared" si="11"/>
        <v>48.465857160000006</v>
      </c>
      <c r="P33" s="19">
        <f t="shared" si="11"/>
        <v>39.461747760000009</v>
      </c>
      <c r="Q33" s="19">
        <f t="shared" si="11"/>
        <v>39.551960160000007</v>
      </c>
      <c r="R33" s="19">
        <f t="shared" si="11"/>
        <v>42.828342120000002</v>
      </c>
      <c r="S33" s="19">
        <f t="shared" si="11"/>
        <v>33.553061999999997</v>
      </c>
      <c r="T33" s="19">
        <f t="shared" si="11"/>
        <v>30.900245040000001</v>
      </c>
      <c r="U33" s="19">
        <f t="shared" si="11"/>
        <v>30.873362040000004</v>
      </c>
      <c r="V33" s="19">
        <f t="shared" si="11"/>
        <v>22.170462839999999</v>
      </c>
      <c r="W33" s="19">
        <f t="shared" si="11"/>
        <v>15.556669920000001</v>
      </c>
      <c r="X33" s="19">
        <f t="shared" si="11"/>
        <v>18.492009480000007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38.800290960000019</v>
      </c>
      <c r="D36" s="8">
        <v>38.800290960000019</v>
      </c>
      <c r="E36" s="8">
        <v>44.769374280000008</v>
      </c>
      <c r="F36" s="8">
        <v>38.800290960000019</v>
      </c>
      <c r="G36" s="8">
        <v>41.793578280000006</v>
      </c>
      <c r="H36" s="8">
        <v>35.823132000000008</v>
      </c>
      <c r="I36" s="8">
        <v>29.852685720000007</v>
      </c>
      <c r="J36" s="8">
        <v>26.123400000000004</v>
      </c>
      <c r="K36" s="8">
        <v>23.220749519999998</v>
      </c>
      <c r="L36" s="8">
        <v>20.318099040000003</v>
      </c>
      <c r="M36" s="8">
        <v>17.415675720000003</v>
      </c>
      <c r="N36" s="8">
        <v>17.415675720000003</v>
      </c>
      <c r="O36" s="8">
        <v>17.415675720000003</v>
      </c>
      <c r="P36" s="8">
        <v>14.513025240000001</v>
      </c>
      <c r="Q36" s="8">
        <v>14.513025240000001</v>
      </c>
      <c r="R36" s="8">
        <v>14.513025240000001</v>
      </c>
      <c r="S36" s="8">
        <v>11.610374759999999</v>
      </c>
      <c r="T36" s="8">
        <v>12.124210680000001</v>
      </c>
      <c r="U36" s="8">
        <v>11.982008520000003</v>
      </c>
      <c r="V36" s="8">
        <v>11.029980960000001</v>
      </c>
      <c r="W36" s="8">
        <v>9.2708539200000022</v>
      </c>
      <c r="X36" s="8">
        <v>10.455266160000003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16.053883559999999</v>
      </c>
      <c r="D43" s="8">
        <v>19.264606919999999</v>
      </c>
      <c r="E43" s="8">
        <v>12.842893439999999</v>
      </c>
      <c r="F43" s="8">
        <v>19.264606919999999</v>
      </c>
      <c r="G43" s="8">
        <v>19.264606919999999</v>
      </c>
      <c r="H43" s="8">
        <v>16.053883559999999</v>
      </c>
      <c r="I43" s="8">
        <v>12.745259279999999</v>
      </c>
      <c r="J43" s="8">
        <v>9.5588110799999999</v>
      </c>
      <c r="K43" s="8">
        <v>3.1861814399999999</v>
      </c>
      <c r="L43" s="8">
        <v>0</v>
      </c>
      <c r="M43" s="8">
        <v>3.1861814399999999</v>
      </c>
      <c r="N43" s="8">
        <v>3.1861814399999999</v>
      </c>
      <c r="O43" s="8">
        <v>3.1861814399999999</v>
      </c>
      <c r="P43" s="8">
        <v>6.3726296399999995</v>
      </c>
      <c r="Q43" s="8">
        <v>9.5588110799999999</v>
      </c>
      <c r="R43" s="8">
        <v>15.931440719999999</v>
      </c>
      <c r="S43" s="8">
        <v>9.5588110799999999</v>
      </c>
      <c r="T43" s="8">
        <v>6.5097442800000005</v>
      </c>
      <c r="U43" s="8">
        <v>7.0862126399999976</v>
      </c>
      <c r="V43" s="8">
        <v>4.0816947599999986</v>
      </c>
      <c r="W43" s="8">
        <v>1.2393669600000001</v>
      </c>
      <c r="X43" s="8">
        <v>1.2967203599999997</v>
      </c>
    </row>
    <row r="44" spans="1:24" ht="11.25" customHeight="1" x14ac:dyDescent="0.2">
      <c r="A44" s="28" t="s">
        <v>74</v>
      </c>
      <c r="B44" s="7" t="s">
        <v>75</v>
      </c>
      <c r="C44" s="8">
        <v>794.24771615999998</v>
      </c>
      <c r="D44" s="8">
        <v>559.72590192000007</v>
      </c>
      <c r="E44" s="8">
        <v>387.74316383999997</v>
      </c>
      <c r="F44" s="8">
        <v>350.21955095999994</v>
      </c>
      <c r="G44" s="8">
        <v>248.85644904000003</v>
      </c>
      <c r="H44" s="8">
        <v>80.878325040000007</v>
      </c>
      <c r="I44" s="8">
        <v>65.324918879999998</v>
      </c>
      <c r="J44" s="8">
        <v>207.43187616</v>
      </c>
      <c r="K44" s="8">
        <v>105.26406192000002</v>
      </c>
      <c r="L44" s="8">
        <v>173.37593808000003</v>
      </c>
      <c r="M44" s="8">
        <v>61.919938079999994</v>
      </c>
      <c r="N44" s="8">
        <v>61.919938079999994</v>
      </c>
      <c r="O44" s="8">
        <v>27.864000000000004</v>
      </c>
      <c r="P44" s="8">
        <v>18.576092880000004</v>
      </c>
      <c r="Q44" s="8">
        <v>15.480123840000001</v>
      </c>
      <c r="R44" s="8">
        <v>12.383876160000003</v>
      </c>
      <c r="S44" s="8">
        <v>12.383876160000003</v>
      </c>
      <c r="T44" s="8">
        <v>12.266290080000001</v>
      </c>
      <c r="U44" s="8">
        <v>11.805140880000002</v>
      </c>
      <c r="V44" s="8">
        <v>7.0587871199999981</v>
      </c>
      <c r="W44" s="8">
        <v>5.0464490399999997</v>
      </c>
      <c r="X44" s="8">
        <v>6.7400229600000028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173.93805</v>
      </c>
      <c r="D51" s="27">
        <v>290.92337999999995</v>
      </c>
      <c r="E51" s="27">
        <v>340.45407000000017</v>
      </c>
      <c r="F51" s="27">
        <v>331.76979</v>
      </c>
      <c r="G51" s="27">
        <v>361.50840000000005</v>
      </c>
      <c r="H51" s="27">
        <v>302.18265000000008</v>
      </c>
      <c r="I51" s="27">
        <v>301.87970999999999</v>
      </c>
      <c r="J51" s="27">
        <v>325.96343999999999</v>
      </c>
      <c r="K51" s="27">
        <v>319.09680000000003</v>
      </c>
      <c r="L51" s="27">
        <v>266.28425999999996</v>
      </c>
      <c r="M51" s="27">
        <v>290.41848000000005</v>
      </c>
      <c r="N51" s="27">
        <v>306.37332000000009</v>
      </c>
      <c r="O51" s="27">
        <v>293.09444999999994</v>
      </c>
      <c r="P51" s="27">
        <v>309.25124999999997</v>
      </c>
      <c r="Q51" s="27">
        <v>308.69586000000004</v>
      </c>
      <c r="R51" s="27">
        <v>309.54207239999994</v>
      </c>
      <c r="S51" s="27">
        <v>315.45485532000009</v>
      </c>
      <c r="T51" s="27">
        <v>322.01310240000009</v>
      </c>
      <c r="U51" s="27">
        <v>341.2699884000001</v>
      </c>
      <c r="V51" s="27">
        <v>332.16643943999998</v>
      </c>
      <c r="W51" s="27">
        <v>324.21850560000007</v>
      </c>
      <c r="X51" s="27">
        <v>416.12706828000023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230.71991039999997</v>
      </c>
      <c r="D61" s="49">
        <f t="shared" si="13"/>
        <v>233.74391039999992</v>
      </c>
      <c r="E61" s="49">
        <f t="shared" si="13"/>
        <v>236.76791039999998</v>
      </c>
      <c r="F61" s="49">
        <f t="shared" si="13"/>
        <v>239.79191040000001</v>
      </c>
      <c r="G61" s="49">
        <f t="shared" si="13"/>
        <v>244.60813440000001</v>
      </c>
      <c r="H61" s="49">
        <f t="shared" si="13"/>
        <v>249.42395519999997</v>
      </c>
      <c r="I61" s="49">
        <f t="shared" si="13"/>
        <v>253.12008959999997</v>
      </c>
      <c r="J61" s="49">
        <f t="shared" si="13"/>
        <v>260.95991040000001</v>
      </c>
      <c r="K61" s="49">
        <f t="shared" si="13"/>
        <v>259.6160448</v>
      </c>
      <c r="L61" s="49">
        <f t="shared" si="13"/>
        <v>278.09591039999998</v>
      </c>
      <c r="M61" s="49">
        <f t="shared" si="13"/>
        <v>301.95204479999995</v>
      </c>
      <c r="N61" s="49">
        <f t="shared" si="13"/>
        <v>301.50408959999999</v>
      </c>
      <c r="O61" s="49">
        <f t="shared" si="13"/>
        <v>6.0479999999999992</v>
      </c>
      <c r="P61" s="49">
        <f t="shared" si="13"/>
        <v>13.383820799999999</v>
      </c>
      <c r="Q61" s="49">
        <f t="shared" si="13"/>
        <v>13.383820799999999</v>
      </c>
      <c r="R61" s="49">
        <f t="shared" si="13"/>
        <v>14.839776000000001</v>
      </c>
      <c r="S61" s="49">
        <f t="shared" si="13"/>
        <v>19.095955199999999</v>
      </c>
      <c r="T61" s="49">
        <f t="shared" si="13"/>
        <v>30.490323839999999</v>
      </c>
      <c r="U61" s="49">
        <f t="shared" si="13"/>
        <v>62.435468160000013</v>
      </c>
      <c r="V61" s="49">
        <f t="shared" si="13"/>
        <v>66.853939679999982</v>
      </c>
      <c r="W61" s="49">
        <f t="shared" si="13"/>
        <v>66.728283839999989</v>
      </c>
      <c r="X61" s="49">
        <f t="shared" si="13"/>
        <v>62.019675359999987</v>
      </c>
    </row>
    <row r="62" spans="1:24" ht="11.25" customHeight="1" x14ac:dyDescent="0.2">
      <c r="A62" s="50" t="s">
        <v>92</v>
      </c>
      <c r="B62" s="51" t="s">
        <v>93</v>
      </c>
      <c r="C62" s="52">
        <v>230.71991039999997</v>
      </c>
      <c r="D62" s="52">
        <v>233.74391039999992</v>
      </c>
      <c r="E62" s="52">
        <v>236.76791039999998</v>
      </c>
      <c r="F62" s="52">
        <v>239.79191040000001</v>
      </c>
      <c r="G62" s="52">
        <v>244.60813440000001</v>
      </c>
      <c r="H62" s="52">
        <v>249.42395519999997</v>
      </c>
      <c r="I62" s="52">
        <v>253.12008959999997</v>
      </c>
      <c r="J62" s="52">
        <v>260.95991040000001</v>
      </c>
      <c r="K62" s="52">
        <v>259.6160448</v>
      </c>
      <c r="L62" s="52">
        <v>278.09591039999998</v>
      </c>
      <c r="M62" s="52">
        <v>301.95204479999995</v>
      </c>
      <c r="N62" s="52">
        <v>301.50408959999999</v>
      </c>
      <c r="O62" s="52">
        <v>6.0479999999999992</v>
      </c>
      <c r="P62" s="52">
        <v>10.079999999999998</v>
      </c>
      <c r="Q62" s="52">
        <v>10.079999999999998</v>
      </c>
      <c r="R62" s="52">
        <v>11.5359552</v>
      </c>
      <c r="S62" s="52">
        <v>15.7921344</v>
      </c>
      <c r="T62" s="52">
        <v>27.551865599999999</v>
      </c>
      <c r="U62" s="52">
        <v>62.136748800000014</v>
      </c>
      <c r="V62" s="52">
        <v>66.657427199999987</v>
      </c>
      <c r="W62" s="52">
        <v>66.657427199999987</v>
      </c>
      <c r="X62" s="52">
        <v>61.921036799999989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3.3038208</v>
      </c>
      <c r="Q63" s="52">
        <v>3.3038208</v>
      </c>
      <c r="R63" s="52">
        <v>3.3038208</v>
      </c>
      <c r="S63" s="52">
        <v>3.3038208</v>
      </c>
      <c r="T63" s="52">
        <v>2.6764416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0.26201664000000002</v>
      </c>
      <c r="U69" s="52">
        <v>0.29871936000000004</v>
      </c>
      <c r="V69" s="52">
        <v>0.19651248000000002</v>
      </c>
      <c r="W69" s="52">
        <v>7.0856639999999985E-2</v>
      </c>
      <c r="X69" s="52">
        <v>9.8638560000000028E-2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152</v>
      </c>
      <c r="B1" s="4" t="s">
        <v>178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290.76569964000004</v>
      </c>
      <c r="D2" s="21">
        <f t="shared" ref="D2:X2" si="0">SUM(D3,D17,D22,D25,D26,D51,D52)</f>
        <v>253.17792395999999</v>
      </c>
      <c r="E2" s="21">
        <f t="shared" si="0"/>
        <v>108.93395988000002</v>
      </c>
      <c r="F2" s="21">
        <f t="shared" si="0"/>
        <v>99.846699840000014</v>
      </c>
      <c r="G2" s="21">
        <f t="shared" si="0"/>
        <v>92.337514560000002</v>
      </c>
      <c r="H2" s="21">
        <f t="shared" si="0"/>
        <v>94.514446439999986</v>
      </c>
      <c r="I2" s="21">
        <f t="shared" si="0"/>
        <v>89.567209439999999</v>
      </c>
      <c r="J2" s="21">
        <f t="shared" si="0"/>
        <v>73.825562880000007</v>
      </c>
      <c r="K2" s="21">
        <f t="shared" si="0"/>
        <v>77.406900839999992</v>
      </c>
      <c r="L2" s="21">
        <f t="shared" si="0"/>
        <v>100.21433652</v>
      </c>
      <c r="M2" s="21">
        <f t="shared" si="0"/>
        <v>40.802819399999997</v>
      </c>
      <c r="N2" s="21">
        <f t="shared" si="0"/>
        <v>55.923935040000003</v>
      </c>
      <c r="O2" s="21">
        <f t="shared" si="0"/>
        <v>39.787441200000004</v>
      </c>
      <c r="P2" s="21">
        <f t="shared" si="0"/>
        <v>41.347319760000005</v>
      </c>
      <c r="Q2" s="21">
        <f t="shared" si="0"/>
        <v>40.0398912</v>
      </c>
      <c r="R2" s="21">
        <f t="shared" si="0"/>
        <v>40.350227039999993</v>
      </c>
      <c r="S2" s="21">
        <f t="shared" si="0"/>
        <v>34.114930199999996</v>
      </c>
      <c r="T2" s="21">
        <f t="shared" si="0"/>
        <v>41.458259160000011</v>
      </c>
      <c r="U2" s="21">
        <f t="shared" si="0"/>
        <v>49.720343400000019</v>
      </c>
      <c r="V2" s="21">
        <f t="shared" si="0"/>
        <v>37.723939559999998</v>
      </c>
      <c r="W2" s="21">
        <f t="shared" si="0"/>
        <v>37.225734119999998</v>
      </c>
      <c r="X2" s="21">
        <f t="shared" si="0"/>
        <v>37.24779024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280.26377964000005</v>
      </c>
      <c r="D26" s="27">
        <f t="shared" si="9"/>
        <v>239.69709395999999</v>
      </c>
      <c r="E26" s="27">
        <f t="shared" si="9"/>
        <v>93.28205988000002</v>
      </c>
      <c r="F26" s="27">
        <f t="shared" si="9"/>
        <v>84.043329840000013</v>
      </c>
      <c r="G26" s="27">
        <f t="shared" si="9"/>
        <v>68.859664559999999</v>
      </c>
      <c r="H26" s="27">
        <f t="shared" si="9"/>
        <v>71.793946439999985</v>
      </c>
      <c r="I26" s="27">
        <f t="shared" si="9"/>
        <v>68.765329440000002</v>
      </c>
      <c r="J26" s="27">
        <f t="shared" si="9"/>
        <v>56.154062879999998</v>
      </c>
      <c r="K26" s="27">
        <f t="shared" si="9"/>
        <v>53.070720840000007</v>
      </c>
      <c r="L26" s="27">
        <f t="shared" si="9"/>
        <v>87.036446519999998</v>
      </c>
      <c r="M26" s="27">
        <f t="shared" si="9"/>
        <v>22.020539399999997</v>
      </c>
      <c r="N26" s="27">
        <f t="shared" si="9"/>
        <v>34.314215040000001</v>
      </c>
      <c r="O26" s="27">
        <f t="shared" si="9"/>
        <v>18.8340912</v>
      </c>
      <c r="P26" s="27">
        <f t="shared" si="9"/>
        <v>15.647909759999997</v>
      </c>
      <c r="Q26" s="27">
        <f t="shared" si="9"/>
        <v>18.8340912</v>
      </c>
      <c r="R26" s="27">
        <f t="shared" si="9"/>
        <v>22.020539399999997</v>
      </c>
      <c r="S26" s="27">
        <f t="shared" si="9"/>
        <v>15.647909759999997</v>
      </c>
      <c r="T26" s="27">
        <f t="shared" si="9"/>
        <v>17.787941279999998</v>
      </c>
      <c r="U26" s="27">
        <f t="shared" si="9"/>
        <v>18.548625240000003</v>
      </c>
      <c r="V26" s="27">
        <f t="shared" si="9"/>
        <v>15.872675399999999</v>
      </c>
      <c r="W26" s="27">
        <f t="shared" si="9"/>
        <v>14.645394359999997</v>
      </c>
      <c r="X26" s="27">
        <f t="shared" si="9"/>
        <v>13.867688879999999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280.26377964000005</v>
      </c>
      <c r="D33" s="19">
        <f t="shared" si="11"/>
        <v>239.69709395999999</v>
      </c>
      <c r="E33" s="19">
        <f t="shared" si="11"/>
        <v>93.28205988000002</v>
      </c>
      <c r="F33" s="19">
        <f t="shared" si="11"/>
        <v>84.043329840000013</v>
      </c>
      <c r="G33" s="19">
        <f t="shared" si="11"/>
        <v>68.859664559999999</v>
      </c>
      <c r="H33" s="19">
        <f t="shared" si="11"/>
        <v>71.793946439999985</v>
      </c>
      <c r="I33" s="19">
        <f t="shared" si="11"/>
        <v>68.765329440000002</v>
      </c>
      <c r="J33" s="19">
        <f t="shared" si="11"/>
        <v>56.154062879999998</v>
      </c>
      <c r="K33" s="19">
        <f t="shared" si="11"/>
        <v>53.070720840000007</v>
      </c>
      <c r="L33" s="19">
        <f t="shared" si="11"/>
        <v>87.036446519999998</v>
      </c>
      <c r="M33" s="19">
        <f t="shared" si="11"/>
        <v>22.020539399999997</v>
      </c>
      <c r="N33" s="19">
        <f t="shared" si="11"/>
        <v>34.314215040000001</v>
      </c>
      <c r="O33" s="19">
        <f t="shared" si="11"/>
        <v>18.8340912</v>
      </c>
      <c r="P33" s="19">
        <f t="shared" si="11"/>
        <v>15.647909759999997</v>
      </c>
      <c r="Q33" s="19">
        <f t="shared" si="11"/>
        <v>18.8340912</v>
      </c>
      <c r="R33" s="19">
        <f t="shared" si="11"/>
        <v>22.020539399999997</v>
      </c>
      <c r="S33" s="19">
        <f t="shared" si="11"/>
        <v>15.647909759999997</v>
      </c>
      <c r="T33" s="19">
        <f t="shared" si="11"/>
        <v>17.787941279999998</v>
      </c>
      <c r="U33" s="19">
        <f t="shared" si="11"/>
        <v>18.548625240000003</v>
      </c>
      <c r="V33" s="19">
        <f t="shared" si="11"/>
        <v>15.872675399999999</v>
      </c>
      <c r="W33" s="19">
        <f t="shared" si="11"/>
        <v>14.645394359999997</v>
      </c>
      <c r="X33" s="19">
        <f t="shared" si="11"/>
        <v>13.867688879999999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50.738684760000005</v>
      </c>
      <c r="D36" s="8">
        <v>50.738684760000005</v>
      </c>
      <c r="E36" s="8">
        <v>26.86167</v>
      </c>
      <c r="F36" s="8">
        <v>23.877014760000002</v>
      </c>
      <c r="G36" s="8">
        <v>8.9557829999999985</v>
      </c>
      <c r="H36" s="8">
        <v>17.911566000000001</v>
      </c>
      <c r="I36" s="8">
        <v>11.94111972</v>
      </c>
      <c r="J36" s="8">
        <v>5.8053009600000003</v>
      </c>
      <c r="K36" s="8">
        <v>2.9026504799999988</v>
      </c>
      <c r="L36" s="8">
        <v>2.9026504799999988</v>
      </c>
      <c r="M36" s="8">
        <v>2.9026504799999988</v>
      </c>
      <c r="N36" s="8">
        <v>2.9026504799999988</v>
      </c>
      <c r="O36" s="8">
        <v>2.9026504799999988</v>
      </c>
      <c r="P36" s="8">
        <v>2.9026504799999988</v>
      </c>
      <c r="Q36" s="8">
        <v>2.9026504799999988</v>
      </c>
      <c r="R36" s="8">
        <v>2.9026504799999988</v>
      </c>
      <c r="S36" s="8">
        <v>2.9026504799999988</v>
      </c>
      <c r="T36" s="8">
        <v>2.5426018800000003</v>
      </c>
      <c r="U36" s="8">
        <v>2.3511060000000001</v>
      </c>
      <c r="V36" s="8">
        <v>2.1014571599999998</v>
      </c>
      <c r="W36" s="8">
        <v>1.9533488400000003</v>
      </c>
      <c r="X36" s="8">
        <v>1.9215464400000002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48.161383919999992</v>
      </c>
      <c r="D43" s="8">
        <v>51.372107280000009</v>
      </c>
      <c r="E43" s="8">
        <v>28.896777</v>
      </c>
      <c r="F43" s="8">
        <v>28.896777</v>
      </c>
      <c r="G43" s="8">
        <v>25.686053639999997</v>
      </c>
      <c r="H43" s="8">
        <v>32.107500359999989</v>
      </c>
      <c r="I43" s="8">
        <v>35.049329639999996</v>
      </c>
      <c r="J43" s="8">
        <v>28.6767</v>
      </c>
      <c r="K43" s="8">
        <v>22.304070360000001</v>
      </c>
      <c r="L43" s="8">
        <v>19.117888919999999</v>
      </c>
      <c r="M43" s="8">
        <v>19.117888919999999</v>
      </c>
      <c r="N43" s="8">
        <v>15.931440719999999</v>
      </c>
      <c r="O43" s="8">
        <v>15.931440719999999</v>
      </c>
      <c r="P43" s="8">
        <v>12.745259279999999</v>
      </c>
      <c r="Q43" s="8">
        <v>15.931440719999999</v>
      </c>
      <c r="R43" s="8">
        <v>19.117888919999999</v>
      </c>
      <c r="S43" s="8">
        <v>12.745259279999999</v>
      </c>
      <c r="T43" s="8">
        <v>13.462043399999997</v>
      </c>
      <c r="U43" s="8">
        <v>14.061186360000001</v>
      </c>
      <c r="V43" s="8">
        <v>13.77121824</v>
      </c>
      <c r="W43" s="8">
        <v>12.394736639999998</v>
      </c>
      <c r="X43" s="8">
        <v>11.86255044</v>
      </c>
    </row>
    <row r="44" spans="1:24" ht="11.25" customHeight="1" x14ac:dyDescent="0.2">
      <c r="A44" s="28" t="s">
        <v>74</v>
      </c>
      <c r="B44" s="7" t="s">
        <v>75</v>
      </c>
      <c r="C44" s="8">
        <v>181.36371096000002</v>
      </c>
      <c r="D44" s="8">
        <v>137.58630191999998</v>
      </c>
      <c r="E44" s="8">
        <v>37.523612880000016</v>
      </c>
      <c r="F44" s="8">
        <v>31.269538080000004</v>
      </c>
      <c r="G44" s="8">
        <v>34.217827920000012</v>
      </c>
      <c r="H44" s="8">
        <v>21.774880080000003</v>
      </c>
      <c r="I44" s="8">
        <v>21.774880080000003</v>
      </c>
      <c r="J44" s="8">
        <v>21.672061920000001</v>
      </c>
      <c r="K44" s="8">
        <v>27.864000000000004</v>
      </c>
      <c r="L44" s="8">
        <v>65.015907119999994</v>
      </c>
      <c r="M44" s="8">
        <v>0</v>
      </c>
      <c r="N44" s="8">
        <v>15.480123840000001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1.7832960000000002</v>
      </c>
      <c r="U44" s="8">
        <v>2.1363328800000003</v>
      </c>
      <c r="V44" s="8">
        <v>0</v>
      </c>
      <c r="W44" s="8">
        <v>0.29730888000000005</v>
      </c>
      <c r="X44" s="8">
        <v>8.3592000000000014E-2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10.501920000000002</v>
      </c>
      <c r="D51" s="27">
        <v>13.480830000000001</v>
      </c>
      <c r="E51" s="27">
        <v>15.651899999999999</v>
      </c>
      <c r="F51" s="27">
        <v>15.803369999999999</v>
      </c>
      <c r="G51" s="27">
        <v>23.477850000000004</v>
      </c>
      <c r="H51" s="27">
        <v>22.720500000000001</v>
      </c>
      <c r="I51" s="27">
        <v>20.801880000000001</v>
      </c>
      <c r="J51" s="27">
        <v>17.671500000000002</v>
      </c>
      <c r="K51" s="27">
        <v>24.336179999999992</v>
      </c>
      <c r="L51" s="27">
        <v>13.17789</v>
      </c>
      <c r="M51" s="27">
        <v>18.78228</v>
      </c>
      <c r="N51" s="27">
        <v>21.609719999999999</v>
      </c>
      <c r="O51" s="27">
        <v>20.95335</v>
      </c>
      <c r="P51" s="27">
        <v>25.699410000000004</v>
      </c>
      <c r="Q51" s="27">
        <v>21.205800000000004</v>
      </c>
      <c r="R51" s="27">
        <v>18.32968764</v>
      </c>
      <c r="S51" s="27">
        <v>18.467020439999999</v>
      </c>
      <c r="T51" s="27">
        <v>23.670317880000013</v>
      </c>
      <c r="U51" s="27">
        <v>31.171718160000012</v>
      </c>
      <c r="V51" s="27">
        <v>21.851264159999999</v>
      </c>
      <c r="W51" s="27">
        <v>22.580339760000001</v>
      </c>
      <c r="X51" s="27">
        <v>23.380101360000005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175.27991039999998</v>
      </c>
      <c r="D61" s="49">
        <f t="shared" si="13"/>
        <v>155.11991040000004</v>
      </c>
      <c r="E61" s="49">
        <f t="shared" si="13"/>
        <v>154.67195519999996</v>
      </c>
      <c r="F61" s="49">
        <f t="shared" si="13"/>
        <v>183.45600000000005</v>
      </c>
      <c r="G61" s="49">
        <f t="shared" si="13"/>
        <v>189.72817919999997</v>
      </c>
      <c r="H61" s="49">
        <f t="shared" si="13"/>
        <v>182.8959552</v>
      </c>
      <c r="I61" s="49">
        <f t="shared" si="13"/>
        <v>185.5840896</v>
      </c>
      <c r="J61" s="49">
        <f t="shared" si="13"/>
        <v>191.1841344</v>
      </c>
      <c r="K61" s="49">
        <f t="shared" si="13"/>
        <v>190.28782079999999</v>
      </c>
      <c r="L61" s="49">
        <f t="shared" si="13"/>
        <v>126.7838208</v>
      </c>
      <c r="M61" s="49">
        <f t="shared" si="13"/>
        <v>81.872179199999991</v>
      </c>
      <c r="N61" s="49">
        <f t="shared" si="13"/>
        <v>136.30417919999996</v>
      </c>
      <c r="O61" s="49">
        <f t="shared" si="13"/>
        <v>206.64000000000001</v>
      </c>
      <c r="P61" s="49">
        <f t="shared" si="13"/>
        <v>170.46408959999999</v>
      </c>
      <c r="Q61" s="49">
        <f t="shared" si="13"/>
        <v>180.54408959999998</v>
      </c>
      <c r="R61" s="49">
        <f t="shared" si="13"/>
        <v>202.38382080000002</v>
      </c>
      <c r="S61" s="49">
        <f t="shared" si="13"/>
        <v>200.92786560000002</v>
      </c>
      <c r="T61" s="49">
        <f t="shared" si="13"/>
        <v>159.55562591999998</v>
      </c>
      <c r="U61" s="49">
        <f t="shared" si="13"/>
        <v>262.62991151999995</v>
      </c>
      <c r="V61" s="49">
        <f t="shared" si="13"/>
        <v>304.46674991999998</v>
      </c>
      <c r="W61" s="49">
        <f t="shared" si="13"/>
        <v>250.19472383999994</v>
      </c>
      <c r="X61" s="49">
        <f t="shared" si="13"/>
        <v>309.07185263999997</v>
      </c>
    </row>
    <row r="62" spans="1:24" ht="11.25" customHeight="1" x14ac:dyDescent="0.2">
      <c r="A62" s="50" t="s">
        <v>92</v>
      </c>
      <c r="B62" s="51" t="s">
        <v>93</v>
      </c>
      <c r="C62" s="52">
        <v>175.27991039999998</v>
      </c>
      <c r="D62" s="52">
        <v>155.11991040000004</v>
      </c>
      <c r="E62" s="52">
        <v>154.67195519999996</v>
      </c>
      <c r="F62" s="52">
        <v>183.45600000000005</v>
      </c>
      <c r="G62" s="52">
        <v>189.72817919999997</v>
      </c>
      <c r="H62" s="52">
        <v>182.8959552</v>
      </c>
      <c r="I62" s="52">
        <v>185.5840896</v>
      </c>
      <c r="J62" s="52">
        <v>191.1841344</v>
      </c>
      <c r="K62" s="52">
        <v>190.28782079999999</v>
      </c>
      <c r="L62" s="52">
        <v>126.7838208</v>
      </c>
      <c r="M62" s="52">
        <v>81.872179199999991</v>
      </c>
      <c r="N62" s="52">
        <v>136.30417919999996</v>
      </c>
      <c r="O62" s="52">
        <v>206.64000000000001</v>
      </c>
      <c r="P62" s="52">
        <v>170.46408959999999</v>
      </c>
      <c r="Q62" s="52">
        <v>180.54408959999998</v>
      </c>
      <c r="R62" s="52">
        <v>202.38382080000002</v>
      </c>
      <c r="S62" s="52">
        <v>200.92786560000002</v>
      </c>
      <c r="T62" s="52">
        <v>158.85878399999999</v>
      </c>
      <c r="U62" s="52">
        <v>261.88081919999996</v>
      </c>
      <c r="V62" s="52">
        <v>303.7176576</v>
      </c>
      <c r="W62" s="52">
        <v>249.45863039999995</v>
      </c>
      <c r="X62" s="52">
        <v>308.14842239999996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0.69684192</v>
      </c>
      <c r="U69" s="52">
        <v>0.74909231999999992</v>
      </c>
      <c r="V69" s="52">
        <v>0.74909231999999992</v>
      </c>
      <c r="W69" s="52">
        <v>0.73609343999999988</v>
      </c>
      <c r="X69" s="52">
        <v>0.92343024000000007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149</v>
      </c>
      <c r="B1" s="4" t="s">
        <v>181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198.95630723999997</v>
      </c>
      <c r="D2" s="21">
        <f t="shared" ref="D2:X2" si="0">SUM(D3,D17,D22,D25,D26,D51,D52)</f>
        <v>203.09748732000003</v>
      </c>
      <c r="E2" s="21">
        <f t="shared" si="0"/>
        <v>220.63301424000002</v>
      </c>
      <c r="F2" s="21">
        <f t="shared" si="0"/>
        <v>156.27321828000001</v>
      </c>
      <c r="G2" s="21">
        <f t="shared" si="0"/>
        <v>163.05198228</v>
      </c>
      <c r="H2" s="21">
        <f t="shared" si="0"/>
        <v>183.63673259999999</v>
      </c>
      <c r="I2" s="21">
        <f t="shared" si="0"/>
        <v>151.17565679999998</v>
      </c>
      <c r="J2" s="21">
        <f t="shared" si="0"/>
        <v>242.40832164</v>
      </c>
      <c r="K2" s="21">
        <f t="shared" si="0"/>
        <v>177.71662296</v>
      </c>
      <c r="L2" s="21">
        <f t="shared" si="0"/>
        <v>192.29344452000001</v>
      </c>
      <c r="M2" s="21">
        <f t="shared" si="0"/>
        <v>161.99667108000003</v>
      </c>
      <c r="N2" s="21">
        <f t="shared" si="0"/>
        <v>158.75442143999999</v>
      </c>
      <c r="O2" s="21">
        <f t="shared" si="0"/>
        <v>116.16293952000002</v>
      </c>
      <c r="P2" s="21">
        <f t="shared" si="0"/>
        <v>101.50994988000001</v>
      </c>
      <c r="Q2" s="21">
        <f t="shared" si="0"/>
        <v>100.84839048000001</v>
      </c>
      <c r="R2" s="21">
        <f t="shared" si="0"/>
        <v>113.68574244000001</v>
      </c>
      <c r="S2" s="21">
        <f t="shared" si="0"/>
        <v>95.035418640000003</v>
      </c>
      <c r="T2" s="21">
        <f t="shared" si="0"/>
        <v>103.92184836000001</v>
      </c>
      <c r="U2" s="21">
        <f t="shared" si="0"/>
        <v>95.009378399999989</v>
      </c>
      <c r="V2" s="21">
        <f t="shared" si="0"/>
        <v>99.515637720000015</v>
      </c>
      <c r="W2" s="21">
        <f t="shared" si="0"/>
        <v>96.431981759999999</v>
      </c>
      <c r="X2" s="21">
        <f t="shared" si="0"/>
        <v>103.85527536000001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9.6719039999999992E-2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9.6719039999999992E-2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9.6719039999999992E-2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188.50487723999998</v>
      </c>
      <c r="D26" s="27">
        <f t="shared" si="9"/>
        <v>201.43131732000003</v>
      </c>
      <c r="E26" s="27">
        <f t="shared" si="9"/>
        <v>217.40165424000003</v>
      </c>
      <c r="F26" s="27">
        <f t="shared" si="9"/>
        <v>153.49626828000001</v>
      </c>
      <c r="G26" s="27">
        <f t="shared" si="9"/>
        <v>150.47997228</v>
      </c>
      <c r="H26" s="27">
        <f t="shared" si="9"/>
        <v>168.94414259999999</v>
      </c>
      <c r="I26" s="27">
        <f t="shared" si="9"/>
        <v>136.3820868</v>
      </c>
      <c r="J26" s="27">
        <f t="shared" si="9"/>
        <v>226.75642163999999</v>
      </c>
      <c r="K26" s="27">
        <f t="shared" si="9"/>
        <v>161.55982295999999</v>
      </c>
      <c r="L26" s="27">
        <f t="shared" si="9"/>
        <v>161.24209451999999</v>
      </c>
      <c r="M26" s="27">
        <f t="shared" si="9"/>
        <v>133.16688108000002</v>
      </c>
      <c r="N26" s="27">
        <f t="shared" si="9"/>
        <v>126.79425144</v>
      </c>
      <c r="O26" s="27">
        <f t="shared" si="9"/>
        <v>92.02871952000001</v>
      </c>
      <c r="P26" s="27">
        <f t="shared" si="9"/>
        <v>85.65608988000001</v>
      </c>
      <c r="Q26" s="27">
        <f t="shared" si="9"/>
        <v>88.93275048000001</v>
      </c>
      <c r="R26" s="27">
        <f t="shared" si="9"/>
        <v>101.58753060000001</v>
      </c>
      <c r="S26" s="27">
        <f t="shared" si="9"/>
        <v>89.126069040000004</v>
      </c>
      <c r="T26" s="27">
        <f t="shared" si="9"/>
        <v>99.482181480000008</v>
      </c>
      <c r="U26" s="27">
        <f t="shared" si="9"/>
        <v>91.334716199999988</v>
      </c>
      <c r="V26" s="27">
        <f t="shared" si="9"/>
        <v>93.506721840000012</v>
      </c>
      <c r="W26" s="27">
        <f t="shared" si="9"/>
        <v>88.450724519999994</v>
      </c>
      <c r="X26" s="27">
        <f t="shared" si="9"/>
        <v>93.075054480000006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188.50487723999998</v>
      </c>
      <c r="D33" s="19">
        <f t="shared" si="11"/>
        <v>201.43131732000003</v>
      </c>
      <c r="E33" s="19">
        <f t="shared" si="11"/>
        <v>217.40165424000003</v>
      </c>
      <c r="F33" s="19">
        <f t="shared" si="11"/>
        <v>153.49626828000001</v>
      </c>
      <c r="G33" s="19">
        <f t="shared" si="11"/>
        <v>150.47997228</v>
      </c>
      <c r="H33" s="19">
        <f t="shared" si="11"/>
        <v>168.94414259999999</v>
      </c>
      <c r="I33" s="19">
        <f t="shared" si="11"/>
        <v>136.3820868</v>
      </c>
      <c r="J33" s="19">
        <f t="shared" si="11"/>
        <v>226.75642163999999</v>
      </c>
      <c r="K33" s="19">
        <f t="shared" si="11"/>
        <v>161.55982295999999</v>
      </c>
      <c r="L33" s="19">
        <f t="shared" si="11"/>
        <v>161.24209451999999</v>
      </c>
      <c r="M33" s="19">
        <f t="shared" si="11"/>
        <v>133.16688108000002</v>
      </c>
      <c r="N33" s="19">
        <f t="shared" si="11"/>
        <v>126.79425144</v>
      </c>
      <c r="O33" s="19">
        <f t="shared" si="11"/>
        <v>92.02871952000001</v>
      </c>
      <c r="P33" s="19">
        <f t="shared" si="11"/>
        <v>85.65608988000001</v>
      </c>
      <c r="Q33" s="19">
        <f t="shared" si="11"/>
        <v>88.93275048000001</v>
      </c>
      <c r="R33" s="19">
        <f t="shared" si="11"/>
        <v>101.58753060000001</v>
      </c>
      <c r="S33" s="19">
        <f t="shared" si="11"/>
        <v>89.126069040000004</v>
      </c>
      <c r="T33" s="19">
        <f t="shared" si="11"/>
        <v>99.482181480000008</v>
      </c>
      <c r="U33" s="19">
        <f t="shared" si="11"/>
        <v>91.334716199999988</v>
      </c>
      <c r="V33" s="19">
        <f t="shared" si="11"/>
        <v>93.506721840000012</v>
      </c>
      <c r="W33" s="19">
        <f t="shared" si="11"/>
        <v>88.450724519999994</v>
      </c>
      <c r="X33" s="19">
        <f t="shared" si="11"/>
        <v>93.075054480000006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8.9539657199999994</v>
      </c>
      <c r="D36" s="8">
        <v>8.9539657199999994</v>
      </c>
      <c r="E36" s="8">
        <v>8.9539657199999994</v>
      </c>
      <c r="F36" s="8">
        <v>5.969310479999999</v>
      </c>
      <c r="G36" s="8">
        <v>2.9853367200000016</v>
      </c>
      <c r="H36" s="8">
        <v>2.9853367200000016</v>
      </c>
      <c r="I36" s="8">
        <v>5.9704462800000009</v>
      </c>
      <c r="J36" s="8">
        <v>8.707724279999999</v>
      </c>
      <c r="K36" s="8">
        <v>8.707724279999999</v>
      </c>
      <c r="L36" s="8">
        <v>8.707724279999999</v>
      </c>
      <c r="M36" s="8">
        <v>5.8053009600000003</v>
      </c>
      <c r="N36" s="8">
        <v>5.8053009600000003</v>
      </c>
      <c r="O36" s="8">
        <v>2.9026504799999988</v>
      </c>
      <c r="P36" s="8">
        <v>2.9026504799999988</v>
      </c>
      <c r="Q36" s="8">
        <v>2.9026504799999988</v>
      </c>
      <c r="R36" s="8">
        <v>2.9026504799999988</v>
      </c>
      <c r="S36" s="8">
        <v>0</v>
      </c>
      <c r="T36" s="8">
        <v>3.1579783199999993</v>
      </c>
      <c r="U36" s="8">
        <v>2.5716783599999999</v>
      </c>
      <c r="V36" s="8">
        <v>2.5310167200000002</v>
      </c>
      <c r="W36" s="8">
        <v>2.8881122400000008</v>
      </c>
      <c r="X36" s="8">
        <v>2.5541870400000004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3.0491445600000002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170.16993864</v>
      </c>
      <c r="D43" s="8">
        <v>186.22355544000004</v>
      </c>
      <c r="E43" s="8">
        <v>199.06671564000001</v>
      </c>
      <c r="F43" s="8">
        <v>141.27316164000001</v>
      </c>
      <c r="G43" s="8">
        <v>141.27316164000001</v>
      </c>
      <c r="H43" s="8">
        <v>134.85171492000001</v>
      </c>
      <c r="I43" s="8">
        <v>121.07942963999999</v>
      </c>
      <c r="J43" s="8">
        <v>156.12875928</v>
      </c>
      <c r="K43" s="8">
        <v>149.75612963999998</v>
      </c>
      <c r="L43" s="8">
        <v>140.19731855999999</v>
      </c>
      <c r="M43" s="8">
        <v>124.26561108000003</v>
      </c>
      <c r="N43" s="8">
        <v>117.89298144</v>
      </c>
      <c r="O43" s="8">
        <v>86.030100000000004</v>
      </c>
      <c r="P43" s="8">
        <v>79.657470360000005</v>
      </c>
      <c r="Q43" s="8">
        <v>86.030100000000004</v>
      </c>
      <c r="R43" s="8">
        <v>95.588911080000003</v>
      </c>
      <c r="S43" s="8">
        <v>86.030100000000004</v>
      </c>
      <c r="T43" s="8">
        <v>91.153759320000006</v>
      </c>
      <c r="U43" s="8">
        <v>85.122048960000001</v>
      </c>
      <c r="V43" s="8">
        <v>84.102492240000018</v>
      </c>
      <c r="W43" s="8">
        <v>81.980416439999999</v>
      </c>
      <c r="X43" s="8">
        <v>85.437359279999995</v>
      </c>
    </row>
    <row r="44" spans="1:24" ht="11.25" customHeight="1" x14ac:dyDescent="0.2">
      <c r="A44" s="28" t="s">
        <v>74</v>
      </c>
      <c r="B44" s="7" t="s">
        <v>75</v>
      </c>
      <c r="C44" s="8">
        <v>9.3809728800000016</v>
      </c>
      <c r="D44" s="8">
        <v>6.253796160000002</v>
      </c>
      <c r="E44" s="8">
        <v>9.3809728800000016</v>
      </c>
      <c r="F44" s="8">
        <v>6.253796160000002</v>
      </c>
      <c r="G44" s="8">
        <v>6.2214739199999993</v>
      </c>
      <c r="H44" s="8">
        <v>31.107090960000001</v>
      </c>
      <c r="I44" s="8">
        <v>9.3322108799999981</v>
      </c>
      <c r="J44" s="8">
        <v>61.919938079999994</v>
      </c>
      <c r="K44" s="8">
        <v>3.0959690400000008</v>
      </c>
      <c r="L44" s="8">
        <v>9.2879071200000016</v>
      </c>
      <c r="M44" s="8">
        <v>3.0959690400000008</v>
      </c>
      <c r="N44" s="8">
        <v>3.0959690400000008</v>
      </c>
      <c r="O44" s="8">
        <v>3.0959690400000008</v>
      </c>
      <c r="P44" s="8">
        <v>3.0959690400000008</v>
      </c>
      <c r="Q44" s="8">
        <v>0</v>
      </c>
      <c r="R44" s="8">
        <v>3.0959690400000008</v>
      </c>
      <c r="S44" s="8">
        <v>3.0959690400000008</v>
      </c>
      <c r="T44" s="8">
        <v>5.1704438399999999</v>
      </c>
      <c r="U44" s="8">
        <v>3.6409888799999997</v>
      </c>
      <c r="V44" s="8">
        <v>6.8732128800000005</v>
      </c>
      <c r="W44" s="8">
        <v>3.5821958400000016</v>
      </c>
      <c r="X44" s="8">
        <v>5.0835081600000009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10.45143</v>
      </c>
      <c r="D51" s="27">
        <v>1.6661700000000002</v>
      </c>
      <c r="E51" s="27">
        <v>3.2313600000000013</v>
      </c>
      <c r="F51" s="27">
        <v>2.7769500000000007</v>
      </c>
      <c r="G51" s="27">
        <v>12.572010000000001</v>
      </c>
      <c r="H51" s="27">
        <v>14.692590000000001</v>
      </c>
      <c r="I51" s="27">
        <v>14.793570000000001</v>
      </c>
      <c r="J51" s="27">
        <v>15.651899999999999</v>
      </c>
      <c r="K51" s="27">
        <v>16.156800000000004</v>
      </c>
      <c r="L51" s="27">
        <v>31.051350000000003</v>
      </c>
      <c r="M51" s="27">
        <v>28.82979000000001</v>
      </c>
      <c r="N51" s="27">
        <v>31.960169999999998</v>
      </c>
      <c r="O51" s="27">
        <v>24.134220000000017</v>
      </c>
      <c r="P51" s="27">
        <v>15.853860000000001</v>
      </c>
      <c r="Q51" s="27">
        <v>11.915640000000002</v>
      </c>
      <c r="R51" s="27">
        <v>12.098211840000001</v>
      </c>
      <c r="S51" s="27">
        <v>5.9093495999999996</v>
      </c>
      <c r="T51" s="27">
        <v>4.3429478400000008</v>
      </c>
      <c r="U51" s="27">
        <v>3.6746622000000007</v>
      </c>
      <c r="V51" s="27">
        <v>6.00891588</v>
      </c>
      <c r="W51" s="27">
        <v>7.9812572399999997</v>
      </c>
      <c r="X51" s="27">
        <v>10.78022088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2.6196566400000001</v>
      </c>
      <c r="K61" s="49">
        <f t="shared" si="13"/>
        <v>2.6196566400000001</v>
      </c>
      <c r="L61" s="49">
        <f t="shared" si="13"/>
        <v>5.2393132799999993</v>
      </c>
      <c r="M61" s="49">
        <f t="shared" si="13"/>
        <v>5.2393132799999993</v>
      </c>
      <c r="N61" s="49">
        <f t="shared" si="13"/>
        <v>5.2393132799999993</v>
      </c>
      <c r="O61" s="49">
        <f t="shared" si="13"/>
        <v>5.2393132799999993</v>
      </c>
      <c r="P61" s="49">
        <f t="shared" si="13"/>
        <v>5.2393132799999993</v>
      </c>
      <c r="Q61" s="49">
        <f t="shared" si="13"/>
        <v>5.2393132799999993</v>
      </c>
      <c r="R61" s="49">
        <f t="shared" si="13"/>
        <v>7.858715039999999</v>
      </c>
      <c r="S61" s="49">
        <f t="shared" si="13"/>
        <v>5.2393132799999993</v>
      </c>
      <c r="T61" s="49">
        <f t="shared" si="13"/>
        <v>4.9117924800000008</v>
      </c>
      <c r="U61" s="49">
        <f t="shared" si="13"/>
        <v>4.7545315199999987</v>
      </c>
      <c r="V61" s="49">
        <f t="shared" si="13"/>
        <v>4.788685440000001</v>
      </c>
      <c r="W61" s="49">
        <f t="shared" si="13"/>
        <v>4.9301438399999995</v>
      </c>
      <c r="X61" s="49">
        <f t="shared" si="13"/>
        <v>6.7660444799999979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2.6196566400000001</v>
      </c>
      <c r="K69" s="52">
        <v>2.6196566400000001</v>
      </c>
      <c r="L69" s="52">
        <v>5.2393132799999993</v>
      </c>
      <c r="M69" s="52">
        <v>5.2393132799999993</v>
      </c>
      <c r="N69" s="52">
        <v>5.2393132799999993</v>
      </c>
      <c r="O69" s="52">
        <v>5.2393132799999993</v>
      </c>
      <c r="P69" s="52">
        <v>5.2393132799999993</v>
      </c>
      <c r="Q69" s="52">
        <v>5.2393132799999993</v>
      </c>
      <c r="R69" s="52">
        <v>7.858715039999999</v>
      </c>
      <c r="S69" s="52">
        <v>5.2393132799999993</v>
      </c>
      <c r="T69" s="52">
        <v>4.9117924800000008</v>
      </c>
      <c r="U69" s="52">
        <v>4.7545315199999987</v>
      </c>
      <c r="V69" s="52">
        <v>4.788685440000001</v>
      </c>
      <c r="W69" s="52">
        <v>4.9301438399999995</v>
      </c>
      <c r="X69" s="52">
        <v>6.7660444799999979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153</v>
      </c>
      <c r="B1" s="4" t="s">
        <v>177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950.58173160000001</v>
      </c>
      <c r="D2" s="21">
        <f t="shared" ref="D2:X2" si="0">SUM(D3,D17,D22,D25,D26,D51,D52)</f>
        <v>980.6895514800002</v>
      </c>
      <c r="E2" s="21">
        <f t="shared" si="0"/>
        <v>1038.4825802400001</v>
      </c>
      <c r="F2" s="21">
        <f t="shared" si="0"/>
        <v>810.29920896000021</v>
      </c>
      <c r="G2" s="21">
        <f t="shared" si="0"/>
        <v>927.92304827999999</v>
      </c>
      <c r="H2" s="21">
        <f t="shared" si="0"/>
        <v>848.56847616000005</v>
      </c>
      <c r="I2" s="21">
        <f t="shared" si="0"/>
        <v>677.39636447999987</v>
      </c>
      <c r="J2" s="21">
        <f t="shared" si="0"/>
        <v>661.59185903999992</v>
      </c>
      <c r="K2" s="21">
        <f t="shared" si="0"/>
        <v>570.65953356000023</v>
      </c>
      <c r="L2" s="21">
        <f t="shared" si="0"/>
        <v>539.84458044000007</v>
      </c>
      <c r="M2" s="21">
        <f t="shared" si="0"/>
        <v>576.64901808000002</v>
      </c>
      <c r="N2" s="21">
        <f t="shared" si="0"/>
        <v>524.85657479999998</v>
      </c>
      <c r="O2" s="21">
        <f t="shared" si="0"/>
        <v>403.07706359999997</v>
      </c>
      <c r="P2" s="21">
        <f t="shared" si="0"/>
        <v>312.1422048</v>
      </c>
      <c r="Q2" s="21">
        <f t="shared" si="0"/>
        <v>288.85220999999996</v>
      </c>
      <c r="R2" s="21">
        <f t="shared" si="0"/>
        <v>349.00908047999997</v>
      </c>
      <c r="S2" s="21">
        <f t="shared" si="0"/>
        <v>305.83895760000001</v>
      </c>
      <c r="T2" s="21">
        <f t="shared" si="0"/>
        <v>326.94690960000003</v>
      </c>
      <c r="U2" s="21">
        <f t="shared" si="0"/>
        <v>309.33578447999992</v>
      </c>
      <c r="V2" s="21">
        <f t="shared" si="0"/>
        <v>281.57491188</v>
      </c>
      <c r="W2" s="21">
        <f t="shared" si="0"/>
        <v>302.93665164000004</v>
      </c>
      <c r="X2" s="21">
        <f t="shared" si="0"/>
        <v>330.92525736000005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950.12732159999996</v>
      </c>
      <c r="D26" s="27">
        <f t="shared" si="9"/>
        <v>976.90280148000022</v>
      </c>
      <c r="E26" s="27">
        <f t="shared" si="9"/>
        <v>1030.5051602400001</v>
      </c>
      <c r="F26" s="27">
        <f t="shared" si="9"/>
        <v>800.45365896000021</v>
      </c>
      <c r="G26" s="27">
        <f t="shared" si="9"/>
        <v>912.01869827999997</v>
      </c>
      <c r="H26" s="27">
        <f t="shared" si="9"/>
        <v>834.88568616000009</v>
      </c>
      <c r="I26" s="27">
        <f t="shared" si="9"/>
        <v>668.00522447999992</v>
      </c>
      <c r="J26" s="27">
        <f t="shared" si="9"/>
        <v>648.76739903999987</v>
      </c>
      <c r="K26" s="27">
        <f t="shared" si="9"/>
        <v>561.31888356000024</v>
      </c>
      <c r="L26" s="27">
        <f t="shared" si="9"/>
        <v>516.72016044000009</v>
      </c>
      <c r="M26" s="27">
        <f t="shared" si="9"/>
        <v>555.08978808000006</v>
      </c>
      <c r="N26" s="27">
        <f t="shared" si="9"/>
        <v>498.90471480000002</v>
      </c>
      <c r="O26" s="27">
        <f t="shared" si="9"/>
        <v>374.44923359999996</v>
      </c>
      <c r="P26" s="27">
        <f t="shared" si="9"/>
        <v>270.48795480000001</v>
      </c>
      <c r="Q26" s="27">
        <f t="shared" si="9"/>
        <v>258.10379999999998</v>
      </c>
      <c r="R26" s="27">
        <f t="shared" si="9"/>
        <v>315.00588311999996</v>
      </c>
      <c r="S26" s="27">
        <f t="shared" si="9"/>
        <v>270.21705084000001</v>
      </c>
      <c r="T26" s="27">
        <f t="shared" si="9"/>
        <v>290.76900696000001</v>
      </c>
      <c r="U26" s="27">
        <f t="shared" si="9"/>
        <v>277.33077935999995</v>
      </c>
      <c r="V26" s="27">
        <f t="shared" si="9"/>
        <v>248.61140459999999</v>
      </c>
      <c r="W26" s="27">
        <f t="shared" si="9"/>
        <v>261.89878356000003</v>
      </c>
      <c r="X26" s="27">
        <f t="shared" si="9"/>
        <v>292.60839636000003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950.12732159999996</v>
      </c>
      <c r="D33" s="19">
        <f t="shared" si="11"/>
        <v>976.90280148000022</v>
      </c>
      <c r="E33" s="19">
        <f t="shared" si="11"/>
        <v>1030.5051602400001</v>
      </c>
      <c r="F33" s="19">
        <f t="shared" si="11"/>
        <v>800.45365896000021</v>
      </c>
      <c r="G33" s="19">
        <f t="shared" si="11"/>
        <v>912.01869827999997</v>
      </c>
      <c r="H33" s="19">
        <f t="shared" si="11"/>
        <v>834.88568616000009</v>
      </c>
      <c r="I33" s="19">
        <f t="shared" si="11"/>
        <v>668.00522447999992</v>
      </c>
      <c r="J33" s="19">
        <f t="shared" si="11"/>
        <v>648.76739903999987</v>
      </c>
      <c r="K33" s="19">
        <f t="shared" si="11"/>
        <v>561.31888356000024</v>
      </c>
      <c r="L33" s="19">
        <f t="shared" si="11"/>
        <v>516.72016044000009</v>
      </c>
      <c r="M33" s="19">
        <f t="shared" si="11"/>
        <v>555.08978808000006</v>
      </c>
      <c r="N33" s="19">
        <f t="shared" si="11"/>
        <v>498.90471480000002</v>
      </c>
      <c r="O33" s="19">
        <f t="shared" si="11"/>
        <v>374.44923359999996</v>
      </c>
      <c r="P33" s="19">
        <f t="shared" si="11"/>
        <v>270.48795480000001</v>
      </c>
      <c r="Q33" s="19">
        <f t="shared" si="11"/>
        <v>258.10379999999998</v>
      </c>
      <c r="R33" s="19">
        <f t="shared" si="11"/>
        <v>315.00588311999996</v>
      </c>
      <c r="S33" s="19">
        <f t="shared" si="11"/>
        <v>270.21705084000001</v>
      </c>
      <c r="T33" s="19">
        <f t="shared" si="11"/>
        <v>290.76900696000001</v>
      </c>
      <c r="U33" s="19">
        <f t="shared" si="11"/>
        <v>277.33077935999995</v>
      </c>
      <c r="V33" s="19">
        <f t="shared" si="11"/>
        <v>248.61140459999999</v>
      </c>
      <c r="W33" s="19">
        <f t="shared" si="11"/>
        <v>261.89878356000003</v>
      </c>
      <c r="X33" s="19">
        <f t="shared" si="11"/>
        <v>292.60839636000003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32.830980479999994</v>
      </c>
      <c r="D36" s="8">
        <v>32.830980479999994</v>
      </c>
      <c r="E36" s="8">
        <v>35.815635719999996</v>
      </c>
      <c r="F36" s="8">
        <v>29.846325239999999</v>
      </c>
      <c r="G36" s="8">
        <v>29.852685720000007</v>
      </c>
      <c r="H36" s="8">
        <v>26.867349000000004</v>
      </c>
      <c r="I36" s="8">
        <v>26.867349000000004</v>
      </c>
      <c r="J36" s="8">
        <v>20.318099040000003</v>
      </c>
      <c r="K36" s="8">
        <v>34.831124280000004</v>
      </c>
      <c r="L36" s="8">
        <v>31.92870095999999</v>
      </c>
      <c r="M36" s="8">
        <v>31.92870095999999</v>
      </c>
      <c r="N36" s="8">
        <v>23.220749519999998</v>
      </c>
      <c r="O36" s="8">
        <v>26.123400000000004</v>
      </c>
      <c r="P36" s="8">
        <v>23.220749519999998</v>
      </c>
      <c r="Q36" s="8">
        <v>23.220749519999998</v>
      </c>
      <c r="R36" s="8">
        <v>23.220749519999998</v>
      </c>
      <c r="S36" s="8">
        <v>23.220749519999998</v>
      </c>
      <c r="T36" s="8">
        <v>24.306347160000005</v>
      </c>
      <c r="U36" s="8">
        <v>24.033528000000004</v>
      </c>
      <c r="V36" s="8">
        <v>22.425462360000004</v>
      </c>
      <c r="W36" s="8">
        <v>21.403696679999999</v>
      </c>
      <c r="X36" s="8">
        <v>22.02497928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6.0982891199999978</v>
      </c>
      <c r="M37" s="8">
        <v>9.1476831600000015</v>
      </c>
      <c r="N37" s="8">
        <v>6.0982891199999978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0.40241123999999995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3.1060799999999989E-3</v>
      </c>
      <c r="V41" s="8">
        <v>3.1060799999999989E-3</v>
      </c>
      <c r="W41" s="8">
        <v>3.1060799999999989E-3</v>
      </c>
      <c r="X41" s="8">
        <v>3.1060799999999989E-3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760.9483720799999</v>
      </c>
      <c r="D43" s="8">
        <v>828.37436292000018</v>
      </c>
      <c r="E43" s="8">
        <v>850.84942644</v>
      </c>
      <c r="F43" s="8">
        <v>651.78297756000018</v>
      </c>
      <c r="G43" s="8">
        <v>757.73764872000004</v>
      </c>
      <c r="H43" s="8">
        <v>674.25804108000011</v>
      </c>
      <c r="I43" s="8">
        <v>538.48467035999988</v>
      </c>
      <c r="J43" s="8">
        <v>544.8572999999999</v>
      </c>
      <c r="K43" s="8">
        <v>442.89575928000022</v>
      </c>
      <c r="L43" s="8">
        <v>395.10117036000014</v>
      </c>
      <c r="M43" s="8">
        <v>439.70931108000002</v>
      </c>
      <c r="N43" s="8">
        <v>401.47380000000004</v>
      </c>
      <c r="O43" s="8">
        <v>274.02174071999997</v>
      </c>
      <c r="P43" s="8">
        <v>203.92308144</v>
      </c>
      <c r="Q43" s="8">
        <v>203.92308144</v>
      </c>
      <c r="R43" s="8">
        <v>245.34504071999999</v>
      </c>
      <c r="S43" s="8">
        <v>194.36427036000001</v>
      </c>
      <c r="T43" s="8">
        <v>208.62312587999998</v>
      </c>
      <c r="U43" s="8">
        <v>203.34341195999997</v>
      </c>
      <c r="V43" s="8">
        <v>193.19186015999998</v>
      </c>
      <c r="W43" s="8">
        <v>205.41426984</v>
      </c>
      <c r="X43" s="8">
        <v>228.18997188</v>
      </c>
    </row>
    <row r="44" spans="1:24" ht="11.25" customHeight="1" x14ac:dyDescent="0.2">
      <c r="A44" s="28" t="s">
        <v>74</v>
      </c>
      <c r="B44" s="7" t="s">
        <v>75</v>
      </c>
      <c r="C44" s="8">
        <v>156.34796904000001</v>
      </c>
      <c r="D44" s="8">
        <v>115.69745808</v>
      </c>
      <c r="E44" s="8">
        <v>143.84009808000002</v>
      </c>
      <c r="F44" s="8">
        <v>118.82435616000001</v>
      </c>
      <c r="G44" s="8">
        <v>124.42836384</v>
      </c>
      <c r="H44" s="8">
        <v>133.76029608000002</v>
      </c>
      <c r="I44" s="8">
        <v>102.65320512000002</v>
      </c>
      <c r="J44" s="8">
        <v>83.592000000000013</v>
      </c>
      <c r="K44" s="8">
        <v>83.592000000000013</v>
      </c>
      <c r="L44" s="8">
        <v>83.592000000000013</v>
      </c>
      <c r="M44" s="8">
        <v>74.304092879999999</v>
      </c>
      <c r="N44" s="8">
        <v>68.111876160000008</v>
      </c>
      <c r="O44" s="8">
        <v>74.304092879999999</v>
      </c>
      <c r="P44" s="8">
        <v>43.344123839999995</v>
      </c>
      <c r="Q44" s="8">
        <v>30.959969040000004</v>
      </c>
      <c r="R44" s="8">
        <v>46.440092880000002</v>
      </c>
      <c r="S44" s="8">
        <v>52.632030960000009</v>
      </c>
      <c r="T44" s="8">
        <v>57.839533920000015</v>
      </c>
      <c r="U44" s="8">
        <v>49.548322080000005</v>
      </c>
      <c r="V44" s="8">
        <v>32.990976000000018</v>
      </c>
      <c r="W44" s="8">
        <v>35.077710959999997</v>
      </c>
      <c r="X44" s="8">
        <v>42.39033912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0.45441000000000004</v>
      </c>
      <c r="D51" s="27">
        <v>3.7867500000000014</v>
      </c>
      <c r="E51" s="27">
        <v>7.9774200000000004</v>
      </c>
      <c r="F51" s="27">
        <v>9.8455500000000011</v>
      </c>
      <c r="G51" s="27">
        <v>15.904350000000001</v>
      </c>
      <c r="H51" s="27">
        <v>13.682790000000001</v>
      </c>
      <c r="I51" s="27">
        <v>9.3911400000000018</v>
      </c>
      <c r="J51" s="27">
        <v>12.824460000000002</v>
      </c>
      <c r="K51" s="27">
        <v>9.3406500000000001</v>
      </c>
      <c r="L51" s="27">
        <v>23.124420000000001</v>
      </c>
      <c r="M51" s="27">
        <v>21.559229999999999</v>
      </c>
      <c r="N51" s="27">
        <v>25.95186</v>
      </c>
      <c r="O51" s="27">
        <v>28.627830000000007</v>
      </c>
      <c r="P51" s="27">
        <v>41.654249999999998</v>
      </c>
      <c r="Q51" s="27">
        <v>30.748409999999996</v>
      </c>
      <c r="R51" s="27">
        <v>34.003197359999994</v>
      </c>
      <c r="S51" s="27">
        <v>35.621906760000009</v>
      </c>
      <c r="T51" s="27">
        <v>36.177902640000006</v>
      </c>
      <c r="U51" s="27">
        <v>32.005005119999993</v>
      </c>
      <c r="V51" s="27">
        <v>32.963507280000009</v>
      </c>
      <c r="W51" s="27">
        <v>41.037868080000003</v>
      </c>
      <c r="X51" s="27">
        <v>38.316861000000003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10.478371679999999</v>
      </c>
      <c r="K61" s="49">
        <f t="shared" si="13"/>
        <v>10.478371679999999</v>
      </c>
      <c r="L61" s="49">
        <f t="shared" si="13"/>
        <v>15.71768496</v>
      </c>
      <c r="M61" s="49">
        <f t="shared" si="13"/>
        <v>20.956743359999997</v>
      </c>
      <c r="N61" s="49">
        <f t="shared" si="13"/>
        <v>20.956743359999997</v>
      </c>
      <c r="O61" s="49">
        <f t="shared" si="13"/>
        <v>13.098028320000001</v>
      </c>
      <c r="P61" s="49">
        <f t="shared" si="13"/>
        <v>13.098028320000001</v>
      </c>
      <c r="Q61" s="49">
        <f t="shared" si="13"/>
        <v>10.478371679999999</v>
      </c>
      <c r="R61" s="49">
        <f t="shared" si="13"/>
        <v>15.71768496</v>
      </c>
      <c r="S61" s="49">
        <f t="shared" si="13"/>
        <v>10.926326879999998</v>
      </c>
      <c r="T61" s="49">
        <f t="shared" si="13"/>
        <v>11.18834352</v>
      </c>
      <c r="U61" s="49">
        <f t="shared" si="13"/>
        <v>11.015403839999999</v>
      </c>
      <c r="V61" s="49">
        <f t="shared" si="13"/>
        <v>10.431218879999999</v>
      </c>
      <c r="W61" s="49">
        <f t="shared" si="13"/>
        <v>12.079018079999999</v>
      </c>
      <c r="X61" s="49">
        <f t="shared" si="13"/>
        <v>17.575760159999998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0.4479552</v>
      </c>
      <c r="T62" s="52">
        <v>0.4479552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10.478371679999999</v>
      </c>
      <c r="K69" s="52">
        <v>10.478371679999999</v>
      </c>
      <c r="L69" s="52">
        <v>15.71768496</v>
      </c>
      <c r="M69" s="52">
        <v>20.956743359999997</v>
      </c>
      <c r="N69" s="52">
        <v>20.956743359999997</v>
      </c>
      <c r="O69" s="52">
        <v>13.098028320000001</v>
      </c>
      <c r="P69" s="52">
        <v>13.098028320000001</v>
      </c>
      <c r="Q69" s="52">
        <v>10.478371679999999</v>
      </c>
      <c r="R69" s="52">
        <v>15.71768496</v>
      </c>
      <c r="S69" s="52">
        <v>10.478371679999999</v>
      </c>
      <c r="T69" s="52">
        <v>10.740388319999999</v>
      </c>
      <c r="U69" s="52">
        <v>11.015403839999999</v>
      </c>
      <c r="V69" s="52">
        <v>10.431218879999999</v>
      </c>
      <c r="W69" s="52">
        <v>12.079018079999999</v>
      </c>
      <c r="X69" s="52">
        <v>17.575760159999998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155</v>
      </c>
      <c r="B1" s="4" t="s">
        <v>175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196.62090719999998</v>
      </c>
      <c r="D2" s="21">
        <f t="shared" ref="D2:X2" si="0">SUM(D3,D17,D22,D25,D26,D51,D52)</f>
        <v>39.31849296</v>
      </c>
      <c r="E2" s="21">
        <f t="shared" si="0"/>
        <v>50.769123840000006</v>
      </c>
      <c r="F2" s="21">
        <f t="shared" si="0"/>
        <v>61.637925240000015</v>
      </c>
      <c r="G2" s="21">
        <f t="shared" si="0"/>
        <v>62.900517239999999</v>
      </c>
      <c r="H2" s="21">
        <f t="shared" si="0"/>
        <v>52.061616719999989</v>
      </c>
      <c r="I2" s="21">
        <f t="shared" si="0"/>
        <v>140.51679623999999</v>
      </c>
      <c r="J2" s="21">
        <f t="shared" si="0"/>
        <v>81.752958719999995</v>
      </c>
      <c r="K2" s="21">
        <f t="shared" si="0"/>
        <v>41.425466760000006</v>
      </c>
      <c r="L2" s="21">
        <f t="shared" si="0"/>
        <v>75.796769159999997</v>
      </c>
      <c r="M2" s="21">
        <f t="shared" si="0"/>
        <v>96.009359040000021</v>
      </c>
      <c r="N2" s="21">
        <f t="shared" si="0"/>
        <v>44.972520479999993</v>
      </c>
      <c r="O2" s="21">
        <f t="shared" si="0"/>
        <v>34.488932400000003</v>
      </c>
      <c r="P2" s="21">
        <f t="shared" si="0"/>
        <v>22.346611920000001</v>
      </c>
      <c r="Q2" s="21">
        <f t="shared" si="0"/>
        <v>25.956122400000005</v>
      </c>
      <c r="R2" s="21">
        <f t="shared" si="0"/>
        <v>20.315985480000002</v>
      </c>
      <c r="S2" s="21">
        <f t="shared" si="0"/>
        <v>31.955407560000001</v>
      </c>
      <c r="T2" s="21">
        <f t="shared" si="0"/>
        <v>34.88728356</v>
      </c>
      <c r="U2" s="21">
        <f t="shared" si="0"/>
        <v>35.548332120000005</v>
      </c>
      <c r="V2" s="21">
        <f t="shared" si="0"/>
        <v>36.743903159999995</v>
      </c>
      <c r="W2" s="21">
        <f t="shared" si="0"/>
        <v>31.536885000000002</v>
      </c>
      <c r="X2" s="21">
        <f t="shared" si="0"/>
        <v>44.062873319999994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174.14333375999996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0.58405284000000002</v>
      </c>
      <c r="U3" s="24">
        <f t="shared" si="1"/>
        <v>0.45282311999999997</v>
      </c>
      <c r="V3" s="24">
        <f t="shared" si="1"/>
        <v>0.91726943999999988</v>
      </c>
      <c r="W3" s="24">
        <f t="shared" si="1"/>
        <v>1.6219250399999994</v>
      </c>
      <c r="X3" s="24">
        <f t="shared" ref="X3" si="2">SUM(X4,X8,X11)</f>
        <v>0.81780743999999994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0.58405284000000002</v>
      </c>
      <c r="U4" s="19">
        <f t="shared" si="3"/>
        <v>0.45282311999999997</v>
      </c>
      <c r="V4" s="19">
        <f t="shared" si="3"/>
        <v>0.6069902399999999</v>
      </c>
      <c r="W4" s="19">
        <f t="shared" si="3"/>
        <v>0.60937415999999989</v>
      </c>
      <c r="X4" s="19">
        <f t="shared" ref="X4" si="4">SUM(X5:X7)</f>
        <v>0.56033351999999992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8.8469999999999972E-3</v>
      </c>
      <c r="U5" s="8">
        <v>1.4862959999999996E-2</v>
      </c>
      <c r="V5" s="8">
        <v>1.2031920000000002E-2</v>
      </c>
      <c r="W5" s="8">
        <v>1.2031920000000002E-2</v>
      </c>
      <c r="X5" s="8">
        <v>1.2031920000000002E-2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0.57520583999999997</v>
      </c>
      <c r="U7" s="8">
        <v>0.43796015999999999</v>
      </c>
      <c r="V7" s="8">
        <v>0.59495831999999993</v>
      </c>
      <c r="W7" s="8">
        <v>0.59734223999999991</v>
      </c>
      <c r="X7" s="8">
        <v>0.54830159999999994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174.14333375999996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0.31027919999999998</v>
      </c>
      <c r="W11" s="19">
        <f t="shared" si="6"/>
        <v>1.0125508799999996</v>
      </c>
      <c r="X11" s="19">
        <f t="shared" si="6"/>
        <v>0.25747391999999997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174.14333375999996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0.31027919999999998</v>
      </c>
      <c r="W13" s="8">
        <v>1.0125508799999996</v>
      </c>
      <c r="X13" s="8">
        <v>0.25747391999999997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1.7582399999999998</v>
      </c>
      <c r="D17" s="27">
        <f t="shared" si="7"/>
        <v>0.15983999999999998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1.7582399999999998</v>
      </c>
      <c r="D18" s="8">
        <v>0.15983999999999998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12.842893439999999</v>
      </c>
      <c r="D26" s="27">
        <f t="shared" si="9"/>
        <v>19.01314296</v>
      </c>
      <c r="E26" s="27">
        <f t="shared" si="9"/>
        <v>21.888843840000003</v>
      </c>
      <c r="F26" s="27">
        <f t="shared" si="9"/>
        <v>18.418485240000003</v>
      </c>
      <c r="G26" s="27">
        <f t="shared" si="9"/>
        <v>21.498717239999998</v>
      </c>
      <c r="H26" s="27">
        <f t="shared" si="9"/>
        <v>2.9853367200000016</v>
      </c>
      <c r="I26" s="27">
        <f t="shared" si="9"/>
        <v>88.259646239999995</v>
      </c>
      <c r="J26" s="27">
        <f t="shared" si="9"/>
        <v>39.745278720000002</v>
      </c>
      <c r="K26" s="27">
        <f t="shared" si="9"/>
        <v>24.561806760000003</v>
      </c>
      <c r="L26" s="27">
        <f t="shared" si="9"/>
        <v>53.328719159999991</v>
      </c>
      <c r="M26" s="27">
        <f t="shared" si="9"/>
        <v>69.350639040000019</v>
      </c>
      <c r="N26" s="27">
        <f t="shared" si="9"/>
        <v>15.183420480000001</v>
      </c>
      <c r="O26" s="27">
        <f t="shared" si="9"/>
        <v>8.9914824000000007</v>
      </c>
      <c r="P26" s="27">
        <f t="shared" si="9"/>
        <v>6.0888319199999987</v>
      </c>
      <c r="Q26" s="27">
        <f t="shared" si="9"/>
        <v>8.9914824000000007</v>
      </c>
      <c r="R26" s="27">
        <f t="shared" si="9"/>
        <v>8.9914824000000007</v>
      </c>
      <c r="S26" s="27">
        <f t="shared" si="9"/>
        <v>8.9914824000000007</v>
      </c>
      <c r="T26" s="27">
        <f t="shared" si="9"/>
        <v>8.0343054000000009</v>
      </c>
      <c r="U26" s="27">
        <f t="shared" si="9"/>
        <v>7.4334715199999994</v>
      </c>
      <c r="V26" s="27">
        <f t="shared" si="9"/>
        <v>7.3153346400000014</v>
      </c>
      <c r="W26" s="27">
        <f t="shared" si="9"/>
        <v>6.8121496799999992</v>
      </c>
      <c r="X26" s="27">
        <f t="shared" si="9"/>
        <v>8.9504402400000007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12.842893439999999</v>
      </c>
      <c r="D33" s="19">
        <f t="shared" si="11"/>
        <v>19.01314296</v>
      </c>
      <c r="E33" s="19">
        <f t="shared" si="11"/>
        <v>21.888843840000003</v>
      </c>
      <c r="F33" s="19">
        <f t="shared" si="11"/>
        <v>18.418485240000003</v>
      </c>
      <c r="G33" s="19">
        <f t="shared" si="11"/>
        <v>21.498717239999998</v>
      </c>
      <c r="H33" s="19">
        <f t="shared" si="11"/>
        <v>2.9853367200000016</v>
      </c>
      <c r="I33" s="19">
        <f t="shared" si="11"/>
        <v>88.259646239999995</v>
      </c>
      <c r="J33" s="19">
        <f t="shared" si="11"/>
        <v>39.745278720000002</v>
      </c>
      <c r="K33" s="19">
        <f t="shared" si="11"/>
        <v>24.561806760000003</v>
      </c>
      <c r="L33" s="19">
        <f t="shared" si="11"/>
        <v>53.328719159999991</v>
      </c>
      <c r="M33" s="19">
        <f t="shared" si="11"/>
        <v>69.350639040000019</v>
      </c>
      <c r="N33" s="19">
        <f t="shared" si="11"/>
        <v>15.183420480000001</v>
      </c>
      <c r="O33" s="19">
        <f t="shared" si="11"/>
        <v>8.9914824000000007</v>
      </c>
      <c r="P33" s="19">
        <f t="shared" si="11"/>
        <v>6.0888319199999987</v>
      </c>
      <c r="Q33" s="19">
        <f t="shared" si="11"/>
        <v>8.9914824000000007</v>
      </c>
      <c r="R33" s="19">
        <f t="shared" si="11"/>
        <v>8.9914824000000007</v>
      </c>
      <c r="S33" s="19">
        <f t="shared" si="11"/>
        <v>8.9914824000000007</v>
      </c>
      <c r="T33" s="19">
        <f t="shared" si="11"/>
        <v>8.0343054000000009</v>
      </c>
      <c r="U33" s="19">
        <f t="shared" si="11"/>
        <v>7.4334715199999994</v>
      </c>
      <c r="V33" s="19">
        <f t="shared" si="11"/>
        <v>7.3153346400000014</v>
      </c>
      <c r="W33" s="19">
        <f t="shared" si="11"/>
        <v>6.8121496799999992</v>
      </c>
      <c r="X33" s="19">
        <f t="shared" si="11"/>
        <v>8.9504402400000007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8.9539657199999994</v>
      </c>
      <c r="G36" s="8">
        <v>8.9557829999999985</v>
      </c>
      <c r="H36" s="8">
        <v>2.9853367200000016</v>
      </c>
      <c r="I36" s="8">
        <v>2.9853367200000016</v>
      </c>
      <c r="J36" s="8">
        <v>11.610374759999999</v>
      </c>
      <c r="K36" s="8">
        <v>5.8053009600000003</v>
      </c>
      <c r="L36" s="8">
        <v>5.8053009600000003</v>
      </c>
      <c r="M36" s="8">
        <v>5.8053009600000003</v>
      </c>
      <c r="N36" s="8">
        <v>5.8053009600000003</v>
      </c>
      <c r="O36" s="8">
        <v>5.8053009600000003</v>
      </c>
      <c r="P36" s="8">
        <v>2.9026504799999988</v>
      </c>
      <c r="Q36" s="8">
        <v>5.8053009600000003</v>
      </c>
      <c r="R36" s="8">
        <v>5.8053009600000003</v>
      </c>
      <c r="S36" s="8">
        <v>5.8053009600000003</v>
      </c>
      <c r="T36" s="8">
        <v>5.8748119200000017</v>
      </c>
      <c r="U36" s="8">
        <v>5.9009353199999994</v>
      </c>
      <c r="V36" s="8">
        <v>5.7094394400000015</v>
      </c>
      <c r="W36" s="8">
        <v>5.2508033999999988</v>
      </c>
      <c r="X36" s="8">
        <v>7.4538010800000016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12.842893439999999</v>
      </c>
      <c r="D43" s="8">
        <v>9.6321700799999981</v>
      </c>
      <c r="E43" s="8">
        <v>0</v>
      </c>
      <c r="F43" s="8">
        <v>3.2107233600000007</v>
      </c>
      <c r="G43" s="8">
        <v>3.2107233600000007</v>
      </c>
      <c r="H43" s="8">
        <v>0</v>
      </c>
      <c r="I43" s="8">
        <v>54.167218559999995</v>
      </c>
      <c r="J43" s="8">
        <v>9.5588110799999999</v>
      </c>
      <c r="K43" s="8">
        <v>6.3726296399999995</v>
      </c>
      <c r="L43" s="8">
        <v>38.235511079999988</v>
      </c>
      <c r="M43" s="8">
        <v>57.353400000000015</v>
      </c>
      <c r="N43" s="8">
        <v>3.1861814399999999</v>
      </c>
      <c r="O43" s="8">
        <v>3.1861814399999999</v>
      </c>
      <c r="P43" s="8">
        <v>3.1861814399999999</v>
      </c>
      <c r="Q43" s="8">
        <v>3.1861814399999999</v>
      </c>
      <c r="R43" s="8">
        <v>3.1861814399999999</v>
      </c>
      <c r="S43" s="8">
        <v>3.1861814399999999</v>
      </c>
      <c r="T43" s="8">
        <v>2.02017348</v>
      </c>
      <c r="U43" s="8">
        <v>1.5325362</v>
      </c>
      <c r="V43" s="8">
        <v>1.6058951999999997</v>
      </c>
      <c r="W43" s="8">
        <v>1.56134628</v>
      </c>
      <c r="X43" s="8">
        <v>1.4626450799999997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9.3809728800000016</v>
      </c>
      <c r="E44" s="8">
        <v>21.888843840000003</v>
      </c>
      <c r="F44" s="8">
        <v>6.253796160000002</v>
      </c>
      <c r="G44" s="8">
        <v>9.3322108799999981</v>
      </c>
      <c r="H44" s="8">
        <v>0</v>
      </c>
      <c r="I44" s="8">
        <v>31.107090960000001</v>
      </c>
      <c r="J44" s="8">
        <v>18.576092880000004</v>
      </c>
      <c r="K44" s="8">
        <v>12.383876160000003</v>
      </c>
      <c r="L44" s="8">
        <v>9.2879071200000016</v>
      </c>
      <c r="M44" s="8">
        <v>6.1919380799999999</v>
      </c>
      <c r="N44" s="8">
        <v>6.1919380799999999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0.13932000000000003</v>
      </c>
      <c r="U44" s="8">
        <v>0</v>
      </c>
      <c r="V44" s="8">
        <v>0</v>
      </c>
      <c r="W44" s="8">
        <v>0</v>
      </c>
      <c r="X44" s="8">
        <v>3.3994080000000003E-2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7.8764400000000006</v>
      </c>
      <c r="D51" s="27">
        <v>20.145510000000002</v>
      </c>
      <c r="E51" s="27">
        <v>28.880280000000003</v>
      </c>
      <c r="F51" s="27">
        <v>43.219440000000013</v>
      </c>
      <c r="G51" s="27">
        <v>41.401800000000001</v>
      </c>
      <c r="H51" s="27">
        <v>49.07627999999999</v>
      </c>
      <c r="I51" s="27">
        <v>52.257149999999989</v>
      </c>
      <c r="J51" s="27">
        <v>42.007679999999993</v>
      </c>
      <c r="K51" s="27">
        <v>16.863659999999999</v>
      </c>
      <c r="L51" s="27">
        <v>22.468050000000002</v>
      </c>
      <c r="M51" s="27">
        <v>26.65872000000001</v>
      </c>
      <c r="N51" s="27">
        <v>29.789099999999994</v>
      </c>
      <c r="O51" s="27">
        <v>25.497450000000001</v>
      </c>
      <c r="P51" s="27">
        <v>16.257780000000004</v>
      </c>
      <c r="Q51" s="27">
        <v>16.964640000000003</v>
      </c>
      <c r="R51" s="27">
        <v>11.324503079999999</v>
      </c>
      <c r="S51" s="27">
        <v>19.531753559999999</v>
      </c>
      <c r="T51" s="27">
        <v>23.92761492</v>
      </c>
      <c r="U51" s="27">
        <v>25.300135080000011</v>
      </c>
      <c r="V51" s="27">
        <v>28.511299079999993</v>
      </c>
      <c r="W51" s="27">
        <v>23.102810280000003</v>
      </c>
      <c r="X51" s="27">
        <v>34.294625639999992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3.4321716000000002</v>
      </c>
      <c r="T52" s="27">
        <f t="shared" si="12"/>
        <v>2.3413103999999998</v>
      </c>
      <c r="U52" s="27">
        <f t="shared" si="12"/>
        <v>2.3619024000000004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3.4321716000000002</v>
      </c>
      <c r="T53" s="8">
        <v>2.3413103999999998</v>
      </c>
      <c r="U53" s="8">
        <v>2.3619024000000004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3.4719552</v>
      </c>
      <c r="D61" s="49">
        <f t="shared" si="13"/>
        <v>3.5840447999999991</v>
      </c>
      <c r="E61" s="49">
        <f t="shared" si="13"/>
        <v>3.6961343999999996</v>
      </c>
      <c r="F61" s="49">
        <f t="shared" si="13"/>
        <v>3.8078208</v>
      </c>
      <c r="G61" s="49">
        <f t="shared" si="13"/>
        <v>3.6961343999999996</v>
      </c>
      <c r="H61" s="49">
        <f t="shared" si="13"/>
        <v>3.9199103999999996</v>
      </c>
      <c r="I61" s="49">
        <f t="shared" si="13"/>
        <v>4.032</v>
      </c>
      <c r="J61" s="49">
        <f t="shared" si="13"/>
        <v>3.9199103999999996</v>
      </c>
      <c r="K61" s="49">
        <f t="shared" si="13"/>
        <v>3.9199103999999996</v>
      </c>
      <c r="L61" s="49">
        <f t="shared" si="13"/>
        <v>7.771746239999997</v>
      </c>
      <c r="M61" s="49">
        <f t="shared" si="13"/>
        <v>8.2197014400000015</v>
      </c>
      <c r="N61" s="49">
        <f t="shared" si="13"/>
        <v>5.6000448000000018</v>
      </c>
      <c r="O61" s="49">
        <f t="shared" si="13"/>
        <v>1.3438655999999998</v>
      </c>
      <c r="P61" s="49">
        <f t="shared" si="13"/>
        <v>1.7918208</v>
      </c>
      <c r="Q61" s="49">
        <f t="shared" si="13"/>
        <v>1.7918208</v>
      </c>
      <c r="R61" s="49">
        <f t="shared" si="13"/>
        <v>0.78382079999999965</v>
      </c>
      <c r="S61" s="49">
        <f t="shared" si="13"/>
        <v>2.4639551999999996</v>
      </c>
      <c r="T61" s="49">
        <f t="shared" si="13"/>
        <v>3.66312528</v>
      </c>
      <c r="U61" s="49">
        <f t="shared" si="13"/>
        <v>8.5362667200000022</v>
      </c>
      <c r="V61" s="49">
        <f t="shared" si="13"/>
        <v>9.8173440000000021</v>
      </c>
      <c r="W61" s="49">
        <f t="shared" si="13"/>
        <v>9.8057807999999991</v>
      </c>
      <c r="X61" s="49">
        <f t="shared" si="13"/>
        <v>9.9301550399999989</v>
      </c>
    </row>
    <row r="62" spans="1:24" ht="11.25" customHeight="1" x14ac:dyDescent="0.2">
      <c r="A62" s="50" t="s">
        <v>92</v>
      </c>
      <c r="B62" s="51" t="s">
        <v>93</v>
      </c>
      <c r="C62" s="52">
        <v>3.4719552</v>
      </c>
      <c r="D62" s="52">
        <v>3.5840447999999991</v>
      </c>
      <c r="E62" s="52">
        <v>3.6961343999999996</v>
      </c>
      <c r="F62" s="52">
        <v>3.8078208</v>
      </c>
      <c r="G62" s="52">
        <v>3.6961343999999996</v>
      </c>
      <c r="H62" s="52">
        <v>3.9199103999999996</v>
      </c>
      <c r="I62" s="52">
        <v>4.032</v>
      </c>
      <c r="J62" s="52">
        <v>3.9199103999999996</v>
      </c>
      <c r="K62" s="52">
        <v>3.9199103999999996</v>
      </c>
      <c r="L62" s="52">
        <v>5.1520895999999974</v>
      </c>
      <c r="M62" s="52">
        <v>5.6000448000000018</v>
      </c>
      <c r="N62" s="52">
        <v>5.6000448000000018</v>
      </c>
      <c r="O62" s="52">
        <v>1.3438655999999998</v>
      </c>
      <c r="P62" s="52">
        <v>1.7918208</v>
      </c>
      <c r="Q62" s="52">
        <v>1.7918208</v>
      </c>
      <c r="R62" s="52">
        <v>0.78382079999999965</v>
      </c>
      <c r="S62" s="52">
        <v>2.4639551999999996</v>
      </c>
      <c r="T62" s="52">
        <v>1.9039104</v>
      </c>
      <c r="U62" s="52">
        <v>8.4498624000000024</v>
      </c>
      <c r="V62" s="52">
        <v>9.7255872000000014</v>
      </c>
      <c r="W62" s="52">
        <v>9.7114751999999989</v>
      </c>
      <c r="X62" s="52">
        <v>9.8146943999999987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1.6519104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2.6196566400000001</v>
      </c>
      <c r="M69" s="52">
        <v>2.6196566400000001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0.10730447999999998</v>
      </c>
      <c r="U69" s="52">
        <v>8.6404319999999993E-2</v>
      </c>
      <c r="V69" s="52">
        <v>9.1756799999999986E-2</v>
      </c>
      <c r="W69" s="52">
        <v>9.4305600000000017E-2</v>
      </c>
      <c r="X69" s="52">
        <v>0.11546063999999998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156</v>
      </c>
      <c r="B1" s="4" t="s">
        <v>174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17928.807489359999</v>
      </c>
      <c r="D2" s="21">
        <f t="shared" ref="D2:X2" si="0">SUM(D3,D17,D22,D25,D26,D51,D52)</f>
        <v>18175.105862280005</v>
      </c>
      <c r="E2" s="21">
        <f t="shared" si="0"/>
        <v>18821.680789680002</v>
      </c>
      <c r="F2" s="21">
        <f t="shared" si="0"/>
        <v>19783.577752199999</v>
      </c>
      <c r="G2" s="21">
        <f t="shared" si="0"/>
        <v>20252.001224159998</v>
      </c>
      <c r="H2" s="21">
        <f t="shared" si="0"/>
        <v>19414.063083960002</v>
      </c>
      <c r="I2" s="21">
        <f t="shared" si="0"/>
        <v>19252.35611244</v>
      </c>
      <c r="J2" s="21">
        <f t="shared" si="0"/>
        <v>19308.351391200002</v>
      </c>
      <c r="K2" s="21">
        <f t="shared" si="0"/>
        <v>19370.626283879999</v>
      </c>
      <c r="L2" s="21">
        <f t="shared" si="0"/>
        <v>19085.437179000004</v>
      </c>
      <c r="M2" s="21">
        <f t="shared" si="0"/>
        <v>18655.857666</v>
      </c>
      <c r="N2" s="21">
        <f t="shared" si="0"/>
        <v>17319.620906280004</v>
      </c>
      <c r="O2" s="21">
        <f t="shared" si="0"/>
        <v>15943.428035999999</v>
      </c>
      <c r="P2" s="21">
        <f t="shared" si="0"/>
        <v>15714.7245504</v>
      </c>
      <c r="Q2" s="21">
        <f t="shared" si="0"/>
        <v>15801.138255959995</v>
      </c>
      <c r="R2" s="21">
        <f t="shared" si="0"/>
        <v>15884.009096399999</v>
      </c>
      <c r="S2" s="21">
        <f t="shared" si="0"/>
        <v>16468.291973160001</v>
      </c>
      <c r="T2" s="21">
        <f t="shared" si="0"/>
        <v>16822.249821359997</v>
      </c>
      <c r="U2" s="21">
        <f t="shared" si="0"/>
        <v>16943.63429016</v>
      </c>
      <c r="V2" s="21">
        <f t="shared" si="0"/>
        <v>17323.052142960001</v>
      </c>
      <c r="W2" s="21">
        <f t="shared" si="0"/>
        <v>14436.693532799998</v>
      </c>
      <c r="X2" s="21">
        <f t="shared" si="0"/>
        <v>15544.82546208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FC_TRA_RAIL_E!C5+FC_TRA_ROAD_E!C5+FC_TRA_DAVI_E!C5+FC_TRA_DNAVI_E!C5+FC_TRA_PIPE_E!C5</f>
        <v>0</v>
      </c>
      <c r="D5" s="8">
        <f>FC_TRA_RAIL_E!D5+FC_TRA_ROAD_E!D5+FC_TRA_DAVI_E!D5+FC_TRA_DNAVI_E!D5+FC_TRA_PIPE_E!D5</f>
        <v>0</v>
      </c>
      <c r="E5" s="8">
        <f>FC_TRA_RAIL_E!E5+FC_TRA_ROAD_E!E5+FC_TRA_DAVI_E!E5+FC_TRA_DNAVI_E!E5+FC_TRA_PIPE_E!E5</f>
        <v>0</v>
      </c>
      <c r="F5" s="8">
        <f>FC_TRA_RAIL_E!F5+FC_TRA_ROAD_E!F5+FC_TRA_DAVI_E!F5+FC_TRA_DNAVI_E!F5+FC_TRA_PIPE_E!F5</f>
        <v>0</v>
      </c>
      <c r="G5" s="8">
        <f>FC_TRA_RAIL_E!G5+FC_TRA_ROAD_E!G5+FC_TRA_DAVI_E!G5+FC_TRA_DNAVI_E!G5+FC_TRA_PIPE_E!G5</f>
        <v>0</v>
      </c>
      <c r="H5" s="8">
        <f>FC_TRA_RAIL_E!H5+FC_TRA_ROAD_E!H5+FC_TRA_DAVI_E!H5+FC_TRA_DNAVI_E!H5+FC_TRA_PIPE_E!H5</f>
        <v>0</v>
      </c>
      <c r="I5" s="8">
        <f>FC_TRA_RAIL_E!I5+FC_TRA_ROAD_E!I5+FC_TRA_DAVI_E!I5+FC_TRA_DNAVI_E!I5+FC_TRA_PIPE_E!I5</f>
        <v>0</v>
      </c>
      <c r="J5" s="8">
        <f>FC_TRA_RAIL_E!J5+FC_TRA_ROAD_E!J5+FC_TRA_DAVI_E!J5+FC_TRA_DNAVI_E!J5+FC_TRA_PIPE_E!J5</f>
        <v>0</v>
      </c>
      <c r="K5" s="8">
        <f>FC_TRA_RAIL_E!K5+FC_TRA_ROAD_E!K5+FC_TRA_DAVI_E!K5+FC_TRA_DNAVI_E!K5+FC_TRA_PIPE_E!K5</f>
        <v>0</v>
      </c>
      <c r="L5" s="8">
        <f>FC_TRA_RAIL_E!L5+FC_TRA_ROAD_E!L5+FC_TRA_DAVI_E!L5+FC_TRA_DNAVI_E!L5+FC_TRA_PIPE_E!L5</f>
        <v>0</v>
      </c>
      <c r="M5" s="8">
        <f>FC_TRA_RAIL_E!M5+FC_TRA_ROAD_E!M5+FC_TRA_DAVI_E!M5+FC_TRA_DNAVI_E!M5+FC_TRA_PIPE_E!M5</f>
        <v>0</v>
      </c>
      <c r="N5" s="8">
        <f>FC_TRA_RAIL_E!N5+FC_TRA_ROAD_E!N5+FC_TRA_DAVI_E!N5+FC_TRA_DNAVI_E!N5+FC_TRA_PIPE_E!N5</f>
        <v>0</v>
      </c>
      <c r="O5" s="8">
        <f>FC_TRA_RAIL_E!O5+FC_TRA_ROAD_E!O5+FC_TRA_DAVI_E!O5+FC_TRA_DNAVI_E!O5+FC_TRA_PIPE_E!O5</f>
        <v>0</v>
      </c>
      <c r="P5" s="8">
        <f>FC_TRA_RAIL_E!P5+FC_TRA_ROAD_E!P5+FC_TRA_DAVI_E!P5+FC_TRA_DNAVI_E!P5+FC_TRA_PIPE_E!P5</f>
        <v>0</v>
      </c>
      <c r="Q5" s="8">
        <f>FC_TRA_RAIL_E!Q5+FC_TRA_ROAD_E!Q5+FC_TRA_DAVI_E!Q5+FC_TRA_DNAVI_E!Q5+FC_TRA_PIPE_E!Q5</f>
        <v>0</v>
      </c>
      <c r="R5" s="8">
        <f>FC_TRA_RAIL_E!R5+FC_TRA_ROAD_E!R5+FC_TRA_DAVI_E!R5+FC_TRA_DNAVI_E!R5+FC_TRA_PIPE_E!R5</f>
        <v>0</v>
      </c>
      <c r="S5" s="8">
        <f>FC_TRA_RAIL_E!S5+FC_TRA_ROAD_E!S5+FC_TRA_DAVI_E!S5+FC_TRA_DNAVI_E!S5+FC_TRA_PIPE_E!S5</f>
        <v>0</v>
      </c>
      <c r="T5" s="8">
        <f>FC_TRA_RAIL_E!T5+FC_TRA_ROAD_E!T5+FC_TRA_DAVI_E!T5+FC_TRA_DNAVI_E!T5+FC_TRA_PIPE_E!T5</f>
        <v>0</v>
      </c>
      <c r="U5" s="8">
        <f>FC_TRA_RAIL_E!U5+FC_TRA_ROAD_E!U5+FC_TRA_DAVI_E!U5+FC_TRA_DNAVI_E!U5+FC_TRA_PIPE_E!U5</f>
        <v>0</v>
      </c>
      <c r="V5" s="8">
        <f>FC_TRA_RAIL_E!V5+FC_TRA_ROAD_E!V5+FC_TRA_DAVI_E!V5+FC_TRA_DNAVI_E!V5+FC_TRA_PIPE_E!V5</f>
        <v>0</v>
      </c>
      <c r="W5" s="8">
        <f>FC_TRA_RAIL_E!W5+FC_TRA_ROAD_E!W5+FC_TRA_DAVI_E!W5+FC_TRA_DNAVI_E!W5+FC_TRA_PIPE_E!W5</f>
        <v>0</v>
      </c>
      <c r="X5" s="8">
        <f>FC_TRA_RAIL_E!X5+FC_TRA_ROAD_E!X5+FC_TRA_DAVI_E!X5+FC_TRA_DNAVI_E!X5+FC_TRA_PIPE_E!X5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FC_TRA_RAIL_E!C6+FC_TRA_ROAD_E!C6+FC_TRA_DAVI_E!C6+FC_TRA_DNAVI_E!C6+FC_TRA_PIPE_E!C6</f>
        <v>0</v>
      </c>
      <c r="D6" s="8">
        <f>FC_TRA_RAIL_E!D6+FC_TRA_ROAD_E!D6+FC_TRA_DAVI_E!D6+FC_TRA_DNAVI_E!D6+FC_TRA_PIPE_E!D6</f>
        <v>0</v>
      </c>
      <c r="E6" s="8">
        <f>FC_TRA_RAIL_E!E6+FC_TRA_ROAD_E!E6+FC_TRA_DAVI_E!E6+FC_TRA_DNAVI_E!E6+FC_TRA_PIPE_E!E6</f>
        <v>0</v>
      </c>
      <c r="F6" s="8">
        <f>FC_TRA_RAIL_E!F6+FC_TRA_ROAD_E!F6+FC_TRA_DAVI_E!F6+FC_TRA_DNAVI_E!F6+FC_TRA_PIPE_E!F6</f>
        <v>0</v>
      </c>
      <c r="G6" s="8">
        <f>FC_TRA_RAIL_E!G6+FC_TRA_ROAD_E!G6+FC_TRA_DAVI_E!G6+FC_TRA_DNAVI_E!G6+FC_TRA_PIPE_E!G6</f>
        <v>0</v>
      </c>
      <c r="H6" s="8">
        <f>FC_TRA_RAIL_E!H6+FC_TRA_ROAD_E!H6+FC_TRA_DAVI_E!H6+FC_TRA_DNAVI_E!H6+FC_TRA_PIPE_E!H6</f>
        <v>0</v>
      </c>
      <c r="I6" s="8">
        <f>FC_TRA_RAIL_E!I6+FC_TRA_ROAD_E!I6+FC_TRA_DAVI_E!I6+FC_TRA_DNAVI_E!I6+FC_TRA_PIPE_E!I6</f>
        <v>0</v>
      </c>
      <c r="J6" s="8">
        <f>FC_TRA_RAIL_E!J6+FC_TRA_ROAD_E!J6+FC_TRA_DAVI_E!J6+FC_TRA_DNAVI_E!J6+FC_TRA_PIPE_E!J6</f>
        <v>0</v>
      </c>
      <c r="K6" s="8">
        <f>FC_TRA_RAIL_E!K6+FC_TRA_ROAD_E!K6+FC_TRA_DAVI_E!K6+FC_TRA_DNAVI_E!K6+FC_TRA_PIPE_E!K6</f>
        <v>0</v>
      </c>
      <c r="L6" s="8">
        <f>FC_TRA_RAIL_E!L6+FC_TRA_ROAD_E!L6+FC_TRA_DAVI_E!L6+FC_TRA_DNAVI_E!L6+FC_TRA_PIPE_E!L6</f>
        <v>0</v>
      </c>
      <c r="M6" s="8">
        <f>FC_TRA_RAIL_E!M6+FC_TRA_ROAD_E!M6+FC_TRA_DAVI_E!M6+FC_TRA_DNAVI_E!M6+FC_TRA_PIPE_E!M6</f>
        <v>0</v>
      </c>
      <c r="N6" s="8">
        <f>FC_TRA_RAIL_E!N6+FC_TRA_ROAD_E!N6+FC_TRA_DAVI_E!N6+FC_TRA_DNAVI_E!N6+FC_TRA_PIPE_E!N6</f>
        <v>0</v>
      </c>
      <c r="O6" s="8">
        <f>FC_TRA_RAIL_E!O6+FC_TRA_ROAD_E!O6+FC_TRA_DAVI_E!O6+FC_TRA_DNAVI_E!O6+FC_TRA_PIPE_E!O6</f>
        <v>0</v>
      </c>
      <c r="P6" s="8">
        <f>FC_TRA_RAIL_E!P6+FC_TRA_ROAD_E!P6+FC_TRA_DAVI_E!P6+FC_TRA_DNAVI_E!P6+FC_TRA_PIPE_E!P6</f>
        <v>0</v>
      </c>
      <c r="Q6" s="8">
        <f>FC_TRA_RAIL_E!Q6+FC_TRA_ROAD_E!Q6+FC_TRA_DAVI_E!Q6+FC_TRA_DNAVI_E!Q6+FC_TRA_PIPE_E!Q6</f>
        <v>0</v>
      </c>
      <c r="R6" s="8">
        <f>FC_TRA_RAIL_E!R6+FC_TRA_ROAD_E!R6+FC_TRA_DAVI_E!R6+FC_TRA_DNAVI_E!R6+FC_TRA_PIPE_E!R6</f>
        <v>0</v>
      </c>
      <c r="S6" s="8">
        <f>FC_TRA_RAIL_E!S6+FC_TRA_ROAD_E!S6+FC_TRA_DAVI_E!S6+FC_TRA_DNAVI_E!S6+FC_TRA_PIPE_E!S6</f>
        <v>0</v>
      </c>
      <c r="T6" s="8">
        <f>FC_TRA_RAIL_E!T6+FC_TRA_ROAD_E!T6+FC_TRA_DAVI_E!T6+FC_TRA_DNAVI_E!T6+FC_TRA_PIPE_E!T6</f>
        <v>0</v>
      </c>
      <c r="U6" s="8">
        <f>FC_TRA_RAIL_E!U6+FC_TRA_ROAD_E!U6+FC_TRA_DAVI_E!U6+FC_TRA_DNAVI_E!U6+FC_TRA_PIPE_E!U6</f>
        <v>0</v>
      </c>
      <c r="V6" s="8">
        <f>FC_TRA_RAIL_E!V6+FC_TRA_ROAD_E!V6+FC_TRA_DAVI_E!V6+FC_TRA_DNAVI_E!V6+FC_TRA_PIPE_E!V6</f>
        <v>0</v>
      </c>
      <c r="W6" s="8">
        <f>FC_TRA_RAIL_E!W6+FC_TRA_ROAD_E!W6+FC_TRA_DAVI_E!W6+FC_TRA_DNAVI_E!W6+FC_TRA_PIPE_E!W6</f>
        <v>0</v>
      </c>
      <c r="X6" s="8">
        <f>FC_TRA_RAIL_E!X6+FC_TRA_ROAD_E!X6+FC_TRA_DAVI_E!X6+FC_TRA_DNAVI_E!X6+FC_TRA_PIPE_E!X6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FC_TRA_RAIL_E!C7+FC_TRA_ROAD_E!C7+FC_TRA_DAVI_E!C7+FC_TRA_DNAVI_E!C7+FC_TRA_PIPE_E!C7</f>
        <v>0</v>
      </c>
      <c r="D7" s="8">
        <f>FC_TRA_RAIL_E!D7+FC_TRA_ROAD_E!D7+FC_TRA_DAVI_E!D7+FC_TRA_DNAVI_E!D7+FC_TRA_PIPE_E!D7</f>
        <v>0</v>
      </c>
      <c r="E7" s="8">
        <f>FC_TRA_RAIL_E!E7+FC_TRA_ROAD_E!E7+FC_TRA_DAVI_E!E7+FC_TRA_DNAVI_E!E7+FC_TRA_PIPE_E!E7</f>
        <v>0</v>
      </c>
      <c r="F7" s="8">
        <f>FC_TRA_RAIL_E!F7+FC_TRA_ROAD_E!F7+FC_TRA_DAVI_E!F7+FC_TRA_DNAVI_E!F7+FC_TRA_PIPE_E!F7</f>
        <v>0</v>
      </c>
      <c r="G7" s="8">
        <f>FC_TRA_RAIL_E!G7+FC_TRA_ROAD_E!G7+FC_TRA_DAVI_E!G7+FC_TRA_DNAVI_E!G7+FC_TRA_PIPE_E!G7</f>
        <v>0</v>
      </c>
      <c r="H7" s="8">
        <f>FC_TRA_RAIL_E!H7+FC_TRA_ROAD_E!H7+FC_TRA_DAVI_E!H7+FC_TRA_DNAVI_E!H7+FC_TRA_PIPE_E!H7</f>
        <v>0</v>
      </c>
      <c r="I7" s="8">
        <f>FC_TRA_RAIL_E!I7+FC_TRA_ROAD_E!I7+FC_TRA_DAVI_E!I7+FC_TRA_DNAVI_E!I7+FC_TRA_PIPE_E!I7</f>
        <v>0</v>
      </c>
      <c r="J7" s="8">
        <f>FC_TRA_RAIL_E!J7+FC_TRA_ROAD_E!J7+FC_TRA_DAVI_E!J7+FC_TRA_DNAVI_E!J7+FC_TRA_PIPE_E!J7</f>
        <v>0</v>
      </c>
      <c r="K7" s="8">
        <f>FC_TRA_RAIL_E!K7+FC_TRA_ROAD_E!K7+FC_TRA_DAVI_E!K7+FC_TRA_DNAVI_E!K7+FC_TRA_PIPE_E!K7</f>
        <v>0</v>
      </c>
      <c r="L7" s="8">
        <f>FC_TRA_RAIL_E!L7+FC_TRA_ROAD_E!L7+FC_TRA_DAVI_E!L7+FC_TRA_DNAVI_E!L7+FC_TRA_PIPE_E!L7</f>
        <v>0</v>
      </c>
      <c r="M7" s="8">
        <f>FC_TRA_RAIL_E!M7+FC_TRA_ROAD_E!M7+FC_TRA_DAVI_E!M7+FC_TRA_DNAVI_E!M7+FC_TRA_PIPE_E!M7</f>
        <v>0</v>
      </c>
      <c r="N7" s="8">
        <f>FC_TRA_RAIL_E!N7+FC_TRA_ROAD_E!N7+FC_TRA_DAVI_E!N7+FC_TRA_DNAVI_E!N7+FC_TRA_PIPE_E!N7</f>
        <v>0</v>
      </c>
      <c r="O7" s="8">
        <f>FC_TRA_RAIL_E!O7+FC_TRA_ROAD_E!O7+FC_TRA_DAVI_E!O7+FC_TRA_DNAVI_E!O7+FC_TRA_PIPE_E!O7</f>
        <v>0</v>
      </c>
      <c r="P7" s="8">
        <f>FC_TRA_RAIL_E!P7+FC_TRA_ROAD_E!P7+FC_TRA_DAVI_E!P7+FC_TRA_DNAVI_E!P7+FC_TRA_PIPE_E!P7</f>
        <v>0</v>
      </c>
      <c r="Q7" s="8">
        <f>FC_TRA_RAIL_E!Q7+FC_TRA_ROAD_E!Q7+FC_TRA_DAVI_E!Q7+FC_TRA_DNAVI_E!Q7+FC_TRA_PIPE_E!Q7</f>
        <v>0</v>
      </c>
      <c r="R7" s="8">
        <f>FC_TRA_RAIL_E!R7+FC_TRA_ROAD_E!R7+FC_TRA_DAVI_E!R7+FC_TRA_DNAVI_E!R7+FC_TRA_PIPE_E!R7</f>
        <v>0</v>
      </c>
      <c r="S7" s="8">
        <f>FC_TRA_RAIL_E!S7+FC_TRA_ROAD_E!S7+FC_TRA_DAVI_E!S7+FC_TRA_DNAVI_E!S7+FC_TRA_PIPE_E!S7</f>
        <v>0</v>
      </c>
      <c r="T7" s="8">
        <f>FC_TRA_RAIL_E!T7+FC_TRA_ROAD_E!T7+FC_TRA_DAVI_E!T7+FC_TRA_DNAVI_E!T7+FC_TRA_PIPE_E!T7</f>
        <v>0</v>
      </c>
      <c r="U7" s="8">
        <f>FC_TRA_RAIL_E!U7+FC_TRA_ROAD_E!U7+FC_TRA_DAVI_E!U7+FC_TRA_DNAVI_E!U7+FC_TRA_PIPE_E!U7</f>
        <v>0</v>
      </c>
      <c r="V7" s="8">
        <f>FC_TRA_RAIL_E!V7+FC_TRA_ROAD_E!V7+FC_TRA_DAVI_E!V7+FC_TRA_DNAVI_E!V7+FC_TRA_PIPE_E!V7</f>
        <v>0</v>
      </c>
      <c r="W7" s="8">
        <f>FC_TRA_RAIL_E!W7+FC_TRA_ROAD_E!W7+FC_TRA_DAVI_E!W7+FC_TRA_DNAVI_E!W7+FC_TRA_PIPE_E!W7</f>
        <v>0</v>
      </c>
      <c r="X7" s="8">
        <f>FC_TRA_RAIL_E!X7+FC_TRA_ROAD_E!X7+FC_TRA_DAVI_E!X7+FC_TRA_DNAVI_E!X7+FC_TRA_PIPE_E!X7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FC_TRA_RAIL_E!C9+FC_TRA_ROAD_E!C9+FC_TRA_DAVI_E!C9+FC_TRA_DNAVI_E!C9+FC_TRA_PIPE_E!C9</f>
        <v>0</v>
      </c>
      <c r="D9" s="8">
        <f>FC_TRA_RAIL_E!D9+FC_TRA_ROAD_E!D9+FC_TRA_DAVI_E!D9+FC_TRA_DNAVI_E!D9+FC_TRA_PIPE_E!D9</f>
        <v>0</v>
      </c>
      <c r="E9" s="8">
        <f>FC_TRA_RAIL_E!E9+FC_TRA_ROAD_E!E9+FC_TRA_DAVI_E!E9+FC_TRA_DNAVI_E!E9+FC_TRA_PIPE_E!E9</f>
        <v>0</v>
      </c>
      <c r="F9" s="8">
        <f>FC_TRA_RAIL_E!F9+FC_TRA_ROAD_E!F9+FC_TRA_DAVI_E!F9+FC_TRA_DNAVI_E!F9+FC_TRA_PIPE_E!F9</f>
        <v>0</v>
      </c>
      <c r="G9" s="8">
        <f>FC_TRA_RAIL_E!G9+FC_TRA_ROAD_E!G9+FC_TRA_DAVI_E!G9+FC_TRA_DNAVI_E!G9+FC_TRA_PIPE_E!G9</f>
        <v>0</v>
      </c>
      <c r="H9" s="8">
        <f>FC_TRA_RAIL_E!H9+FC_TRA_ROAD_E!H9+FC_TRA_DAVI_E!H9+FC_TRA_DNAVI_E!H9+FC_TRA_PIPE_E!H9</f>
        <v>0</v>
      </c>
      <c r="I9" s="8">
        <f>FC_TRA_RAIL_E!I9+FC_TRA_ROAD_E!I9+FC_TRA_DAVI_E!I9+FC_TRA_DNAVI_E!I9+FC_TRA_PIPE_E!I9</f>
        <v>0</v>
      </c>
      <c r="J9" s="8">
        <f>FC_TRA_RAIL_E!J9+FC_TRA_ROAD_E!J9+FC_TRA_DAVI_E!J9+FC_TRA_DNAVI_E!J9+FC_TRA_PIPE_E!J9</f>
        <v>0</v>
      </c>
      <c r="K9" s="8">
        <f>FC_TRA_RAIL_E!K9+FC_TRA_ROAD_E!K9+FC_TRA_DAVI_E!K9+FC_TRA_DNAVI_E!K9+FC_TRA_PIPE_E!K9</f>
        <v>0</v>
      </c>
      <c r="L9" s="8">
        <f>FC_TRA_RAIL_E!L9+FC_TRA_ROAD_E!L9+FC_TRA_DAVI_E!L9+FC_TRA_DNAVI_E!L9+FC_TRA_PIPE_E!L9</f>
        <v>0</v>
      </c>
      <c r="M9" s="8">
        <f>FC_TRA_RAIL_E!M9+FC_TRA_ROAD_E!M9+FC_TRA_DAVI_E!M9+FC_TRA_DNAVI_E!M9+FC_TRA_PIPE_E!M9</f>
        <v>0</v>
      </c>
      <c r="N9" s="8">
        <f>FC_TRA_RAIL_E!N9+FC_TRA_ROAD_E!N9+FC_TRA_DAVI_E!N9+FC_TRA_DNAVI_E!N9+FC_TRA_PIPE_E!N9</f>
        <v>0</v>
      </c>
      <c r="O9" s="8">
        <f>FC_TRA_RAIL_E!O9+FC_TRA_ROAD_E!O9+FC_TRA_DAVI_E!O9+FC_TRA_DNAVI_E!O9+FC_TRA_PIPE_E!O9</f>
        <v>0</v>
      </c>
      <c r="P9" s="8">
        <f>FC_TRA_RAIL_E!P9+FC_TRA_ROAD_E!P9+FC_TRA_DAVI_E!P9+FC_TRA_DNAVI_E!P9+FC_TRA_PIPE_E!P9</f>
        <v>0</v>
      </c>
      <c r="Q9" s="8">
        <f>FC_TRA_RAIL_E!Q9+FC_TRA_ROAD_E!Q9+FC_TRA_DAVI_E!Q9+FC_TRA_DNAVI_E!Q9+FC_TRA_PIPE_E!Q9</f>
        <v>0</v>
      </c>
      <c r="R9" s="8">
        <f>FC_TRA_RAIL_E!R9+FC_TRA_ROAD_E!R9+FC_TRA_DAVI_E!R9+FC_TRA_DNAVI_E!R9+FC_TRA_PIPE_E!R9</f>
        <v>0</v>
      </c>
      <c r="S9" s="8">
        <f>FC_TRA_RAIL_E!S9+FC_TRA_ROAD_E!S9+FC_TRA_DAVI_E!S9+FC_TRA_DNAVI_E!S9+FC_TRA_PIPE_E!S9</f>
        <v>0</v>
      </c>
      <c r="T9" s="8">
        <f>FC_TRA_RAIL_E!T9+FC_TRA_ROAD_E!T9+FC_TRA_DAVI_E!T9+FC_TRA_DNAVI_E!T9+FC_TRA_PIPE_E!T9</f>
        <v>0</v>
      </c>
      <c r="U9" s="8">
        <f>FC_TRA_RAIL_E!U9+FC_TRA_ROAD_E!U9+FC_TRA_DAVI_E!U9+FC_TRA_DNAVI_E!U9+FC_TRA_PIPE_E!U9</f>
        <v>0</v>
      </c>
      <c r="V9" s="8">
        <f>FC_TRA_RAIL_E!V9+FC_TRA_ROAD_E!V9+FC_TRA_DAVI_E!V9+FC_TRA_DNAVI_E!V9+FC_TRA_PIPE_E!V9</f>
        <v>0</v>
      </c>
      <c r="W9" s="8">
        <f>FC_TRA_RAIL_E!W9+FC_TRA_ROAD_E!W9+FC_TRA_DAVI_E!W9+FC_TRA_DNAVI_E!W9+FC_TRA_PIPE_E!W9</f>
        <v>0</v>
      </c>
      <c r="X9" s="8">
        <f>FC_TRA_RAIL_E!X9+FC_TRA_ROAD_E!X9+FC_TRA_DAVI_E!X9+FC_TRA_DNAVI_E!X9+FC_TRA_PIPE_E!X9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FC_TRA_RAIL_E!C10+FC_TRA_ROAD_E!C10+FC_TRA_DAVI_E!C10+FC_TRA_DNAVI_E!C10+FC_TRA_PIPE_E!C10</f>
        <v>0</v>
      </c>
      <c r="D10" s="8">
        <f>FC_TRA_RAIL_E!D10+FC_TRA_ROAD_E!D10+FC_TRA_DAVI_E!D10+FC_TRA_DNAVI_E!D10+FC_TRA_PIPE_E!D10</f>
        <v>0</v>
      </c>
      <c r="E10" s="8">
        <f>FC_TRA_RAIL_E!E10+FC_TRA_ROAD_E!E10+FC_TRA_DAVI_E!E10+FC_TRA_DNAVI_E!E10+FC_TRA_PIPE_E!E10</f>
        <v>0</v>
      </c>
      <c r="F10" s="8">
        <f>FC_TRA_RAIL_E!F10+FC_TRA_ROAD_E!F10+FC_TRA_DAVI_E!F10+FC_TRA_DNAVI_E!F10+FC_TRA_PIPE_E!F10</f>
        <v>0</v>
      </c>
      <c r="G10" s="8">
        <f>FC_TRA_RAIL_E!G10+FC_TRA_ROAD_E!G10+FC_TRA_DAVI_E!G10+FC_TRA_DNAVI_E!G10+FC_TRA_PIPE_E!G10</f>
        <v>0</v>
      </c>
      <c r="H10" s="8">
        <f>FC_TRA_RAIL_E!H10+FC_TRA_ROAD_E!H10+FC_TRA_DAVI_E!H10+FC_TRA_DNAVI_E!H10+FC_TRA_PIPE_E!H10</f>
        <v>0</v>
      </c>
      <c r="I10" s="8">
        <f>FC_TRA_RAIL_E!I10+FC_TRA_ROAD_E!I10+FC_TRA_DAVI_E!I10+FC_TRA_DNAVI_E!I10+FC_TRA_PIPE_E!I10</f>
        <v>0</v>
      </c>
      <c r="J10" s="8">
        <f>FC_TRA_RAIL_E!J10+FC_TRA_ROAD_E!J10+FC_TRA_DAVI_E!J10+FC_TRA_DNAVI_E!J10+FC_TRA_PIPE_E!J10</f>
        <v>0</v>
      </c>
      <c r="K10" s="8">
        <f>FC_TRA_RAIL_E!K10+FC_TRA_ROAD_E!K10+FC_TRA_DAVI_E!K10+FC_TRA_DNAVI_E!K10+FC_TRA_PIPE_E!K10</f>
        <v>0</v>
      </c>
      <c r="L10" s="8">
        <f>FC_TRA_RAIL_E!L10+FC_TRA_ROAD_E!L10+FC_TRA_DAVI_E!L10+FC_TRA_DNAVI_E!L10+FC_TRA_PIPE_E!L10</f>
        <v>0</v>
      </c>
      <c r="M10" s="8">
        <f>FC_TRA_RAIL_E!M10+FC_TRA_ROAD_E!M10+FC_TRA_DAVI_E!M10+FC_TRA_DNAVI_E!M10+FC_TRA_PIPE_E!M10</f>
        <v>0</v>
      </c>
      <c r="N10" s="8">
        <f>FC_TRA_RAIL_E!N10+FC_TRA_ROAD_E!N10+FC_TRA_DAVI_E!N10+FC_TRA_DNAVI_E!N10+FC_TRA_PIPE_E!N10</f>
        <v>0</v>
      </c>
      <c r="O10" s="8">
        <f>FC_TRA_RAIL_E!O10+FC_TRA_ROAD_E!O10+FC_TRA_DAVI_E!O10+FC_TRA_DNAVI_E!O10+FC_TRA_PIPE_E!O10</f>
        <v>0</v>
      </c>
      <c r="P10" s="8">
        <f>FC_TRA_RAIL_E!P10+FC_TRA_ROAD_E!P10+FC_TRA_DAVI_E!P10+FC_TRA_DNAVI_E!P10+FC_TRA_PIPE_E!P10</f>
        <v>0</v>
      </c>
      <c r="Q10" s="8">
        <f>FC_TRA_RAIL_E!Q10+FC_TRA_ROAD_E!Q10+FC_TRA_DAVI_E!Q10+FC_TRA_DNAVI_E!Q10+FC_TRA_PIPE_E!Q10</f>
        <v>0</v>
      </c>
      <c r="R10" s="8">
        <f>FC_TRA_RAIL_E!R10+FC_TRA_ROAD_E!R10+FC_TRA_DAVI_E!R10+FC_TRA_DNAVI_E!R10+FC_TRA_PIPE_E!R10</f>
        <v>0</v>
      </c>
      <c r="S10" s="8">
        <f>FC_TRA_RAIL_E!S10+FC_TRA_ROAD_E!S10+FC_TRA_DAVI_E!S10+FC_TRA_DNAVI_E!S10+FC_TRA_PIPE_E!S10</f>
        <v>0</v>
      </c>
      <c r="T10" s="8">
        <f>FC_TRA_RAIL_E!T10+FC_TRA_ROAD_E!T10+FC_TRA_DAVI_E!T10+FC_TRA_DNAVI_E!T10+FC_TRA_PIPE_E!T10</f>
        <v>0</v>
      </c>
      <c r="U10" s="8">
        <f>FC_TRA_RAIL_E!U10+FC_TRA_ROAD_E!U10+FC_TRA_DAVI_E!U10+FC_TRA_DNAVI_E!U10+FC_TRA_PIPE_E!U10</f>
        <v>0</v>
      </c>
      <c r="V10" s="8">
        <f>FC_TRA_RAIL_E!V10+FC_TRA_ROAD_E!V10+FC_TRA_DAVI_E!V10+FC_TRA_DNAVI_E!V10+FC_TRA_PIPE_E!V10</f>
        <v>0</v>
      </c>
      <c r="W10" s="8">
        <f>FC_TRA_RAIL_E!W10+FC_TRA_ROAD_E!W10+FC_TRA_DAVI_E!W10+FC_TRA_DNAVI_E!W10+FC_TRA_PIPE_E!W10</f>
        <v>0</v>
      </c>
      <c r="X10" s="8">
        <f>FC_TRA_RAIL_E!X10+FC_TRA_ROAD_E!X10+FC_TRA_DAVI_E!X10+FC_TRA_DNAVI_E!X10+FC_TRA_PIPE_E!X10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FC_TRA_RAIL_E!C12+FC_TRA_ROAD_E!C12+FC_TRA_DAVI_E!C12+FC_TRA_DNAVI_E!C12+FC_TRA_PIPE_E!C12</f>
        <v>0</v>
      </c>
      <c r="D12" s="8">
        <f>FC_TRA_RAIL_E!D12+FC_TRA_ROAD_E!D12+FC_TRA_DAVI_E!D12+FC_TRA_DNAVI_E!D12+FC_TRA_PIPE_E!D12</f>
        <v>0</v>
      </c>
      <c r="E12" s="8">
        <f>FC_TRA_RAIL_E!E12+FC_TRA_ROAD_E!E12+FC_TRA_DAVI_E!E12+FC_TRA_DNAVI_E!E12+FC_TRA_PIPE_E!E12</f>
        <v>0</v>
      </c>
      <c r="F12" s="8">
        <f>FC_TRA_RAIL_E!F12+FC_TRA_ROAD_E!F12+FC_TRA_DAVI_E!F12+FC_TRA_DNAVI_E!F12+FC_TRA_PIPE_E!F12</f>
        <v>0</v>
      </c>
      <c r="G12" s="8">
        <f>FC_TRA_RAIL_E!G12+FC_TRA_ROAD_E!G12+FC_TRA_DAVI_E!G12+FC_TRA_DNAVI_E!G12+FC_TRA_PIPE_E!G12</f>
        <v>0</v>
      </c>
      <c r="H12" s="8">
        <f>FC_TRA_RAIL_E!H12+FC_TRA_ROAD_E!H12+FC_TRA_DAVI_E!H12+FC_TRA_DNAVI_E!H12+FC_TRA_PIPE_E!H12</f>
        <v>0</v>
      </c>
      <c r="I12" s="8">
        <f>FC_TRA_RAIL_E!I12+FC_TRA_ROAD_E!I12+FC_TRA_DAVI_E!I12+FC_TRA_DNAVI_E!I12+FC_TRA_PIPE_E!I12</f>
        <v>0</v>
      </c>
      <c r="J12" s="8">
        <f>FC_TRA_RAIL_E!J12+FC_TRA_ROAD_E!J12+FC_TRA_DAVI_E!J12+FC_TRA_DNAVI_E!J12+FC_TRA_PIPE_E!J12</f>
        <v>0</v>
      </c>
      <c r="K12" s="8">
        <f>FC_TRA_RAIL_E!K12+FC_TRA_ROAD_E!K12+FC_TRA_DAVI_E!K12+FC_TRA_DNAVI_E!K12+FC_TRA_PIPE_E!K12</f>
        <v>0</v>
      </c>
      <c r="L12" s="8">
        <f>FC_TRA_RAIL_E!L12+FC_TRA_ROAD_E!L12+FC_TRA_DAVI_E!L12+FC_TRA_DNAVI_E!L12+FC_TRA_PIPE_E!L12</f>
        <v>0</v>
      </c>
      <c r="M12" s="8">
        <f>FC_TRA_RAIL_E!M12+FC_TRA_ROAD_E!M12+FC_TRA_DAVI_E!M12+FC_TRA_DNAVI_E!M12+FC_TRA_PIPE_E!M12</f>
        <v>0</v>
      </c>
      <c r="N12" s="8">
        <f>FC_TRA_RAIL_E!N12+FC_TRA_ROAD_E!N12+FC_TRA_DAVI_E!N12+FC_TRA_DNAVI_E!N12+FC_TRA_PIPE_E!N12</f>
        <v>0</v>
      </c>
      <c r="O12" s="8">
        <f>FC_TRA_RAIL_E!O12+FC_TRA_ROAD_E!O12+FC_TRA_DAVI_E!O12+FC_TRA_DNAVI_E!O12+FC_TRA_PIPE_E!O12</f>
        <v>0</v>
      </c>
      <c r="P12" s="8">
        <f>FC_TRA_RAIL_E!P12+FC_TRA_ROAD_E!P12+FC_TRA_DAVI_E!P12+FC_TRA_DNAVI_E!P12+FC_TRA_PIPE_E!P12</f>
        <v>0</v>
      </c>
      <c r="Q12" s="8">
        <f>FC_TRA_RAIL_E!Q12+FC_TRA_ROAD_E!Q12+FC_TRA_DAVI_E!Q12+FC_TRA_DNAVI_E!Q12+FC_TRA_PIPE_E!Q12</f>
        <v>0</v>
      </c>
      <c r="R12" s="8">
        <f>FC_TRA_RAIL_E!R12+FC_TRA_ROAD_E!R12+FC_TRA_DAVI_E!R12+FC_TRA_DNAVI_E!R12+FC_TRA_PIPE_E!R12</f>
        <v>0</v>
      </c>
      <c r="S12" s="8">
        <f>FC_TRA_RAIL_E!S12+FC_TRA_ROAD_E!S12+FC_TRA_DAVI_E!S12+FC_TRA_DNAVI_E!S12+FC_TRA_PIPE_E!S12</f>
        <v>0</v>
      </c>
      <c r="T12" s="8">
        <f>FC_TRA_RAIL_E!T12+FC_TRA_ROAD_E!T12+FC_TRA_DAVI_E!T12+FC_TRA_DNAVI_E!T12+FC_TRA_PIPE_E!T12</f>
        <v>0</v>
      </c>
      <c r="U12" s="8">
        <f>FC_TRA_RAIL_E!U12+FC_TRA_ROAD_E!U12+FC_TRA_DAVI_E!U12+FC_TRA_DNAVI_E!U12+FC_TRA_PIPE_E!U12</f>
        <v>0</v>
      </c>
      <c r="V12" s="8">
        <f>FC_TRA_RAIL_E!V12+FC_TRA_ROAD_E!V12+FC_TRA_DAVI_E!V12+FC_TRA_DNAVI_E!V12+FC_TRA_PIPE_E!V12</f>
        <v>0</v>
      </c>
      <c r="W12" s="8">
        <f>FC_TRA_RAIL_E!W12+FC_TRA_ROAD_E!W12+FC_TRA_DAVI_E!W12+FC_TRA_DNAVI_E!W12+FC_TRA_PIPE_E!W12</f>
        <v>0</v>
      </c>
      <c r="X12" s="8">
        <f>FC_TRA_RAIL_E!X12+FC_TRA_ROAD_E!X12+FC_TRA_DAVI_E!X12+FC_TRA_DNAVI_E!X12+FC_TRA_PIPE_E!X12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FC_TRA_RAIL_E!C13+FC_TRA_ROAD_E!C13+FC_TRA_DAVI_E!C13+FC_TRA_DNAVI_E!C13+FC_TRA_PIPE_E!C13</f>
        <v>0</v>
      </c>
      <c r="D13" s="8">
        <f>FC_TRA_RAIL_E!D13+FC_TRA_ROAD_E!D13+FC_TRA_DAVI_E!D13+FC_TRA_DNAVI_E!D13+FC_TRA_PIPE_E!D13</f>
        <v>0</v>
      </c>
      <c r="E13" s="8">
        <f>FC_TRA_RAIL_E!E13+FC_TRA_ROAD_E!E13+FC_TRA_DAVI_E!E13+FC_TRA_DNAVI_E!E13+FC_TRA_PIPE_E!E13</f>
        <v>0</v>
      </c>
      <c r="F13" s="8">
        <f>FC_TRA_RAIL_E!F13+FC_TRA_ROAD_E!F13+FC_TRA_DAVI_E!F13+FC_TRA_DNAVI_E!F13+FC_TRA_PIPE_E!F13</f>
        <v>0</v>
      </c>
      <c r="G13" s="8">
        <f>FC_TRA_RAIL_E!G13+FC_TRA_ROAD_E!G13+FC_TRA_DAVI_E!G13+FC_TRA_DNAVI_E!G13+FC_TRA_PIPE_E!G13</f>
        <v>0</v>
      </c>
      <c r="H13" s="8">
        <f>FC_TRA_RAIL_E!H13+FC_TRA_ROAD_E!H13+FC_TRA_DAVI_E!H13+FC_TRA_DNAVI_E!H13+FC_TRA_PIPE_E!H13</f>
        <v>0</v>
      </c>
      <c r="I13" s="8">
        <f>FC_TRA_RAIL_E!I13+FC_TRA_ROAD_E!I13+FC_TRA_DAVI_E!I13+FC_TRA_DNAVI_E!I13+FC_TRA_PIPE_E!I13</f>
        <v>0</v>
      </c>
      <c r="J13" s="8">
        <f>FC_TRA_RAIL_E!J13+FC_TRA_ROAD_E!J13+FC_TRA_DAVI_E!J13+FC_TRA_DNAVI_E!J13+FC_TRA_PIPE_E!J13</f>
        <v>0</v>
      </c>
      <c r="K13" s="8">
        <f>FC_TRA_RAIL_E!K13+FC_TRA_ROAD_E!K13+FC_TRA_DAVI_E!K13+FC_TRA_DNAVI_E!K13+FC_TRA_PIPE_E!K13</f>
        <v>0</v>
      </c>
      <c r="L13" s="8">
        <f>FC_TRA_RAIL_E!L13+FC_TRA_ROAD_E!L13+FC_TRA_DAVI_E!L13+FC_TRA_DNAVI_E!L13+FC_TRA_PIPE_E!L13</f>
        <v>0</v>
      </c>
      <c r="M13" s="8">
        <f>FC_TRA_RAIL_E!M13+FC_TRA_ROAD_E!M13+FC_TRA_DAVI_E!M13+FC_TRA_DNAVI_E!M13+FC_TRA_PIPE_E!M13</f>
        <v>0</v>
      </c>
      <c r="N13" s="8">
        <f>FC_TRA_RAIL_E!N13+FC_TRA_ROAD_E!N13+FC_TRA_DAVI_E!N13+FC_TRA_DNAVI_E!N13+FC_TRA_PIPE_E!N13</f>
        <v>0</v>
      </c>
      <c r="O13" s="8">
        <f>FC_TRA_RAIL_E!O13+FC_TRA_ROAD_E!O13+FC_TRA_DAVI_E!O13+FC_TRA_DNAVI_E!O13+FC_TRA_PIPE_E!O13</f>
        <v>0</v>
      </c>
      <c r="P13" s="8">
        <f>FC_TRA_RAIL_E!P13+FC_TRA_ROAD_E!P13+FC_TRA_DAVI_E!P13+FC_TRA_DNAVI_E!P13+FC_TRA_PIPE_E!P13</f>
        <v>0</v>
      </c>
      <c r="Q13" s="8">
        <f>FC_TRA_RAIL_E!Q13+FC_TRA_ROAD_E!Q13+FC_TRA_DAVI_E!Q13+FC_TRA_DNAVI_E!Q13+FC_TRA_PIPE_E!Q13</f>
        <v>0</v>
      </c>
      <c r="R13" s="8">
        <f>FC_TRA_RAIL_E!R13+FC_TRA_ROAD_E!R13+FC_TRA_DAVI_E!R13+FC_TRA_DNAVI_E!R13+FC_TRA_PIPE_E!R13</f>
        <v>0</v>
      </c>
      <c r="S13" s="8">
        <f>FC_TRA_RAIL_E!S13+FC_TRA_ROAD_E!S13+FC_TRA_DAVI_E!S13+FC_TRA_DNAVI_E!S13+FC_TRA_PIPE_E!S13</f>
        <v>0</v>
      </c>
      <c r="T13" s="8">
        <f>FC_TRA_RAIL_E!T13+FC_TRA_ROAD_E!T13+FC_TRA_DAVI_E!T13+FC_TRA_DNAVI_E!T13+FC_TRA_PIPE_E!T13</f>
        <v>0</v>
      </c>
      <c r="U13" s="8">
        <f>FC_TRA_RAIL_E!U13+FC_TRA_ROAD_E!U13+FC_TRA_DAVI_E!U13+FC_TRA_DNAVI_E!U13+FC_TRA_PIPE_E!U13</f>
        <v>0</v>
      </c>
      <c r="V13" s="8">
        <f>FC_TRA_RAIL_E!V13+FC_TRA_ROAD_E!V13+FC_TRA_DAVI_E!V13+FC_TRA_DNAVI_E!V13+FC_TRA_PIPE_E!V13</f>
        <v>0</v>
      </c>
      <c r="W13" s="8">
        <f>FC_TRA_RAIL_E!W13+FC_TRA_ROAD_E!W13+FC_TRA_DAVI_E!W13+FC_TRA_DNAVI_E!W13+FC_TRA_PIPE_E!W13</f>
        <v>0</v>
      </c>
      <c r="X13" s="8">
        <f>FC_TRA_RAIL_E!X13+FC_TRA_ROAD_E!X13+FC_TRA_DAVI_E!X13+FC_TRA_DNAVI_E!X13+FC_TRA_PIPE_E!X13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FC_TRA_RAIL_E!C14+FC_TRA_ROAD_E!C14+FC_TRA_DAVI_E!C14+FC_TRA_DNAVI_E!C14+FC_TRA_PIPE_E!C14</f>
        <v>0</v>
      </c>
      <c r="D14" s="8">
        <f>FC_TRA_RAIL_E!D14+FC_TRA_ROAD_E!D14+FC_TRA_DAVI_E!D14+FC_TRA_DNAVI_E!D14+FC_TRA_PIPE_E!D14</f>
        <v>0</v>
      </c>
      <c r="E14" s="8">
        <f>FC_TRA_RAIL_E!E14+FC_TRA_ROAD_E!E14+FC_TRA_DAVI_E!E14+FC_TRA_DNAVI_E!E14+FC_TRA_PIPE_E!E14</f>
        <v>0</v>
      </c>
      <c r="F14" s="8">
        <f>FC_TRA_RAIL_E!F14+FC_TRA_ROAD_E!F14+FC_TRA_DAVI_E!F14+FC_TRA_DNAVI_E!F14+FC_TRA_PIPE_E!F14</f>
        <v>0</v>
      </c>
      <c r="G14" s="8">
        <f>FC_TRA_RAIL_E!G14+FC_TRA_ROAD_E!G14+FC_TRA_DAVI_E!G14+FC_TRA_DNAVI_E!G14+FC_TRA_PIPE_E!G14</f>
        <v>0</v>
      </c>
      <c r="H14" s="8">
        <f>FC_TRA_RAIL_E!H14+FC_TRA_ROAD_E!H14+FC_TRA_DAVI_E!H14+FC_TRA_DNAVI_E!H14+FC_TRA_PIPE_E!H14</f>
        <v>0</v>
      </c>
      <c r="I14" s="8">
        <f>FC_TRA_RAIL_E!I14+FC_TRA_ROAD_E!I14+FC_TRA_DAVI_E!I14+FC_TRA_DNAVI_E!I14+FC_TRA_PIPE_E!I14</f>
        <v>0</v>
      </c>
      <c r="J14" s="8">
        <f>FC_TRA_RAIL_E!J14+FC_TRA_ROAD_E!J14+FC_TRA_DAVI_E!J14+FC_TRA_DNAVI_E!J14+FC_TRA_PIPE_E!J14</f>
        <v>0</v>
      </c>
      <c r="K14" s="8">
        <f>FC_TRA_RAIL_E!K14+FC_TRA_ROAD_E!K14+FC_TRA_DAVI_E!K14+FC_TRA_DNAVI_E!K14+FC_TRA_PIPE_E!K14</f>
        <v>0</v>
      </c>
      <c r="L14" s="8">
        <f>FC_TRA_RAIL_E!L14+FC_TRA_ROAD_E!L14+FC_TRA_DAVI_E!L14+FC_TRA_DNAVI_E!L14+FC_TRA_PIPE_E!L14</f>
        <v>0</v>
      </c>
      <c r="M14" s="8">
        <f>FC_TRA_RAIL_E!M14+FC_TRA_ROAD_E!M14+FC_TRA_DAVI_E!M14+FC_TRA_DNAVI_E!M14+FC_TRA_PIPE_E!M14</f>
        <v>0</v>
      </c>
      <c r="N14" s="8">
        <f>FC_TRA_RAIL_E!N14+FC_TRA_ROAD_E!N14+FC_TRA_DAVI_E!N14+FC_TRA_DNAVI_E!N14+FC_TRA_PIPE_E!N14</f>
        <v>0</v>
      </c>
      <c r="O14" s="8">
        <f>FC_TRA_RAIL_E!O14+FC_TRA_ROAD_E!O14+FC_TRA_DAVI_E!O14+FC_TRA_DNAVI_E!O14+FC_TRA_PIPE_E!O14</f>
        <v>0</v>
      </c>
      <c r="P14" s="8">
        <f>FC_TRA_RAIL_E!P14+FC_TRA_ROAD_E!P14+FC_TRA_DAVI_E!P14+FC_TRA_DNAVI_E!P14+FC_TRA_PIPE_E!P14</f>
        <v>0</v>
      </c>
      <c r="Q14" s="8">
        <f>FC_TRA_RAIL_E!Q14+FC_TRA_ROAD_E!Q14+FC_TRA_DAVI_E!Q14+FC_TRA_DNAVI_E!Q14+FC_TRA_PIPE_E!Q14</f>
        <v>0</v>
      </c>
      <c r="R14" s="8">
        <f>FC_TRA_RAIL_E!R14+FC_TRA_ROAD_E!R14+FC_TRA_DAVI_E!R14+FC_TRA_DNAVI_E!R14+FC_TRA_PIPE_E!R14</f>
        <v>0</v>
      </c>
      <c r="S14" s="8">
        <f>FC_TRA_RAIL_E!S14+FC_TRA_ROAD_E!S14+FC_TRA_DAVI_E!S14+FC_TRA_DNAVI_E!S14+FC_TRA_PIPE_E!S14</f>
        <v>0</v>
      </c>
      <c r="T14" s="8">
        <f>FC_TRA_RAIL_E!T14+FC_TRA_ROAD_E!T14+FC_TRA_DAVI_E!T14+FC_TRA_DNAVI_E!T14+FC_TRA_PIPE_E!T14</f>
        <v>0</v>
      </c>
      <c r="U14" s="8">
        <f>FC_TRA_RAIL_E!U14+FC_TRA_ROAD_E!U14+FC_TRA_DAVI_E!U14+FC_TRA_DNAVI_E!U14+FC_TRA_PIPE_E!U14</f>
        <v>0</v>
      </c>
      <c r="V14" s="8">
        <f>FC_TRA_RAIL_E!V14+FC_TRA_ROAD_E!V14+FC_TRA_DAVI_E!V14+FC_TRA_DNAVI_E!V14+FC_TRA_PIPE_E!V14</f>
        <v>0</v>
      </c>
      <c r="W14" s="8">
        <f>FC_TRA_RAIL_E!W14+FC_TRA_ROAD_E!W14+FC_TRA_DAVI_E!W14+FC_TRA_DNAVI_E!W14+FC_TRA_PIPE_E!W14</f>
        <v>0</v>
      </c>
      <c r="X14" s="8">
        <f>FC_TRA_RAIL_E!X14+FC_TRA_ROAD_E!X14+FC_TRA_DAVI_E!X14+FC_TRA_DNAVI_E!X14+FC_TRA_PIPE_E!X14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FC_TRA_RAIL_E!C15+FC_TRA_ROAD_E!C15+FC_TRA_DAVI_E!C15+FC_TRA_DNAVI_E!C15+FC_TRA_PIPE_E!C15</f>
        <v>0</v>
      </c>
      <c r="D15" s="8">
        <f>FC_TRA_RAIL_E!D15+FC_TRA_ROAD_E!D15+FC_TRA_DAVI_E!D15+FC_TRA_DNAVI_E!D15+FC_TRA_PIPE_E!D15</f>
        <v>0</v>
      </c>
      <c r="E15" s="8">
        <f>FC_TRA_RAIL_E!E15+FC_TRA_ROAD_E!E15+FC_TRA_DAVI_E!E15+FC_TRA_DNAVI_E!E15+FC_TRA_PIPE_E!E15</f>
        <v>0</v>
      </c>
      <c r="F15" s="8">
        <f>FC_TRA_RAIL_E!F15+FC_TRA_ROAD_E!F15+FC_TRA_DAVI_E!F15+FC_TRA_DNAVI_E!F15+FC_TRA_PIPE_E!F15</f>
        <v>0</v>
      </c>
      <c r="G15" s="8">
        <f>FC_TRA_RAIL_E!G15+FC_TRA_ROAD_E!G15+FC_TRA_DAVI_E!G15+FC_TRA_DNAVI_E!G15+FC_TRA_PIPE_E!G15</f>
        <v>0</v>
      </c>
      <c r="H15" s="8">
        <f>FC_TRA_RAIL_E!H15+FC_TRA_ROAD_E!H15+FC_TRA_DAVI_E!H15+FC_TRA_DNAVI_E!H15+FC_TRA_PIPE_E!H15</f>
        <v>0</v>
      </c>
      <c r="I15" s="8">
        <f>FC_TRA_RAIL_E!I15+FC_TRA_ROAD_E!I15+FC_TRA_DAVI_E!I15+FC_TRA_DNAVI_E!I15+FC_TRA_PIPE_E!I15</f>
        <v>0</v>
      </c>
      <c r="J15" s="8">
        <f>FC_TRA_RAIL_E!J15+FC_TRA_ROAD_E!J15+FC_TRA_DAVI_E!J15+FC_TRA_DNAVI_E!J15+FC_TRA_PIPE_E!J15</f>
        <v>0</v>
      </c>
      <c r="K15" s="8">
        <f>FC_TRA_RAIL_E!K15+FC_TRA_ROAD_E!K15+FC_TRA_DAVI_E!K15+FC_TRA_DNAVI_E!K15+FC_TRA_PIPE_E!K15</f>
        <v>0</v>
      </c>
      <c r="L15" s="8">
        <f>FC_TRA_RAIL_E!L15+FC_TRA_ROAD_E!L15+FC_TRA_DAVI_E!L15+FC_TRA_DNAVI_E!L15+FC_TRA_PIPE_E!L15</f>
        <v>0</v>
      </c>
      <c r="M15" s="8">
        <f>FC_TRA_RAIL_E!M15+FC_TRA_ROAD_E!M15+FC_TRA_DAVI_E!M15+FC_TRA_DNAVI_E!M15+FC_TRA_PIPE_E!M15</f>
        <v>0</v>
      </c>
      <c r="N15" s="8">
        <f>FC_TRA_RAIL_E!N15+FC_TRA_ROAD_E!N15+FC_TRA_DAVI_E!N15+FC_TRA_DNAVI_E!N15+FC_TRA_PIPE_E!N15</f>
        <v>0</v>
      </c>
      <c r="O15" s="8">
        <f>FC_TRA_RAIL_E!O15+FC_TRA_ROAD_E!O15+FC_TRA_DAVI_E!O15+FC_TRA_DNAVI_E!O15+FC_TRA_PIPE_E!O15</f>
        <v>0</v>
      </c>
      <c r="P15" s="8">
        <f>FC_TRA_RAIL_E!P15+FC_TRA_ROAD_E!P15+FC_TRA_DAVI_E!P15+FC_TRA_DNAVI_E!P15+FC_TRA_PIPE_E!P15</f>
        <v>0</v>
      </c>
      <c r="Q15" s="8">
        <f>FC_TRA_RAIL_E!Q15+FC_TRA_ROAD_E!Q15+FC_TRA_DAVI_E!Q15+FC_TRA_DNAVI_E!Q15+FC_TRA_PIPE_E!Q15</f>
        <v>0</v>
      </c>
      <c r="R15" s="8">
        <f>FC_TRA_RAIL_E!R15+FC_TRA_ROAD_E!R15+FC_TRA_DAVI_E!R15+FC_TRA_DNAVI_E!R15+FC_TRA_PIPE_E!R15</f>
        <v>0</v>
      </c>
      <c r="S15" s="8">
        <f>FC_TRA_RAIL_E!S15+FC_TRA_ROAD_E!S15+FC_TRA_DAVI_E!S15+FC_TRA_DNAVI_E!S15+FC_TRA_PIPE_E!S15</f>
        <v>0</v>
      </c>
      <c r="T15" s="8">
        <f>FC_TRA_RAIL_E!T15+FC_TRA_ROAD_E!T15+FC_TRA_DAVI_E!T15+FC_TRA_DNAVI_E!T15+FC_TRA_PIPE_E!T15</f>
        <v>0</v>
      </c>
      <c r="U15" s="8">
        <f>FC_TRA_RAIL_E!U15+FC_TRA_ROAD_E!U15+FC_TRA_DAVI_E!U15+FC_TRA_DNAVI_E!U15+FC_TRA_PIPE_E!U15</f>
        <v>0</v>
      </c>
      <c r="V15" s="8">
        <f>FC_TRA_RAIL_E!V15+FC_TRA_ROAD_E!V15+FC_TRA_DAVI_E!V15+FC_TRA_DNAVI_E!V15+FC_TRA_PIPE_E!V15</f>
        <v>0</v>
      </c>
      <c r="W15" s="8">
        <f>FC_TRA_RAIL_E!W15+FC_TRA_ROAD_E!W15+FC_TRA_DAVI_E!W15+FC_TRA_DNAVI_E!W15+FC_TRA_PIPE_E!W15</f>
        <v>0</v>
      </c>
      <c r="X15" s="8">
        <f>FC_TRA_RAIL_E!X15+FC_TRA_ROAD_E!X15+FC_TRA_DAVI_E!X15+FC_TRA_DNAVI_E!X15+FC_TRA_PIPE_E!X15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FC_TRA_RAIL_E!C16+FC_TRA_ROAD_E!C16+FC_TRA_DAVI_E!C16+FC_TRA_DNAVI_E!C16+FC_TRA_PIPE_E!C16</f>
        <v>0</v>
      </c>
      <c r="D16" s="8">
        <f>FC_TRA_RAIL_E!D16+FC_TRA_ROAD_E!D16+FC_TRA_DAVI_E!D16+FC_TRA_DNAVI_E!D16+FC_TRA_PIPE_E!D16</f>
        <v>0</v>
      </c>
      <c r="E16" s="8">
        <f>FC_TRA_RAIL_E!E16+FC_TRA_ROAD_E!E16+FC_TRA_DAVI_E!E16+FC_TRA_DNAVI_E!E16+FC_TRA_PIPE_E!E16</f>
        <v>0</v>
      </c>
      <c r="F16" s="8">
        <f>FC_TRA_RAIL_E!F16+FC_TRA_ROAD_E!F16+FC_TRA_DAVI_E!F16+FC_TRA_DNAVI_E!F16+FC_TRA_PIPE_E!F16</f>
        <v>0</v>
      </c>
      <c r="G16" s="8">
        <f>FC_TRA_RAIL_E!G16+FC_TRA_ROAD_E!G16+FC_TRA_DAVI_E!G16+FC_TRA_DNAVI_E!G16+FC_TRA_PIPE_E!G16</f>
        <v>0</v>
      </c>
      <c r="H16" s="8">
        <f>FC_TRA_RAIL_E!H16+FC_TRA_ROAD_E!H16+FC_TRA_DAVI_E!H16+FC_TRA_DNAVI_E!H16+FC_TRA_PIPE_E!H16</f>
        <v>0</v>
      </c>
      <c r="I16" s="8">
        <f>FC_TRA_RAIL_E!I16+FC_TRA_ROAD_E!I16+FC_TRA_DAVI_E!I16+FC_TRA_DNAVI_E!I16+FC_TRA_PIPE_E!I16</f>
        <v>0</v>
      </c>
      <c r="J16" s="8">
        <f>FC_TRA_RAIL_E!J16+FC_TRA_ROAD_E!J16+FC_TRA_DAVI_E!J16+FC_TRA_DNAVI_E!J16+FC_TRA_PIPE_E!J16</f>
        <v>0</v>
      </c>
      <c r="K16" s="8">
        <f>FC_TRA_RAIL_E!K16+FC_TRA_ROAD_E!K16+FC_TRA_DAVI_E!K16+FC_TRA_DNAVI_E!K16+FC_TRA_PIPE_E!K16</f>
        <v>0</v>
      </c>
      <c r="L16" s="8">
        <f>FC_TRA_RAIL_E!L16+FC_TRA_ROAD_E!L16+FC_TRA_DAVI_E!L16+FC_TRA_DNAVI_E!L16+FC_TRA_PIPE_E!L16</f>
        <v>0</v>
      </c>
      <c r="M16" s="8">
        <f>FC_TRA_RAIL_E!M16+FC_TRA_ROAD_E!M16+FC_TRA_DAVI_E!M16+FC_TRA_DNAVI_E!M16+FC_TRA_PIPE_E!M16</f>
        <v>0</v>
      </c>
      <c r="N16" s="8">
        <f>FC_TRA_RAIL_E!N16+FC_TRA_ROAD_E!N16+FC_TRA_DAVI_E!N16+FC_TRA_DNAVI_E!N16+FC_TRA_PIPE_E!N16</f>
        <v>0</v>
      </c>
      <c r="O16" s="8">
        <f>FC_TRA_RAIL_E!O16+FC_TRA_ROAD_E!O16+FC_TRA_DAVI_E!O16+FC_TRA_DNAVI_E!O16+FC_TRA_PIPE_E!O16</f>
        <v>0</v>
      </c>
      <c r="P16" s="8">
        <f>FC_TRA_RAIL_E!P16+FC_TRA_ROAD_E!P16+FC_TRA_DAVI_E!P16+FC_TRA_DNAVI_E!P16+FC_TRA_PIPE_E!P16</f>
        <v>0</v>
      </c>
      <c r="Q16" s="8">
        <f>FC_TRA_RAIL_E!Q16+FC_TRA_ROAD_E!Q16+FC_TRA_DAVI_E!Q16+FC_TRA_DNAVI_E!Q16+FC_TRA_PIPE_E!Q16</f>
        <v>0</v>
      </c>
      <c r="R16" s="8">
        <f>FC_TRA_RAIL_E!R16+FC_TRA_ROAD_E!R16+FC_TRA_DAVI_E!R16+FC_TRA_DNAVI_E!R16+FC_TRA_PIPE_E!R16</f>
        <v>0</v>
      </c>
      <c r="S16" s="8">
        <f>FC_TRA_RAIL_E!S16+FC_TRA_ROAD_E!S16+FC_TRA_DAVI_E!S16+FC_TRA_DNAVI_E!S16+FC_TRA_PIPE_E!S16</f>
        <v>0</v>
      </c>
      <c r="T16" s="8">
        <f>FC_TRA_RAIL_E!T16+FC_TRA_ROAD_E!T16+FC_TRA_DAVI_E!T16+FC_TRA_DNAVI_E!T16+FC_TRA_PIPE_E!T16</f>
        <v>0</v>
      </c>
      <c r="U16" s="8">
        <f>FC_TRA_RAIL_E!U16+FC_TRA_ROAD_E!U16+FC_TRA_DAVI_E!U16+FC_TRA_DNAVI_E!U16+FC_TRA_PIPE_E!U16</f>
        <v>0</v>
      </c>
      <c r="V16" s="8">
        <f>FC_TRA_RAIL_E!V16+FC_TRA_ROAD_E!V16+FC_TRA_DAVI_E!V16+FC_TRA_DNAVI_E!V16+FC_TRA_PIPE_E!V16</f>
        <v>0</v>
      </c>
      <c r="W16" s="8">
        <f>FC_TRA_RAIL_E!W16+FC_TRA_ROAD_E!W16+FC_TRA_DAVI_E!W16+FC_TRA_DNAVI_E!W16+FC_TRA_PIPE_E!W16</f>
        <v>0</v>
      </c>
      <c r="X16" s="8">
        <f>FC_TRA_RAIL_E!X16+FC_TRA_ROAD_E!X16+FC_TRA_DAVI_E!X16+FC_TRA_DNAVI_E!X16+FC_TRA_PIPE_E!X16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FC_TRA_RAIL_E!C18+FC_TRA_ROAD_E!C18+FC_TRA_DAVI_E!C18+FC_TRA_DNAVI_E!C18+FC_TRA_PIPE_E!C18</f>
        <v>0</v>
      </c>
      <c r="D18" s="8">
        <f>FC_TRA_RAIL_E!D18+FC_TRA_ROAD_E!D18+FC_TRA_DAVI_E!D18+FC_TRA_DNAVI_E!D18+FC_TRA_PIPE_E!D18</f>
        <v>0</v>
      </c>
      <c r="E18" s="8">
        <f>FC_TRA_RAIL_E!E18+FC_TRA_ROAD_E!E18+FC_TRA_DAVI_E!E18+FC_TRA_DNAVI_E!E18+FC_TRA_PIPE_E!E18</f>
        <v>0</v>
      </c>
      <c r="F18" s="8">
        <f>FC_TRA_RAIL_E!F18+FC_TRA_ROAD_E!F18+FC_TRA_DAVI_E!F18+FC_TRA_DNAVI_E!F18+FC_TRA_PIPE_E!F18</f>
        <v>0</v>
      </c>
      <c r="G18" s="8">
        <f>FC_TRA_RAIL_E!G18+FC_TRA_ROAD_E!G18+FC_TRA_DAVI_E!G18+FC_TRA_DNAVI_E!G18+FC_TRA_PIPE_E!G18</f>
        <v>0</v>
      </c>
      <c r="H18" s="8">
        <f>FC_TRA_RAIL_E!H18+FC_TRA_ROAD_E!H18+FC_TRA_DAVI_E!H18+FC_TRA_DNAVI_E!H18+FC_TRA_PIPE_E!H18</f>
        <v>0</v>
      </c>
      <c r="I18" s="8">
        <f>FC_TRA_RAIL_E!I18+FC_TRA_ROAD_E!I18+FC_TRA_DAVI_E!I18+FC_TRA_DNAVI_E!I18+FC_TRA_PIPE_E!I18</f>
        <v>0</v>
      </c>
      <c r="J18" s="8">
        <f>FC_TRA_RAIL_E!J18+FC_TRA_ROAD_E!J18+FC_TRA_DAVI_E!J18+FC_TRA_DNAVI_E!J18+FC_TRA_PIPE_E!J18</f>
        <v>0</v>
      </c>
      <c r="K18" s="8">
        <f>FC_TRA_RAIL_E!K18+FC_TRA_ROAD_E!K18+FC_TRA_DAVI_E!K18+FC_TRA_DNAVI_E!K18+FC_TRA_PIPE_E!K18</f>
        <v>0</v>
      </c>
      <c r="L18" s="8">
        <f>FC_TRA_RAIL_E!L18+FC_TRA_ROAD_E!L18+FC_TRA_DAVI_E!L18+FC_TRA_DNAVI_E!L18+FC_TRA_PIPE_E!L18</f>
        <v>0</v>
      </c>
      <c r="M18" s="8">
        <f>FC_TRA_RAIL_E!M18+FC_TRA_ROAD_E!M18+FC_TRA_DAVI_E!M18+FC_TRA_DNAVI_E!M18+FC_TRA_PIPE_E!M18</f>
        <v>0</v>
      </c>
      <c r="N18" s="8">
        <f>FC_TRA_RAIL_E!N18+FC_TRA_ROAD_E!N18+FC_TRA_DAVI_E!N18+FC_TRA_DNAVI_E!N18+FC_TRA_PIPE_E!N18</f>
        <v>0</v>
      </c>
      <c r="O18" s="8">
        <f>FC_TRA_RAIL_E!O18+FC_TRA_ROAD_E!O18+FC_TRA_DAVI_E!O18+FC_TRA_DNAVI_E!O18+FC_TRA_PIPE_E!O18</f>
        <v>0</v>
      </c>
      <c r="P18" s="8">
        <f>FC_TRA_RAIL_E!P18+FC_TRA_ROAD_E!P18+FC_TRA_DAVI_E!P18+FC_TRA_DNAVI_E!P18+FC_TRA_PIPE_E!P18</f>
        <v>0</v>
      </c>
      <c r="Q18" s="8">
        <f>FC_TRA_RAIL_E!Q18+FC_TRA_ROAD_E!Q18+FC_TRA_DAVI_E!Q18+FC_TRA_DNAVI_E!Q18+FC_TRA_PIPE_E!Q18</f>
        <v>0</v>
      </c>
      <c r="R18" s="8">
        <f>FC_TRA_RAIL_E!R18+FC_TRA_ROAD_E!R18+FC_TRA_DAVI_E!R18+FC_TRA_DNAVI_E!R18+FC_TRA_PIPE_E!R18</f>
        <v>0</v>
      </c>
      <c r="S18" s="8">
        <f>FC_TRA_RAIL_E!S18+FC_TRA_ROAD_E!S18+FC_TRA_DAVI_E!S18+FC_TRA_DNAVI_E!S18+FC_TRA_PIPE_E!S18</f>
        <v>0</v>
      </c>
      <c r="T18" s="8">
        <f>FC_TRA_RAIL_E!T18+FC_TRA_ROAD_E!T18+FC_TRA_DAVI_E!T18+FC_TRA_DNAVI_E!T18+FC_TRA_PIPE_E!T18</f>
        <v>0</v>
      </c>
      <c r="U18" s="8">
        <f>FC_TRA_RAIL_E!U18+FC_TRA_ROAD_E!U18+FC_TRA_DAVI_E!U18+FC_TRA_DNAVI_E!U18+FC_TRA_PIPE_E!U18</f>
        <v>0</v>
      </c>
      <c r="V18" s="8">
        <f>FC_TRA_RAIL_E!V18+FC_TRA_ROAD_E!V18+FC_TRA_DAVI_E!V18+FC_TRA_DNAVI_E!V18+FC_TRA_PIPE_E!V18</f>
        <v>0</v>
      </c>
      <c r="W18" s="8">
        <f>FC_TRA_RAIL_E!W18+FC_TRA_ROAD_E!W18+FC_TRA_DAVI_E!W18+FC_TRA_DNAVI_E!W18+FC_TRA_PIPE_E!W18</f>
        <v>0</v>
      </c>
      <c r="X18" s="8">
        <f>FC_TRA_RAIL_E!X18+FC_TRA_ROAD_E!X18+FC_TRA_DAVI_E!X18+FC_TRA_DNAVI_E!X18+FC_TRA_PIPE_E!X18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FC_TRA_RAIL_E!C19+FC_TRA_ROAD_E!C19+FC_TRA_DAVI_E!C19+FC_TRA_DNAVI_E!C19+FC_TRA_PIPE_E!C19</f>
        <v>0</v>
      </c>
      <c r="D19" s="8">
        <f>FC_TRA_RAIL_E!D19+FC_TRA_ROAD_E!D19+FC_TRA_DAVI_E!D19+FC_TRA_DNAVI_E!D19+FC_TRA_PIPE_E!D19</f>
        <v>0</v>
      </c>
      <c r="E19" s="8">
        <f>FC_TRA_RAIL_E!E19+FC_TRA_ROAD_E!E19+FC_TRA_DAVI_E!E19+FC_TRA_DNAVI_E!E19+FC_TRA_PIPE_E!E19</f>
        <v>0</v>
      </c>
      <c r="F19" s="8">
        <f>FC_TRA_RAIL_E!F19+FC_TRA_ROAD_E!F19+FC_TRA_DAVI_E!F19+FC_TRA_DNAVI_E!F19+FC_TRA_PIPE_E!F19</f>
        <v>0</v>
      </c>
      <c r="G19" s="8">
        <f>FC_TRA_RAIL_E!G19+FC_TRA_ROAD_E!G19+FC_TRA_DAVI_E!G19+FC_TRA_DNAVI_E!G19+FC_TRA_PIPE_E!G19</f>
        <v>0</v>
      </c>
      <c r="H19" s="8">
        <f>FC_TRA_RAIL_E!H19+FC_TRA_ROAD_E!H19+FC_TRA_DAVI_E!H19+FC_TRA_DNAVI_E!H19+FC_TRA_PIPE_E!H19</f>
        <v>0</v>
      </c>
      <c r="I19" s="8">
        <f>FC_TRA_RAIL_E!I19+FC_TRA_ROAD_E!I19+FC_TRA_DAVI_E!I19+FC_TRA_DNAVI_E!I19+FC_TRA_PIPE_E!I19</f>
        <v>0</v>
      </c>
      <c r="J19" s="8">
        <f>FC_TRA_RAIL_E!J19+FC_TRA_ROAD_E!J19+FC_TRA_DAVI_E!J19+FC_TRA_DNAVI_E!J19+FC_TRA_PIPE_E!J19</f>
        <v>0</v>
      </c>
      <c r="K19" s="8">
        <f>FC_TRA_RAIL_E!K19+FC_TRA_ROAD_E!K19+FC_TRA_DAVI_E!K19+FC_TRA_DNAVI_E!K19+FC_TRA_PIPE_E!K19</f>
        <v>0</v>
      </c>
      <c r="L19" s="8">
        <f>FC_TRA_RAIL_E!L19+FC_TRA_ROAD_E!L19+FC_TRA_DAVI_E!L19+FC_TRA_DNAVI_E!L19+FC_TRA_PIPE_E!L19</f>
        <v>0</v>
      </c>
      <c r="M19" s="8">
        <f>FC_TRA_RAIL_E!M19+FC_TRA_ROAD_E!M19+FC_TRA_DAVI_E!M19+FC_TRA_DNAVI_E!M19+FC_TRA_PIPE_E!M19</f>
        <v>0</v>
      </c>
      <c r="N19" s="8">
        <f>FC_TRA_RAIL_E!N19+FC_TRA_ROAD_E!N19+FC_TRA_DAVI_E!N19+FC_TRA_DNAVI_E!N19+FC_TRA_PIPE_E!N19</f>
        <v>0</v>
      </c>
      <c r="O19" s="8">
        <f>FC_TRA_RAIL_E!O19+FC_TRA_ROAD_E!O19+FC_TRA_DAVI_E!O19+FC_TRA_DNAVI_E!O19+FC_TRA_PIPE_E!O19</f>
        <v>0</v>
      </c>
      <c r="P19" s="8">
        <f>FC_TRA_RAIL_E!P19+FC_TRA_ROAD_E!P19+FC_TRA_DAVI_E!P19+FC_TRA_DNAVI_E!P19+FC_TRA_PIPE_E!P19</f>
        <v>0</v>
      </c>
      <c r="Q19" s="8">
        <f>FC_TRA_RAIL_E!Q19+FC_TRA_ROAD_E!Q19+FC_TRA_DAVI_E!Q19+FC_TRA_DNAVI_E!Q19+FC_TRA_PIPE_E!Q19</f>
        <v>0</v>
      </c>
      <c r="R19" s="8">
        <f>FC_TRA_RAIL_E!R19+FC_TRA_ROAD_E!R19+FC_TRA_DAVI_E!R19+FC_TRA_DNAVI_E!R19+FC_TRA_PIPE_E!R19</f>
        <v>0</v>
      </c>
      <c r="S19" s="8">
        <f>FC_TRA_RAIL_E!S19+FC_TRA_ROAD_E!S19+FC_TRA_DAVI_E!S19+FC_TRA_DNAVI_E!S19+FC_TRA_PIPE_E!S19</f>
        <v>0</v>
      </c>
      <c r="T19" s="8">
        <f>FC_TRA_RAIL_E!T19+FC_TRA_ROAD_E!T19+FC_TRA_DAVI_E!T19+FC_TRA_DNAVI_E!T19+FC_TRA_PIPE_E!T19</f>
        <v>0</v>
      </c>
      <c r="U19" s="8">
        <f>FC_TRA_RAIL_E!U19+FC_TRA_ROAD_E!U19+FC_TRA_DAVI_E!U19+FC_TRA_DNAVI_E!U19+FC_TRA_PIPE_E!U19</f>
        <v>0</v>
      </c>
      <c r="V19" s="8">
        <f>FC_TRA_RAIL_E!V19+FC_TRA_ROAD_E!V19+FC_TRA_DAVI_E!V19+FC_TRA_DNAVI_E!V19+FC_TRA_PIPE_E!V19</f>
        <v>0</v>
      </c>
      <c r="W19" s="8">
        <f>FC_TRA_RAIL_E!W19+FC_TRA_ROAD_E!W19+FC_TRA_DAVI_E!W19+FC_TRA_DNAVI_E!W19+FC_TRA_PIPE_E!W19</f>
        <v>0</v>
      </c>
      <c r="X19" s="8">
        <f>FC_TRA_RAIL_E!X19+FC_TRA_ROAD_E!X19+FC_TRA_DAVI_E!X19+FC_TRA_DNAVI_E!X19+FC_TRA_PIPE_E!X19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FC_TRA_RAIL_E!C20+FC_TRA_ROAD_E!C20+FC_TRA_DAVI_E!C20+FC_TRA_DNAVI_E!C20+FC_TRA_PIPE_E!C20</f>
        <v>0</v>
      </c>
      <c r="D20" s="8">
        <f>FC_TRA_RAIL_E!D20+FC_TRA_ROAD_E!D20+FC_TRA_DAVI_E!D20+FC_TRA_DNAVI_E!D20+FC_TRA_PIPE_E!D20</f>
        <v>0</v>
      </c>
      <c r="E20" s="8">
        <f>FC_TRA_RAIL_E!E20+FC_TRA_ROAD_E!E20+FC_TRA_DAVI_E!E20+FC_TRA_DNAVI_E!E20+FC_TRA_PIPE_E!E20</f>
        <v>0</v>
      </c>
      <c r="F20" s="8">
        <f>FC_TRA_RAIL_E!F20+FC_TRA_ROAD_E!F20+FC_TRA_DAVI_E!F20+FC_TRA_DNAVI_E!F20+FC_TRA_PIPE_E!F20</f>
        <v>0</v>
      </c>
      <c r="G20" s="8">
        <f>FC_TRA_RAIL_E!G20+FC_TRA_ROAD_E!G20+FC_TRA_DAVI_E!G20+FC_TRA_DNAVI_E!G20+FC_TRA_PIPE_E!G20</f>
        <v>0</v>
      </c>
      <c r="H20" s="8">
        <f>FC_TRA_RAIL_E!H20+FC_TRA_ROAD_E!H20+FC_TRA_DAVI_E!H20+FC_TRA_DNAVI_E!H20+FC_TRA_PIPE_E!H20</f>
        <v>0</v>
      </c>
      <c r="I20" s="8">
        <f>FC_TRA_RAIL_E!I20+FC_TRA_ROAD_E!I20+FC_TRA_DAVI_E!I20+FC_TRA_DNAVI_E!I20+FC_TRA_PIPE_E!I20</f>
        <v>0</v>
      </c>
      <c r="J20" s="8">
        <f>FC_TRA_RAIL_E!J20+FC_TRA_ROAD_E!J20+FC_TRA_DAVI_E!J20+FC_TRA_DNAVI_E!J20+FC_TRA_PIPE_E!J20</f>
        <v>0</v>
      </c>
      <c r="K20" s="8">
        <f>FC_TRA_RAIL_E!K20+FC_TRA_ROAD_E!K20+FC_TRA_DAVI_E!K20+FC_TRA_DNAVI_E!K20+FC_TRA_PIPE_E!K20</f>
        <v>0</v>
      </c>
      <c r="L20" s="8">
        <f>FC_TRA_RAIL_E!L20+FC_TRA_ROAD_E!L20+FC_TRA_DAVI_E!L20+FC_TRA_DNAVI_E!L20+FC_TRA_PIPE_E!L20</f>
        <v>0</v>
      </c>
      <c r="M20" s="8">
        <f>FC_TRA_RAIL_E!M20+FC_TRA_ROAD_E!M20+FC_TRA_DAVI_E!M20+FC_TRA_DNAVI_E!M20+FC_TRA_PIPE_E!M20</f>
        <v>0</v>
      </c>
      <c r="N20" s="8">
        <f>FC_TRA_RAIL_E!N20+FC_TRA_ROAD_E!N20+FC_TRA_DAVI_E!N20+FC_TRA_DNAVI_E!N20+FC_TRA_PIPE_E!N20</f>
        <v>0</v>
      </c>
      <c r="O20" s="8">
        <f>FC_TRA_RAIL_E!O20+FC_TRA_ROAD_E!O20+FC_TRA_DAVI_E!O20+FC_TRA_DNAVI_E!O20+FC_TRA_PIPE_E!O20</f>
        <v>0</v>
      </c>
      <c r="P20" s="8">
        <f>FC_TRA_RAIL_E!P20+FC_TRA_ROAD_E!P20+FC_TRA_DAVI_E!P20+FC_TRA_DNAVI_E!P20+FC_TRA_PIPE_E!P20</f>
        <v>0</v>
      </c>
      <c r="Q20" s="8">
        <f>FC_TRA_RAIL_E!Q20+FC_TRA_ROAD_E!Q20+FC_TRA_DAVI_E!Q20+FC_TRA_DNAVI_E!Q20+FC_TRA_PIPE_E!Q20</f>
        <v>0</v>
      </c>
      <c r="R20" s="8">
        <f>FC_TRA_RAIL_E!R20+FC_TRA_ROAD_E!R20+FC_TRA_DAVI_E!R20+FC_TRA_DNAVI_E!R20+FC_TRA_PIPE_E!R20</f>
        <v>0</v>
      </c>
      <c r="S20" s="8">
        <f>FC_TRA_RAIL_E!S20+FC_TRA_ROAD_E!S20+FC_TRA_DAVI_E!S20+FC_TRA_DNAVI_E!S20+FC_TRA_PIPE_E!S20</f>
        <v>0</v>
      </c>
      <c r="T20" s="8">
        <f>FC_TRA_RAIL_E!T20+FC_TRA_ROAD_E!T20+FC_TRA_DAVI_E!T20+FC_TRA_DNAVI_E!T20+FC_TRA_PIPE_E!T20</f>
        <v>0</v>
      </c>
      <c r="U20" s="8">
        <f>FC_TRA_RAIL_E!U20+FC_TRA_ROAD_E!U20+FC_TRA_DAVI_E!U20+FC_TRA_DNAVI_E!U20+FC_TRA_PIPE_E!U20</f>
        <v>0</v>
      </c>
      <c r="V20" s="8">
        <f>FC_TRA_RAIL_E!V20+FC_TRA_ROAD_E!V20+FC_TRA_DAVI_E!V20+FC_TRA_DNAVI_E!V20+FC_TRA_PIPE_E!V20</f>
        <v>0</v>
      </c>
      <c r="W20" s="8">
        <f>FC_TRA_RAIL_E!W20+FC_TRA_ROAD_E!W20+FC_TRA_DAVI_E!W20+FC_TRA_DNAVI_E!W20+FC_TRA_PIPE_E!W20</f>
        <v>0</v>
      </c>
      <c r="X20" s="8">
        <f>FC_TRA_RAIL_E!X20+FC_TRA_ROAD_E!X20+FC_TRA_DAVI_E!X20+FC_TRA_DNAVI_E!X20+FC_TRA_PIPE_E!X20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FC_TRA_RAIL_E!C21+FC_TRA_ROAD_E!C21+FC_TRA_DAVI_E!C21+FC_TRA_DNAVI_E!C21+FC_TRA_PIPE_E!C21</f>
        <v>0</v>
      </c>
      <c r="D21" s="8">
        <f>FC_TRA_RAIL_E!D21+FC_TRA_ROAD_E!D21+FC_TRA_DAVI_E!D21+FC_TRA_DNAVI_E!D21+FC_TRA_PIPE_E!D21</f>
        <v>0</v>
      </c>
      <c r="E21" s="8">
        <f>FC_TRA_RAIL_E!E21+FC_TRA_ROAD_E!E21+FC_TRA_DAVI_E!E21+FC_TRA_DNAVI_E!E21+FC_TRA_PIPE_E!E21</f>
        <v>0</v>
      </c>
      <c r="F21" s="8">
        <f>FC_TRA_RAIL_E!F21+FC_TRA_ROAD_E!F21+FC_TRA_DAVI_E!F21+FC_TRA_DNAVI_E!F21+FC_TRA_PIPE_E!F21</f>
        <v>0</v>
      </c>
      <c r="G21" s="8">
        <f>FC_TRA_RAIL_E!G21+FC_TRA_ROAD_E!G21+FC_TRA_DAVI_E!G21+FC_TRA_DNAVI_E!G21+FC_TRA_PIPE_E!G21</f>
        <v>0</v>
      </c>
      <c r="H21" s="8">
        <f>FC_TRA_RAIL_E!H21+FC_TRA_ROAD_E!H21+FC_TRA_DAVI_E!H21+FC_TRA_DNAVI_E!H21+FC_TRA_PIPE_E!H21</f>
        <v>0</v>
      </c>
      <c r="I21" s="8">
        <f>FC_TRA_RAIL_E!I21+FC_TRA_ROAD_E!I21+FC_TRA_DAVI_E!I21+FC_TRA_DNAVI_E!I21+FC_TRA_PIPE_E!I21</f>
        <v>0</v>
      </c>
      <c r="J21" s="8">
        <f>FC_TRA_RAIL_E!J21+FC_TRA_ROAD_E!J21+FC_TRA_DAVI_E!J21+FC_TRA_DNAVI_E!J21+FC_TRA_PIPE_E!J21</f>
        <v>0</v>
      </c>
      <c r="K21" s="8">
        <f>FC_TRA_RAIL_E!K21+FC_TRA_ROAD_E!K21+FC_TRA_DAVI_E!K21+FC_TRA_DNAVI_E!K21+FC_TRA_PIPE_E!K21</f>
        <v>0</v>
      </c>
      <c r="L21" s="8">
        <f>FC_TRA_RAIL_E!L21+FC_TRA_ROAD_E!L21+FC_TRA_DAVI_E!L21+FC_TRA_DNAVI_E!L21+FC_TRA_PIPE_E!L21</f>
        <v>0</v>
      </c>
      <c r="M21" s="8">
        <f>FC_TRA_RAIL_E!M21+FC_TRA_ROAD_E!M21+FC_TRA_DAVI_E!M21+FC_TRA_DNAVI_E!M21+FC_TRA_PIPE_E!M21</f>
        <v>0</v>
      </c>
      <c r="N21" s="8">
        <f>FC_TRA_RAIL_E!N21+FC_TRA_ROAD_E!N21+FC_TRA_DAVI_E!N21+FC_TRA_DNAVI_E!N21+FC_TRA_PIPE_E!N21</f>
        <v>0</v>
      </c>
      <c r="O21" s="8">
        <f>FC_TRA_RAIL_E!O21+FC_TRA_ROAD_E!O21+FC_TRA_DAVI_E!O21+FC_TRA_DNAVI_E!O21+FC_TRA_PIPE_E!O21</f>
        <v>0</v>
      </c>
      <c r="P21" s="8">
        <f>FC_TRA_RAIL_E!P21+FC_TRA_ROAD_E!P21+FC_TRA_DAVI_E!P21+FC_TRA_DNAVI_E!P21+FC_TRA_PIPE_E!P21</f>
        <v>0</v>
      </c>
      <c r="Q21" s="8">
        <f>FC_TRA_RAIL_E!Q21+FC_TRA_ROAD_E!Q21+FC_TRA_DAVI_E!Q21+FC_TRA_DNAVI_E!Q21+FC_TRA_PIPE_E!Q21</f>
        <v>0</v>
      </c>
      <c r="R21" s="8">
        <f>FC_TRA_RAIL_E!R21+FC_TRA_ROAD_E!R21+FC_TRA_DAVI_E!R21+FC_TRA_DNAVI_E!R21+FC_TRA_PIPE_E!R21</f>
        <v>0</v>
      </c>
      <c r="S21" s="8">
        <f>FC_TRA_RAIL_E!S21+FC_TRA_ROAD_E!S21+FC_TRA_DAVI_E!S21+FC_TRA_DNAVI_E!S21+FC_TRA_PIPE_E!S21</f>
        <v>0</v>
      </c>
      <c r="T21" s="8">
        <f>FC_TRA_RAIL_E!T21+FC_TRA_ROAD_E!T21+FC_TRA_DAVI_E!T21+FC_TRA_DNAVI_E!T21+FC_TRA_PIPE_E!T21</f>
        <v>0</v>
      </c>
      <c r="U21" s="8">
        <f>FC_TRA_RAIL_E!U21+FC_TRA_ROAD_E!U21+FC_TRA_DAVI_E!U21+FC_TRA_DNAVI_E!U21+FC_TRA_PIPE_E!U21</f>
        <v>0</v>
      </c>
      <c r="V21" s="8">
        <f>FC_TRA_RAIL_E!V21+FC_TRA_ROAD_E!V21+FC_TRA_DAVI_E!V21+FC_TRA_DNAVI_E!V21+FC_TRA_PIPE_E!V21</f>
        <v>0</v>
      </c>
      <c r="W21" s="8">
        <f>FC_TRA_RAIL_E!W21+FC_TRA_ROAD_E!W21+FC_TRA_DAVI_E!W21+FC_TRA_DNAVI_E!W21+FC_TRA_PIPE_E!W21</f>
        <v>0</v>
      </c>
      <c r="X21" s="8">
        <f>FC_TRA_RAIL_E!X21+FC_TRA_ROAD_E!X21+FC_TRA_DAVI_E!X21+FC_TRA_DNAVI_E!X21+FC_TRA_PIPE_E!X21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FC_TRA_RAIL_E!C23+FC_TRA_ROAD_E!C23+FC_TRA_DAVI_E!C23+FC_TRA_DNAVI_E!C23+FC_TRA_PIPE_E!C23</f>
        <v>0</v>
      </c>
      <c r="D23" s="8">
        <f>FC_TRA_RAIL_E!D23+FC_TRA_ROAD_E!D23+FC_TRA_DAVI_E!D23+FC_TRA_DNAVI_E!D23+FC_TRA_PIPE_E!D23</f>
        <v>0</v>
      </c>
      <c r="E23" s="8">
        <f>FC_TRA_RAIL_E!E23+FC_TRA_ROAD_E!E23+FC_TRA_DAVI_E!E23+FC_TRA_DNAVI_E!E23+FC_TRA_PIPE_E!E23</f>
        <v>0</v>
      </c>
      <c r="F23" s="8">
        <f>FC_TRA_RAIL_E!F23+FC_TRA_ROAD_E!F23+FC_TRA_DAVI_E!F23+FC_TRA_DNAVI_E!F23+FC_TRA_PIPE_E!F23</f>
        <v>0</v>
      </c>
      <c r="G23" s="8">
        <f>FC_TRA_RAIL_E!G23+FC_TRA_ROAD_E!G23+FC_TRA_DAVI_E!G23+FC_TRA_DNAVI_E!G23+FC_TRA_PIPE_E!G23</f>
        <v>0</v>
      </c>
      <c r="H23" s="8">
        <f>FC_TRA_RAIL_E!H23+FC_TRA_ROAD_E!H23+FC_TRA_DAVI_E!H23+FC_TRA_DNAVI_E!H23+FC_TRA_PIPE_E!H23</f>
        <v>0</v>
      </c>
      <c r="I23" s="8">
        <f>FC_TRA_RAIL_E!I23+FC_TRA_ROAD_E!I23+FC_TRA_DAVI_E!I23+FC_TRA_DNAVI_E!I23+FC_TRA_PIPE_E!I23</f>
        <v>0</v>
      </c>
      <c r="J23" s="8">
        <f>FC_TRA_RAIL_E!J23+FC_TRA_ROAD_E!J23+FC_TRA_DAVI_E!J23+FC_TRA_DNAVI_E!J23+FC_TRA_PIPE_E!J23</f>
        <v>0</v>
      </c>
      <c r="K23" s="8">
        <f>FC_TRA_RAIL_E!K23+FC_TRA_ROAD_E!K23+FC_TRA_DAVI_E!K23+FC_TRA_DNAVI_E!K23+FC_TRA_PIPE_E!K23</f>
        <v>0</v>
      </c>
      <c r="L23" s="8">
        <f>FC_TRA_RAIL_E!L23+FC_TRA_ROAD_E!L23+FC_TRA_DAVI_E!L23+FC_TRA_DNAVI_E!L23+FC_TRA_PIPE_E!L23</f>
        <v>0</v>
      </c>
      <c r="M23" s="8">
        <f>FC_TRA_RAIL_E!M23+FC_TRA_ROAD_E!M23+FC_TRA_DAVI_E!M23+FC_TRA_DNAVI_E!M23+FC_TRA_PIPE_E!M23</f>
        <v>0</v>
      </c>
      <c r="N23" s="8">
        <f>FC_TRA_RAIL_E!N23+FC_TRA_ROAD_E!N23+FC_TRA_DAVI_E!N23+FC_TRA_DNAVI_E!N23+FC_TRA_PIPE_E!N23</f>
        <v>0</v>
      </c>
      <c r="O23" s="8">
        <f>FC_TRA_RAIL_E!O23+FC_TRA_ROAD_E!O23+FC_TRA_DAVI_E!O23+FC_TRA_DNAVI_E!O23+FC_TRA_PIPE_E!O23</f>
        <v>0</v>
      </c>
      <c r="P23" s="8">
        <f>FC_TRA_RAIL_E!P23+FC_TRA_ROAD_E!P23+FC_TRA_DAVI_E!P23+FC_TRA_DNAVI_E!P23+FC_TRA_PIPE_E!P23</f>
        <v>0</v>
      </c>
      <c r="Q23" s="8">
        <f>FC_TRA_RAIL_E!Q23+FC_TRA_ROAD_E!Q23+FC_TRA_DAVI_E!Q23+FC_TRA_DNAVI_E!Q23+FC_TRA_PIPE_E!Q23</f>
        <v>0</v>
      </c>
      <c r="R23" s="8">
        <f>FC_TRA_RAIL_E!R23+FC_TRA_ROAD_E!R23+FC_TRA_DAVI_E!R23+FC_TRA_DNAVI_E!R23+FC_TRA_PIPE_E!R23</f>
        <v>0</v>
      </c>
      <c r="S23" s="8">
        <f>FC_TRA_RAIL_E!S23+FC_TRA_ROAD_E!S23+FC_TRA_DAVI_E!S23+FC_TRA_DNAVI_E!S23+FC_TRA_PIPE_E!S23</f>
        <v>0</v>
      </c>
      <c r="T23" s="8">
        <f>FC_TRA_RAIL_E!T23+FC_TRA_ROAD_E!T23+FC_TRA_DAVI_E!T23+FC_TRA_DNAVI_E!T23+FC_TRA_PIPE_E!T23</f>
        <v>0</v>
      </c>
      <c r="U23" s="8">
        <f>FC_TRA_RAIL_E!U23+FC_TRA_ROAD_E!U23+FC_TRA_DAVI_E!U23+FC_TRA_DNAVI_E!U23+FC_TRA_PIPE_E!U23</f>
        <v>0</v>
      </c>
      <c r="V23" s="8">
        <f>FC_TRA_RAIL_E!V23+FC_TRA_ROAD_E!V23+FC_TRA_DAVI_E!V23+FC_TRA_DNAVI_E!V23+FC_TRA_PIPE_E!V23</f>
        <v>0</v>
      </c>
      <c r="W23" s="8">
        <f>FC_TRA_RAIL_E!W23+FC_TRA_ROAD_E!W23+FC_TRA_DAVI_E!W23+FC_TRA_DNAVI_E!W23+FC_TRA_PIPE_E!W23</f>
        <v>0</v>
      </c>
      <c r="X23" s="8">
        <f>FC_TRA_RAIL_E!X23+FC_TRA_ROAD_E!X23+FC_TRA_DAVI_E!X23+FC_TRA_DNAVI_E!X23+FC_TRA_PIPE_E!X23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FC_TRA_RAIL_E!C24+FC_TRA_ROAD_E!C24+FC_TRA_DAVI_E!C24+FC_TRA_DNAVI_E!C24+FC_TRA_PIPE_E!C24</f>
        <v>0</v>
      </c>
      <c r="D24" s="8">
        <f>FC_TRA_RAIL_E!D24+FC_TRA_ROAD_E!D24+FC_TRA_DAVI_E!D24+FC_TRA_DNAVI_E!D24+FC_TRA_PIPE_E!D24</f>
        <v>0</v>
      </c>
      <c r="E24" s="8">
        <f>FC_TRA_RAIL_E!E24+FC_TRA_ROAD_E!E24+FC_TRA_DAVI_E!E24+FC_TRA_DNAVI_E!E24+FC_TRA_PIPE_E!E24</f>
        <v>0</v>
      </c>
      <c r="F24" s="8">
        <f>FC_TRA_RAIL_E!F24+FC_TRA_ROAD_E!F24+FC_TRA_DAVI_E!F24+FC_TRA_DNAVI_E!F24+FC_TRA_PIPE_E!F24</f>
        <v>0</v>
      </c>
      <c r="G24" s="8">
        <f>FC_TRA_RAIL_E!G24+FC_TRA_ROAD_E!G24+FC_TRA_DAVI_E!G24+FC_TRA_DNAVI_E!G24+FC_TRA_PIPE_E!G24</f>
        <v>0</v>
      </c>
      <c r="H24" s="8">
        <f>FC_TRA_RAIL_E!H24+FC_TRA_ROAD_E!H24+FC_TRA_DAVI_E!H24+FC_TRA_DNAVI_E!H24+FC_TRA_PIPE_E!H24</f>
        <v>0</v>
      </c>
      <c r="I24" s="8">
        <f>FC_TRA_RAIL_E!I24+FC_TRA_ROAD_E!I24+FC_TRA_DAVI_E!I24+FC_TRA_DNAVI_E!I24+FC_TRA_PIPE_E!I24</f>
        <v>0</v>
      </c>
      <c r="J24" s="8">
        <f>FC_TRA_RAIL_E!J24+FC_TRA_ROAD_E!J24+FC_TRA_DAVI_E!J24+FC_TRA_DNAVI_E!J24+FC_TRA_PIPE_E!J24</f>
        <v>0</v>
      </c>
      <c r="K24" s="8">
        <f>FC_TRA_RAIL_E!K24+FC_TRA_ROAD_E!K24+FC_TRA_DAVI_E!K24+FC_TRA_DNAVI_E!K24+FC_TRA_PIPE_E!K24</f>
        <v>0</v>
      </c>
      <c r="L24" s="8">
        <f>FC_TRA_RAIL_E!L24+FC_TRA_ROAD_E!L24+FC_TRA_DAVI_E!L24+FC_TRA_DNAVI_E!L24+FC_TRA_PIPE_E!L24</f>
        <v>0</v>
      </c>
      <c r="M24" s="8">
        <f>FC_TRA_RAIL_E!M24+FC_TRA_ROAD_E!M24+FC_TRA_DAVI_E!M24+FC_TRA_DNAVI_E!M24+FC_TRA_PIPE_E!M24</f>
        <v>0</v>
      </c>
      <c r="N24" s="8">
        <f>FC_TRA_RAIL_E!N24+FC_TRA_ROAD_E!N24+FC_TRA_DAVI_E!N24+FC_TRA_DNAVI_E!N24+FC_TRA_PIPE_E!N24</f>
        <v>0</v>
      </c>
      <c r="O24" s="8">
        <f>FC_TRA_RAIL_E!O24+FC_TRA_ROAD_E!O24+FC_TRA_DAVI_E!O24+FC_TRA_DNAVI_E!O24+FC_TRA_PIPE_E!O24</f>
        <v>0</v>
      </c>
      <c r="P24" s="8">
        <f>FC_TRA_RAIL_E!P24+FC_TRA_ROAD_E!P24+FC_TRA_DAVI_E!P24+FC_TRA_DNAVI_E!P24+FC_TRA_PIPE_E!P24</f>
        <v>0</v>
      </c>
      <c r="Q24" s="8">
        <f>FC_TRA_RAIL_E!Q24+FC_TRA_ROAD_E!Q24+FC_TRA_DAVI_E!Q24+FC_TRA_DNAVI_E!Q24+FC_TRA_PIPE_E!Q24</f>
        <v>0</v>
      </c>
      <c r="R24" s="8">
        <f>FC_TRA_RAIL_E!R24+FC_TRA_ROAD_E!R24+FC_TRA_DAVI_E!R24+FC_TRA_DNAVI_E!R24+FC_TRA_PIPE_E!R24</f>
        <v>0</v>
      </c>
      <c r="S24" s="8">
        <f>FC_TRA_RAIL_E!S24+FC_TRA_ROAD_E!S24+FC_TRA_DAVI_E!S24+FC_TRA_DNAVI_E!S24+FC_TRA_PIPE_E!S24</f>
        <v>0</v>
      </c>
      <c r="T24" s="8">
        <f>FC_TRA_RAIL_E!T24+FC_TRA_ROAD_E!T24+FC_TRA_DAVI_E!T24+FC_TRA_DNAVI_E!T24+FC_TRA_PIPE_E!T24</f>
        <v>0</v>
      </c>
      <c r="U24" s="8">
        <f>FC_TRA_RAIL_E!U24+FC_TRA_ROAD_E!U24+FC_TRA_DAVI_E!U24+FC_TRA_DNAVI_E!U24+FC_TRA_PIPE_E!U24</f>
        <v>0</v>
      </c>
      <c r="V24" s="8">
        <f>FC_TRA_RAIL_E!V24+FC_TRA_ROAD_E!V24+FC_TRA_DAVI_E!V24+FC_TRA_DNAVI_E!V24+FC_TRA_PIPE_E!V24</f>
        <v>0</v>
      </c>
      <c r="W24" s="8">
        <f>FC_TRA_RAIL_E!W24+FC_TRA_ROAD_E!W24+FC_TRA_DAVI_E!W24+FC_TRA_DNAVI_E!W24+FC_TRA_PIPE_E!W24</f>
        <v>0</v>
      </c>
      <c r="X24" s="8">
        <f>FC_TRA_RAIL_E!X24+FC_TRA_ROAD_E!X24+FC_TRA_DAVI_E!X24+FC_TRA_DNAVI_E!X24+FC_TRA_PIPE_E!X24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FC_TRA_RAIL_E!C25+FC_TRA_ROAD_E!C25+FC_TRA_DAVI_E!C25+FC_TRA_DNAVI_E!C25+FC_TRA_PIPE_E!C25</f>
        <v>0</v>
      </c>
      <c r="D25" s="27">
        <f>FC_TRA_RAIL_E!D25+FC_TRA_ROAD_E!D25+FC_TRA_DAVI_E!D25+FC_TRA_DNAVI_E!D25+FC_TRA_PIPE_E!D25</f>
        <v>0</v>
      </c>
      <c r="E25" s="27">
        <f>FC_TRA_RAIL_E!E25+FC_TRA_ROAD_E!E25+FC_TRA_DAVI_E!E25+FC_TRA_DNAVI_E!E25+FC_TRA_PIPE_E!E25</f>
        <v>0</v>
      </c>
      <c r="F25" s="27">
        <f>FC_TRA_RAIL_E!F25+FC_TRA_ROAD_E!F25+FC_TRA_DAVI_E!F25+FC_TRA_DNAVI_E!F25+FC_TRA_PIPE_E!F25</f>
        <v>0</v>
      </c>
      <c r="G25" s="27">
        <f>FC_TRA_RAIL_E!G25+FC_TRA_ROAD_E!G25+FC_TRA_DAVI_E!G25+FC_TRA_DNAVI_E!G25+FC_TRA_PIPE_E!G25</f>
        <v>0</v>
      </c>
      <c r="H25" s="27">
        <f>FC_TRA_RAIL_E!H25+FC_TRA_ROAD_E!H25+FC_TRA_DAVI_E!H25+FC_TRA_DNAVI_E!H25+FC_TRA_PIPE_E!H25</f>
        <v>0</v>
      </c>
      <c r="I25" s="27">
        <f>FC_TRA_RAIL_E!I25+FC_TRA_ROAD_E!I25+FC_TRA_DAVI_E!I25+FC_TRA_DNAVI_E!I25+FC_TRA_PIPE_E!I25</f>
        <v>0</v>
      </c>
      <c r="J25" s="27">
        <f>FC_TRA_RAIL_E!J25+FC_TRA_ROAD_E!J25+FC_TRA_DAVI_E!J25+FC_TRA_DNAVI_E!J25+FC_TRA_PIPE_E!J25</f>
        <v>0</v>
      </c>
      <c r="K25" s="27">
        <f>FC_TRA_RAIL_E!K25+FC_TRA_ROAD_E!K25+FC_TRA_DAVI_E!K25+FC_TRA_DNAVI_E!K25+FC_TRA_PIPE_E!K25</f>
        <v>0</v>
      </c>
      <c r="L25" s="27">
        <f>FC_TRA_RAIL_E!L25+FC_TRA_ROAD_E!L25+FC_TRA_DAVI_E!L25+FC_TRA_DNAVI_E!L25+FC_TRA_PIPE_E!L25</f>
        <v>0</v>
      </c>
      <c r="M25" s="27">
        <f>FC_TRA_RAIL_E!M25+FC_TRA_ROAD_E!M25+FC_TRA_DAVI_E!M25+FC_TRA_DNAVI_E!M25+FC_TRA_PIPE_E!M25</f>
        <v>0</v>
      </c>
      <c r="N25" s="27">
        <f>FC_TRA_RAIL_E!N25+FC_TRA_ROAD_E!N25+FC_TRA_DAVI_E!N25+FC_TRA_DNAVI_E!N25+FC_TRA_PIPE_E!N25</f>
        <v>0</v>
      </c>
      <c r="O25" s="27">
        <f>FC_TRA_RAIL_E!O25+FC_TRA_ROAD_E!O25+FC_TRA_DAVI_E!O25+FC_TRA_DNAVI_E!O25+FC_TRA_PIPE_E!O25</f>
        <v>0</v>
      </c>
      <c r="P25" s="27">
        <f>FC_TRA_RAIL_E!P25+FC_TRA_ROAD_E!P25+FC_TRA_DAVI_E!P25+FC_TRA_DNAVI_E!P25+FC_TRA_PIPE_E!P25</f>
        <v>0</v>
      </c>
      <c r="Q25" s="27">
        <f>FC_TRA_RAIL_E!Q25+FC_TRA_ROAD_E!Q25+FC_TRA_DAVI_E!Q25+FC_TRA_DNAVI_E!Q25+FC_TRA_PIPE_E!Q25</f>
        <v>0</v>
      </c>
      <c r="R25" s="27">
        <f>FC_TRA_RAIL_E!R25+FC_TRA_ROAD_E!R25+FC_TRA_DAVI_E!R25+FC_TRA_DNAVI_E!R25+FC_TRA_PIPE_E!R25</f>
        <v>0</v>
      </c>
      <c r="S25" s="27">
        <f>FC_TRA_RAIL_E!S25+FC_TRA_ROAD_E!S25+FC_TRA_DAVI_E!S25+FC_TRA_DNAVI_E!S25+FC_TRA_PIPE_E!S25</f>
        <v>0</v>
      </c>
      <c r="T25" s="27">
        <f>FC_TRA_RAIL_E!T25+FC_TRA_ROAD_E!T25+FC_TRA_DAVI_E!T25+FC_TRA_DNAVI_E!T25+FC_TRA_PIPE_E!T25</f>
        <v>0</v>
      </c>
      <c r="U25" s="27">
        <f>FC_TRA_RAIL_E!U25+FC_TRA_ROAD_E!U25+FC_TRA_DAVI_E!U25+FC_TRA_DNAVI_E!U25+FC_TRA_PIPE_E!U25</f>
        <v>0</v>
      </c>
      <c r="V25" s="27">
        <f>FC_TRA_RAIL_E!V25+FC_TRA_ROAD_E!V25+FC_TRA_DAVI_E!V25+FC_TRA_DNAVI_E!V25+FC_TRA_PIPE_E!V25</f>
        <v>0</v>
      </c>
      <c r="W25" s="27">
        <f>FC_TRA_RAIL_E!W25+FC_TRA_ROAD_E!W25+FC_TRA_DAVI_E!W25+FC_TRA_DNAVI_E!W25+FC_TRA_PIPE_E!W25</f>
        <v>0</v>
      </c>
      <c r="X25" s="27">
        <f>FC_TRA_RAIL_E!X25+FC_TRA_ROAD_E!X25+FC_TRA_DAVI_E!X25+FC_TRA_DNAVI_E!X25+FC_TRA_PIPE_E!X25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17926.18200936</v>
      </c>
      <c r="D26" s="27">
        <f t="shared" si="13"/>
        <v>18164.502962280003</v>
      </c>
      <c r="E26" s="27">
        <f t="shared" si="13"/>
        <v>18805.423009680002</v>
      </c>
      <c r="F26" s="27">
        <f t="shared" si="13"/>
        <v>19762.422442200001</v>
      </c>
      <c r="G26" s="27">
        <f t="shared" si="13"/>
        <v>20229.937094159999</v>
      </c>
      <c r="H26" s="27">
        <f t="shared" si="13"/>
        <v>19387.95975396</v>
      </c>
      <c r="I26" s="27">
        <f t="shared" si="13"/>
        <v>19227.918952439999</v>
      </c>
      <c r="J26" s="27">
        <f t="shared" si="13"/>
        <v>19281.288751200002</v>
      </c>
      <c r="K26" s="27">
        <f t="shared" si="13"/>
        <v>19342.402373879999</v>
      </c>
      <c r="L26" s="27">
        <f t="shared" si="13"/>
        <v>19057.364739000004</v>
      </c>
      <c r="M26" s="27">
        <f t="shared" si="13"/>
        <v>18626.421996000001</v>
      </c>
      <c r="N26" s="27">
        <f t="shared" si="13"/>
        <v>17290.134746280004</v>
      </c>
      <c r="O26" s="27">
        <f t="shared" si="13"/>
        <v>15915.305106</v>
      </c>
      <c r="P26" s="27">
        <f t="shared" si="13"/>
        <v>15685.6423104</v>
      </c>
      <c r="Q26" s="27">
        <f t="shared" si="13"/>
        <v>15772.712385959996</v>
      </c>
      <c r="R26" s="27">
        <f t="shared" si="13"/>
        <v>15850.9381464</v>
      </c>
      <c r="S26" s="27">
        <f t="shared" si="13"/>
        <v>16435.72592316</v>
      </c>
      <c r="T26" s="27">
        <f t="shared" si="13"/>
        <v>16787.778278759997</v>
      </c>
      <c r="U26" s="27">
        <f t="shared" si="13"/>
        <v>16905.882311280002</v>
      </c>
      <c r="V26" s="27">
        <f t="shared" si="13"/>
        <v>17281.92965364</v>
      </c>
      <c r="W26" s="27">
        <f t="shared" ref="W26:X26" si="14">SUM(W27,W33)</f>
        <v>14389.495480799998</v>
      </c>
      <c r="X26" s="27">
        <f t="shared" si="14"/>
        <v>15488.91647136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FC_TRA_RAIL_E!C28+FC_TRA_ROAD_E!C28+FC_TRA_DAVI_E!C28+FC_TRA_DNAVI_E!C28+FC_TRA_PIPE_E!C28</f>
        <v>0</v>
      </c>
      <c r="D28" s="8">
        <f>FC_TRA_RAIL_E!D28+FC_TRA_ROAD_E!D28+FC_TRA_DAVI_E!D28+FC_TRA_DNAVI_E!D28+FC_TRA_PIPE_E!D28</f>
        <v>0</v>
      </c>
      <c r="E28" s="8">
        <f>FC_TRA_RAIL_E!E28+FC_TRA_ROAD_E!E28+FC_TRA_DAVI_E!E28+FC_TRA_DNAVI_E!E28+FC_TRA_PIPE_E!E28</f>
        <v>0</v>
      </c>
      <c r="F28" s="8">
        <f>FC_TRA_RAIL_E!F28+FC_TRA_ROAD_E!F28+FC_TRA_DAVI_E!F28+FC_TRA_DNAVI_E!F28+FC_TRA_PIPE_E!F28</f>
        <v>0</v>
      </c>
      <c r="G28" s="8">
        <f>FC_TRA_RAIL_E!G28+FC_TRA_ROAD_E!G28+FC_TRA_DAVI_E!G28+FC_TRA_DNAVI_E!G28+FC_TRA_PIPE_E!G28</f>
        <v>0</v>
      </c>
      <c r="H28" s="8">
        <f>FC_TRA_RAIL_E!H28+FC_TRA_ROAD_E!H28+FC_TRA_DAVI_E!H28+FC_TRA_DNAVI_E!H28+FC_TRA_PIPE_E!H28</f>
        <v>0</v>
      </c>
      <c r="I28" s="8">
        <f>FC_TRA_RAIL_E!I28+FC_TRA_ROAD_E!I28+FC_TRA_DAVI_E!I28+FC_TRA_DNAVI_E!I28+FC_TRA_PIPE_E!I28</f>
        <v>0</v>
      </c>
      <c r="J28" s="8">
        <f>FC_TRA_RAIL_E!J28+FC_TRA_ROAD_E!J28+FC_TRA_DAVI_E!J28+FC_TRA_DNAVI_E!J28+FC_TRA_PIPE_E!J28</f>
        <v>0</v>
      </c>
      <c r="K28" s="8">
        <f>FC_TRA_RAIL_E!K28+FC_TRA_ROAD_E!K28+FC_TRA_DAVI_E!K28+FC_TRA_DNAVI_E!K28+FC_TRA_PIPE_E!K28</f>
        <v>0</v>
      </c>
      <c r="L28" s="8">
        <f>FC_TRA_RAIL_E!L28+FC_TRA_ROAD_E!L28+FC_TRA_DAVI_E!L28+FC_TRA_DNAVI_E!L28+FC_TRA_PIPE_E!L28</f>
        <v>0</v>
      </c>
      <c r="M28" s="8">
        <f>FC_TRA_RAIL_E!M28+FC_TRA_ROAD_E!M28+FC_TRA_DAVI_E!M28+FC_TRA_DNAVI_E!M28+FC_TRA_PIPE_E!M28</f>
        <v>0</v>
      </c>
      <c r="N28" s="8">
        <f>FC_TRA_RAIL_E!N28+FC_TRA_ROAD_E!N28+FC_TRA_DAVI_E!N28+FC_TRA_DNAVI_E!N28+FC_TRA_PIPE_E!N28</f>
        <v>0</v>
      </c>
      <c r="O28" s="8">
        <f>FC_TRA_RAIL_E!O28+FC_TRA_ROAD_E!O28+FC_TRA_DAVI_E!O28+FC_TRA_DNAVI_E!O28+FC_TRA_PIPE_E!O28</f>
        <v>0</v>
      </c>
      <c r="P28" s="8">
        <f>FC_TRA_RAIL_E!P28+FC_TRA_ROAD_E!P28+FC_TRA_DAVI_E!P28+FC_TRA_DNAVI_E!P28+FC_TRA_PIPE_E!P28</f>
        <v>0</v>
      </c>
      <c r="Q28" s="8">
        <f>FC_TRA_RAIL_E!Q28+FC_TRA_ROAD_E!Q28+FC_TRA_DAVI_E!Q28+FC_TRA_DNAVI_E!Q28+FC_TRA_PIPE_E!Q28</f>
        <v>0</v>
      </c>
      <c r="R28" s="8">
        <f>FC_TRA_RAIL_E!R28+FC_TRA_ROAD_E!R28+FC_TRA_DAVI_E!R28+FC_TRA_DNAVI_E!R28+FC_TRA_PIPE_E!R28</f>
        <v>0</v>
      </c>
      <c r="S28" s="8">
        <f>FC_TRA_RAIL_E!S28+FC_TRA_ROAD_E!S28+FC_TRA_DAVI_E!S28+FC_TRA_DNAVI_E!S28+FC_TRA_PIPE_E!S28</f>
        <v>0</v>
      </c>
      <c r="T28" s="8">
        <f>FC_TRA_RAIL_E!T28+FC_TRA_ROAD_E!T28+FC_TRA_DAVI_E!T28+FC_TRA_DNAVI_E!T28+FC_TRA_PIPE_E!T28</f>
        <v>0</v>
      </c>
      <c r="U28" s="8">
        <f>FC_TRA_RAIL_E!U28+FC_TRA_ROAD_E!U28+FC_TRA_DAVI_E!U28+FC_TRA_DNAVI_E!U28+FC_TRA_PIPE_E!U28</f>
        <v>0</v>
      </c>
      <c r="V28" s="8">
        <f>FC_TRA_RAIL_E!V28+FC_TRA_ROAD_E!V28+FC_TRA_DAVI_E!V28+FC_TRA_DNAVI_E!V28+FC_TRA_PIPE_E!V28</f>
        <v>0</v>
      </c>
      <c r="W28" s="8">
        <f>FC_TRA_RAIL_E!W28+FC_TRA_ROAD_E!W28+FC_TRA_DAVI_E!W28+FC_TRA_DNAVI_E!W28+FC_TRA_PIPE_E!W28</f>
        <v>0</v>
      </c>
      <c r="X28" s="8">
        <f>FC_TRA_RAIL_E!X28+FC_TRA_ROAD_E!X28+FC_TRA_DAVI_E!X28+FC_TRA_DNAVI_E!X28+FC_TRA_PIPE_E!X28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FC_TRA_RAIL_E!C29+FC_TRA_ROAD_E!C29+FC_TRA_DAVI_E!C29+FC_TRA_DNAVI_E!C29+FC_TRA_PIPE_E!C29</f>
        <v>0</v>
      </c>
      <c r="D29" s="8">
        <f>FC_TRA_RAIL_E!D29+FC_TRA_ROAD_E!D29+FC_TRA_DAVI_E!D29+FC_TRA_DNAVI_E!D29+FC_TRA_PIPE_E!D29</f>
        <v>0</v>
      </c>
      <c r="E29" s="8">
        <f>FC_TRA_RAIL_E!E29+FC_TRA_ROAD_E!E29+FC_TRA_DAVI_E!E29+FC_TRA_DNAVI_E!E29+FC_TRA_PIPE_E!E29</f>
        <v>0</v>
      </c>
      <c r="F29" s="8">
        <f>FC_TRA_RAIL_E!F29+FC_TRA_ROAD_E!F29+FC_TRA_DAVI_E!F29+FC_TRA_DNAVI_E!F29+FC_TRA_PIPE_E!F29</f>
        <v>0</v>
      </c>
      <c r="G29" s="8">
        <f>FC_TRA_RAIL_E!G29+FC_TRA_ROAD_E!G29+FC_TRA_DAVI_E!G29+FC_TRA_DNAVI_E!G29+FC_TRA_PIPE_E!G29</f>
        <v>0</v>
      </c>
      <c r="H29" s="8">
        <f>FC_TRA_RAIL_E!H29+FC_TRA_ROAD_E!H29+FC_TRA_DAVI_E!H29+FC_TRA_DNAVI_E!H29+FC_TRA_PIPE_E!H29</f>
        <v>0</v>
      </c>
      <c r="I29" s="8">
        <f>FC_TRA_RAIL_E!I29+FC_TRA_ROAD_E!I29+FC_TRA_DAVI_E!I29+FC_TRA_DNAVI_E!I29+FC_TRA_PIPE_E!I29</f>
        <v>0</v>
      </c>
      <c r="J29" s="8">
        <f>FC_TRA_RAIL_E!J29+FC_TRA_ROAD_E!J29+FC_TRA_DAVI_E!J29+FC_TRA_DNAVI_E!J29+FC_TRA_PIPE_E!J29</f>
        <v>0</v>
      </c>
      <c r="K29" s="8">
        <f>FC_TRA_RAIL_E!K29+FC_TRA_ROAD_E!K29+FC_TRA_DAVI_E!K29+FC_TRA_DNAVI_E!K29+FC_TRA_PIPE_E!K29</f>
        <v>0</v>
      </c>
      <c r="L29" s="8">
        <f>FC_TRA_RAIL_E!L29+FC_TRA_ROAD_E!L29+FC_TRA_DAVI_E!L29+FC_TRA_DNAVI_E!L29+FC_TRA_PIPE_E!L29</f>
        <v>0</v>
      </c>
      <c r="M29" s="8">
        <f>FC_TRA_RAIL_E!M29+FC_TRA_ROAD_E!M29+FC_TRA_DAVI_E!M29+FC_TRA_DNAVI_E!M29+FC_TRA_PIPE_E!M29</f>
        <v>0</v>
      </c>
      <c r="N29" s="8">
        <f>FC_TRA_RAIL_E!N29+FC_TRA_ROAD_E!N29+FC_TRA_DAVI_E!N29+FC_TRA_DNAVI_E!N29+FC_TRA_PIPE_E!N29</f>
        <v>0</v>
      </c>
      <c r="O29" s="8">
        <f>FC_TRA_RAIL_E!O29+FC_TRA_ROAD_E!O29+FC_TRA_DAVI_E!O29+FC_TRA_DNAVI_E!O29+FC_TRA_PIPE_E!O29</f>
        <v>0</v>
      </c>
      <c r="P29" s="8">
        <f>FC_TRA_RAIL_E!P29+FC_TRA_ROAD_E!P29+FC_TRA_DAVI_E!P29+FC_TRA_DNAVI_E!P29+FC_TRA_PIPE_E!P29</f>
        <v>0</v>
      </c>
      <c r="Q29" s="8">
        <f>FC_TRA_RAIL_E!Q29+FC_TRA_ROAD_E!Q29+FC_TRA_DAVI_E!Q29+FC_TRA_DNAVI_E!Q29+FC_TRA_PIPE_E!Q29</f>
        <v>0</v>
      </c>
      <c r="R29" s="8">
        <f>FC_TRA_RAIL_E!R29+FC_TRA_ROAD_E!R29+FC_TRA_DAVI_E!R29+FC_TRA_DNAVI_E!R29+FC_TRA_PIPE_E!R29</f>
        <v>0</v>
      </c>
      <c r="S29" s="8">
        <f>FC_TRA_RAIL_E!S29+FC_TRA_ROAD_E!S29+FC_TRA_DAVI_E!S29+FC_TRA_DNAVI_E!S29+FC_TRA_PIPE_E!S29</f>
        <v>0</v>
      </c>
      <c r="T29" s="8">
        <f>FC_TRA_RAIL_E!T29+FC_TRA_ROAD_E!T29+FC_TRA_DAVI_E!T29+FC_TRA_DNAVI_E!T29+FC_TRA_PIPE_E!T29</f>
        <v>0</v>
      </c>
      <c r="U29" s="8">
        <f>FC_TRA_RAIL_E!U29+FC_TRA_ROAD_E!U29+FC_TRA_DAVI_E!U29+FC_TRA_DNAVI_E!U29+FC_TRA_PIPE_E!U29</f>
        <v>0</v>
      </c>
      <c r="V29" s="8">
        <f>FC_TRA_RAIL_E!V29+FC_TRA_ROAD_E!V29+FC_TRA_DAVI_E!V29+FC_TRA_DNAVI_E!V29+FC_TRA_PIPE_E!V29</f>
        <v>0</v>
      </c>
      <c r="W29" s="8">
        <f>FC_TRA_RAIL_E!W29+FC_TRA_ROAD_E!W29+FC_TRA_DAVI_E!W29+FC_TRA_DNAVI_E!W29+FC_TRA_PIPE_E!W29</f>
        <v>0</v>
      </c>
      <c r="X29" s="8">
        <f>FC_TRA_RAIL_E!X29+FC_TRA_ROAD_E!X29+FC_TRA_DAVI_E!X29+FC_TRA_DNAVI_E!X29+FC_TRA_PIPE_E!X29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FC_TRA_RAIL_E!C30+FC_TRA_ROAD_E!C30+FC_TRA_DAVI_E!C30+FC_TRA_DNAVI_E!C30+FC_TRA_PIPE_E!C30</f>
        <v>0</v>
      </c>
      <c r="D30" s="8">
        <f>FC_TRA_RAIL_E!D30+FC_TRA_ROAD_E!D30+FC_TRA_DAVI_E!D30+FC_TRA_DNAVI_E!D30+FC_TRA_PIPE_E!D30</f>
        <v>0</v>
      </c>
      <c r="E30" s="8">
        <f>FC_TRA_RAIL_E!E30+FC_TRA_ROAD_E!E30+FC_TRA_DAVI_E!E30+FC_TRA_DNAVI_E!E30+FC_TRA_PIPE_E!E30</f>
        <v>0</v>
      </c>
      <c r="F30" s="8">
        <f>FC_TRA_RAIL_E!F30+FC_TRA_ROAD_E!F30+FC_TRA_DAVI_E!F30+FC_TRA_DNAVI_E!F30+FC_TRA_PIPE_E!F30</f>
        <v>0</v>
      </c>
      <c r="G30" s="8">
        <f>FC_TRA_RAIL_E!G30+FC_TRA_ROAD_E!G30+FC_TRA_DAVI_E!G30+FC_TRA_DNAVI_E!G30+FC_TRA_PIPE_E!G30</f>
        <v>0</v>
      </c>
      <c r="H30" s="8">
        <f>FC_TRA_RAIL_E!H30+FC_TRA_ROAD_E!H30+FC_TRA_DAVI_E!H30+FC_TRA_DNAVI_E!H30+FC_TRA_PIPE_E!H30</f>
        <v>0</v>
      </c>
      <c r="I30" s="8">
        <f>FC_TRA_RAIL_E!I30+FC_TRA_ROAD_E!I30+FC_TRA_DAVI_E!I30+FC_TRA_DNAVI_E!I30+FC_TRA_PIPE_E!I30</f>
        <v>0</v>
      </c>
      <c r="J30" s="8">
        <f>FC_TRA_RAIL_E!J30+FC_TRA_ROAD_E!J30+FC_TRA_DAVI_E!J30+FC_TRA_DNAVI_E!J30+FC_TRA_PIPE_E!J30</f>
        <v>0</v>
      </c>
      <c r="K30" s="8">
        <f>FC_TRA_RAIL_E!K30+FC_TRA_ROAD_E!K30+FC_TRA_DAVI_E!K30+FC_TRA_DNAVI_E!K30+FC_TRA_PIPE_E!K30</f>
        <v>0</v>
      </c>
      <c r="L30" s="8">
        <f>FC_TRA_RAIL_E!L30+FC_TRA_ROAD_E!L30+FC_TRA_DAVI_E!L30+FC_TRA_DNAVI_E!L30+FC_TRA_PIPE_E!L30</f>
        <v>0</v>
      </c>
      <c r="M30" s="8">
        <f>FC_TRA_RAIL_E!M30+FC_TRA_ROAD_E!M30+FC_TRA_DAVI_E!M30+FC_TRA_DNAVI_E!M30+FC_TRA_PIPE_E!M30</f>
        <v>0</v>
      </c>
      <c r="N30" s="8">
        <f>FC_TRA_RAIL_E!N30+FC_TRA_ROAD_E!N30+FC_TRA_DAVI_E!N30+FC_TRA_DNAVI_E!N30+FC_TRA_PIPE_E!N30</f>
        <v>0</v>
      </c>
      <c r="O30" s="8">
        <f>FC_TRA_RAIL_E!O30+FC_TRA_ROAD_E!O30+FC_TRA_DAVI_E!O30+FC_TRA_DNAVI_E!O30+FC_TRA_PIPE_E!O30</f>
        <v>0</v>
      </c>
      <c r="P30" s="8">
        <f>FC_TRA_RAIL_E!P30+FC_TRA_ROAD_E!P30+FC_TRA_DAVI_E!P30+FC_TRA_DNAVI_E!P30+FC_TRA_PIPE_E!P30</f>
        <v>0</v>
      </c>
      <c r="Q30" s="8">
        <f>FC_TRA_RAIL_E!Q30+FC_TRA_ROAD_E!Q30+FC_TRA_DAVI_E!Q30+FC_TRA_DNAVI_E!Q30+FC_TRA_PIPE_E!Q30</f>
        <v>0</v>
      </c>
      <c r="R30" s="8">
        <f>FC_TRA_RAIL_E!R30+FC_TRA_ROAD_E!R30+FC_TRA_DAVI_E!R30+FC_TRA_DNAVI_E!R30+FC_TRA_PIPE_E!R30</f>
        <v>0</v>
      </c>
      <c r="S30" s="8">
        <f>FC_TRA_RAIL_E!S30+FC_TRA_ROAD_E!S30+FC_TRA_DAVI_E!S30+FC_TRA_DNAVI_E!S30+FC_TRA_PIPE_E!S30</f>
        <v>0</v>
      </c>
      <c r="T30" s="8">
        <f>FC_TRA_RAIL_E!T30+FC_TRA_ROAD_E!T30+FC_TRA_DAVI_E!T30+FC_TRA_DNAVI_E!T30+FC_TRA_PIPE_E!T30</f>
        <v>0</v>
      </c>
      <c r="U30" s="8">
        <f>FC_TRA_RAIL_E!U30+FC_TRA_ROAD_E!U30+FC_TRA_DAVI_E!U30+FC_TRA_DNAVI_E!U30+FC_TRA_PIPE_E!U30</f>
        <v>0</v>
      </c>
      <c r="V30" s="8">
        <f>FC_TRA_RAIL_E!V30+FC_TRA_ROAD_E!V30+FC_TRA_DAVI_E!V30+FC_TRA_DNAVI_E!V30+FC_TRA_PIPE_E!V30</f>
        <v>0</v>
      </c>
      <c r="W30" s="8">
        <f>FC_TRA_RAIL_E!W30+FC_TRA_ROAD_E!W30+FC_TRA_DAVI_E!W30+FC_TRA_DNAVI_E!W30+FC_TRA_PIPE_E!W30</f>
        <v>0</v>
      </c>
      <c r="X30" s="8">
        <f>FC_TRA_RAIL_E!X30+FC_TRA_ROAD_E!X30+FC_TRA_DAVI_E!X30+FC_TRA_DNAVI_E!X30+FC_TRA_PIPE_E!X30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FC_TRA_RAIL_E!C31+FC_TRA_ROAD_E!C31+FC_TRA_DAVI_E!C31+FC_TRA_DNAVI_E!C31+FC_TRA_PIPE_E!C31</f>
        <v>0</v>
      </c>
      <c r="D31" s="8">
        <f>FC_TRA_RAIL_E!D31+FC_TRA_ROAD_E!D31+FC_TRA_DAVI_E!D31+FC_TRA_DNAVI_E!D31+FC_TRA_PIPE_E!D31</f>
        <v>0</v>
      </c>
      <c r="E31" s="8">
        <f>FC_TRA_RAIL_E!E31+FC_TRA_ROAD_E!E31+FC_TRA_DAVI_E!E31+FC_TRA_DNAVI_E!E31+FC_TRA_PIPE_E!E31</f>
        <v>0</v>
      </c>
      <c r="F31" s="8">
        <f>FC_TRA_RAIL_E!F31+FC_TRA_ROAD_E!F31+FC_TRA_DAVI_E!F31+FC_TRA_DNAVI_E!F31+FC_TRA_PIPE_E!F31</f>
        <v>0</v>
      </c>
      <c r="G31" s="8">
        <f>FC_TRA_RAIL_E!G31+FC_TRA_ROAD_E!G31+FC_TRA_DAVI_E!G31+FC_TRA_DNAVI_E!G31+FC_TRA_PIPE_E!G31</f>
        <v>0</v>
      </c>
      <c r="H31" s="8">
        <f>FC_TRA_RAIL_E!H31+FC_TRA_ROAD_E!H31+FC_TRA_DAVI_E!H31+FC_TRA_DNAVI_E!H31+FC_TRA_PIPE_E!H31</f>
        <v>0</v>
      </c>
      <c r="I31" s="8">
        <f>FC_TRA_RAIL_E!I31+FC_TRA_ROAD_E!I31+FC_TRA_DAVI_E!I31+FC_TRA_DNAVI_E!I31+FC_TRA_PIPE_E!I31</f>
        <v>0</v>
      </c>
      <c r="J31" s="8">
        <f>FC_TRA_RAIL_E!J31+FC_TRA_ROAD_E!J31+FC_TRA_DAVI_E!J31+FC_TRA_DNAVI_E!J31+FC_TRA_PIPE_E!J31</f>
        <v>0</v>
      </c>
      <c r="K31" s="8">
        <f>FC_TRA_RAIL_E!K31+FC_TRA_ROAD_E!K31+FC_TRA_DAVI_E!K31+FC_TRA_DNAVI_E!K31+FC_TRA_PIPE_E!K31</f>
        <v>0</v>
      </c>
      <c r="L31" s="8">
        <f>FC_TRA_RAIL_E!L31+FC_TRA_ROAD_E!L31+FC_TRA_DAVI_E!L31+FC_TRA_DNAVI_E!L31+FC_TRA_PIPE_E!L31</f>
        <v>0</v>
      </c>
      <c r="M31" s="8">
        <f>FC_TRA_RAIL_E!M31+FC_TRA_ROAD_E!M31+FC_TRA_DAVI_E!M31+FC_TRA_DNAVI_E!M31+FC_TRA_PIPE_E!M31</f>
        <v>0</v>
      </c>
      <c r="N31" s="8">
        <f>FC_TRA_RAIL_E!N31+FC_TRA_ROAD_E!N31+FC_TRA_DAVI_E!N31+FC_TRA_DNAVI_E!N31+FC_TRA_PIPE_E!N31</f>
        <v>0</v>
      </c>
      <c r="O31" s="8">
        <f>FC_TRA_RAIL_E!O31+FC_TRA_ROAD_E!O31+FC_TRA_DAVI_E!O31+FC_TRA_DNAVI_E!O31+FC_TRA_PIPE_E!O31</f>
        <v>0</v>
      </c>
      <c r="P31" s="8">
        <f>FC_TRA_RAIL_E!P31+FC_TRA_ROAD_E!P31+FC_TRA_DAVI_E!P31+FC_TRA_DNAVI_E!P31+FC_TRA_PIPE_E!P31</f>
        <v>0</v>
      </c>
      <c r="Q31" s="8">
        <f>FC_TRA_RAIL_E!Q31+FC_TRA_ROAD_E!Q31+FC_TRA_DAVI_E!Q31+FC_TRA_DNAVI_E!Q31+FC_TRA_PIPE_E!Q31</f>
        <v>0</v>
      </c>
      <c r="R31" s="8">
        <f>FC_TRA_RAIL_E!R31+FC_TRA_ROAD_E!R31+FC_TRA_DAVI_E!R31+FC_TRA_DNAVI_E!R31+FC_TRA_PIPE_E!R31</f>
        <v>0</v>
      </c>
      <c r="S31" s="8">
        <f>FC_TRA_RAIL_E!S31+FC_TRA_ROAD_E!S31+FC_TRA_DAVI_E!S31+FC_TRA_DNAVI_E!S31+FC_TRA_PIPE_E!S31</f>
        <v>0</v>
      </c>
      <c r="T31" s="8">
        <f>FC_TRA_RAIL_E!T31+FC_TRA_ROAD_E!T31+FC_TRA_DAVI_E!T31+FC_TRA_DNAVI_E!T31+FC_TRA_PIPE_E!T31</f>
        <v>0</v>
      </c>
      <c r="U31" s="8">
        <f>FC_TRA_RAIL_E!U31+FC_TRA_ROAD_E!U31+FC_TRA_DAVI_E!U31+FC_TRA_DNAVI_E!U31+FC_TRA_PIPE_E!U31</f>
        <v>0</v>
      </c>
      <c r="V31" s="8">
        <f>FC_TRA_RAIL_E!V31+FC_TRA_ROAD_E!V31+FC_TRA_DAVI_E!V31+FC_TRA_DNAVI_E!V31+FC_TRA_PIPE_E!V31</f>
        <v>0</v>
      </c>
      <c r="W31" s="8">
        <f>FC_TRA_RAIL_E!W31+FC_TRA_ROAD_E!W31+FC_TRA_DAVI_E!W31+FC_TRA_DNAVI_E!W31+FC_TRA_PIPE_E!W31</f>
        <v>0</v>
      </c>
      <c r="X31" s="8">
        <f>FC_TRA_RAIL_E!X31+FC_TRA_ROAD_E!X31+FC_TRA_DAVI_E!X31+FC_TRA_DNAVI_E!X31+FC_TRA_PIPE_E!X31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FC_TRA_RAIL_E!C32+FC_TRA_ROAD_E!C32+FC_TRA_DAVI_E!C32+FC_TRA_DNAVI_E!C32+FC_TRA_PIPE_E!C32</f>
        <v>0</v>
      </c>
      <c r="D32" s="8">
        <f>FC_TRA_RAIL_E!D32+FC_TRA_ROAD_E!D32+FC_TRA_DAVI_E!D32+FC_TRA_DNAVI_E!D32+FC_TRA_PIPE_E!D32</f>
        <v>0</v>
      </c>
      <c r="E32" s="8">
        <f>FC_TRA_RAIL_E!E32+FC_TRA_ROAD_E!E32+FC_TRA_DAVI_E!E32+FC_TRA_DNAVI_E!E32+FC_TRA_PIPE_E!E32</f>
        <v>0</v>
      </c>
      <c r="F32" s="8">
        <f>FC_TRA_RAIL_E!F32+FC_TRA_ROAD_E!F32+FC_TRA_DAVI_E!F32+FC_TRA_DNAVI_E!F32+FC_TRA_PIPE_E!F32</f>
        <v>0</v>
      </c>
      <c r="G32" s="8">
        <f>FC_TRA_RAIL_E!G32+FC_TRA_ROAD_E!G32+FC_TRA_DAVI_E!G32+FC_TRA_DNAVI_E!G32+FC_TRA_PIPE_E!G32</f>
        <v>0</v>
      </c>
      <c r="H32" s="8">
        <f>FC_TRA_RAIL_E!H32+FC_TRA_ROAD_E!H32+FC_TRA_DAVI_E!H32+FC_TRA_DNAVI_E!H32+FC_TRA_PIPE_E!H32</f>
        <v>0</v>
      </c>
      <c r="I32" s="8">
        <f>FC_TRA_RAIL_E!I32+FC_TRA_ROAD_E!I32+FC_TRA_DAVI_E!I32+FC_TRA_DNAVI_E!I32+FC_TRA_PIPE_E!I32</f>
        <v>0</v>
      </c>
      <c r="J32" s="8">
        <f>FC_TRA_RAIL_E!J32+FC_TRA_ROAD_E!J32+FC_TRA_DAVI_E!J32+FC_TRA_DNAVI_E!J32+FC_TRA_PIPE_E!J32</f>
        <v>0</v>
      </c>
      <c r="K32" s="8">
        <f>FC_TRA_RAIL_E!K32+FC_TRA_ROAD_E!K32+FC_TRA_DAVI_E!K32+FC_TRA_DNAVI_E!K32+FC_TRA_PIPE_E!K32</f>
        <v>0</v>
      </c>
      <c r="L32" s="8">
        <f>FC_TRA_RAIL_E!L32+FC_TRA_ROAD_E!L32+FC_TRA_DAVI_E!L32+FC_TRA_DNAVI_E!L32+FC_TRA_PIPE_E!L32</f>
        <v>0</v>
      </c>
      <c r="M32" s="8">
        <f>FC_TRA_RAIL_E!M32+FC_TRA_ROAD_E!M32+FC_TRA_DAVI_E!M32+FC_TRA_DNAVI_E!M32+FC_TRA_PIPE_E!M32</f>
        <v>0</v>
      </c>
      <c r="N32" s="8">
        <f>FC_TRA_RAIL_E!N32+FC_TRA_ROAD_E!N32+FC_TRA_DAVI_E!N32+FC_TRA_DNAVI_E!N32+FC_TRA_PIPE_E!N32</f>
        <v>0</v>
      </c>
      <c r="O32" s="8">
        <f>FC_TRA_RAIL_E!O32+FC_TRA_ROAD_E!O32+FC_TRA_DAVI_E!O32+FC_TRA_DNAVI_E!O32+FC_TRA_PIPE_E!O32</f>
        <v>0</v>
      </c>
      <c r="P32" s="8">
        <f>FC_TRA_RAIL_E!P32+FC_TRA_ROAD_E!P32+FC_TRA_DAVI_E!P32+FC_TRA_DNAVI_E!P32+FC_TRA_PIPE_E!P32</f>
        <v>0</v>
      </c>
      <c r="Q32" s="8">
        <f>FC_TRA_RAIL_E!Q32+FC_TRA_ROAD_E!Q32+FC_TRA_DAVI_E!Q32+FC_TRA_DNAVI_E!Q32+FC_TRA_PIPE_E!Q32</f>
        <v>0</v>
      </c>
      <c r="R32" s="8">
        <f>FC_TRA_RAIL_E!R32+FC_TRA_ROAD_E!R32+FC_TRA_DAVI_E!R32+FC_TRA_DNAVI_E!R32+FC_TRA_PIPE_E!R32</f>
        <v>0</v>
      </c>
      <c r="S32" s="8">
        <f>FC_TRA_RAIL_E!S32+FC_TRA_ROAD_E!S32+FC_TRA_DAVI_E!S32+FC_TRA_DNAVI_E!S32+FC_TRA_PIPE_E!S32</f>
        <v>0</v>
      </c>
      <c r="T32" s="8">
        <f>FC_TRA_RAIL_E!T32+FC_TRA_ROAD_E!T32+FC_TRA_DAVI_E!T32+FC_TRA_DNAVI_E!T32+FC_TRA_PIPE_E!T32</f>
        <v>0</v>
      </c>
      <c r="U32" s="8">
        <f>FC_TRA_RAIL_E!U32+FC_TRA_ROAD_E!U32+FC_TRA_DAVI_E!U32+FC_TRA_DNAVI_E!U32+FC_TRA_PIPE_E!U32</f>
        <v>0</v>
      </c>
      <c r="V32" s="8">
        <f>FC_TRA_RAIL_E!V32+FC_TRA_ROAD_E!V32+FC_TRA_DAVI_E!V32+FC_TRA_DNAVI_E!V32+FC_TRA_PIPE_E!V32</f>
        <v>0</v>
      </c>
      <c r="W32" s="8">
        <f>FC_TRA_RAIL_E!W32+FC_TRA_ROAD_E!W32+FC_TRA_DAVI_E!W32+FC_TRA_DNAVI_E!W32+FC_TRA_PIPE_E!W32</f>
        <v>0</v>
      </c>
      <c r="X32" s="8">
        <f>FC_TRA_RAIL_E!X32+FC_TRA_ROAD_E!X32+FC_TRA_DAVI_E!X32+FC_TRA_DNAVI_E!X32+FC_TRA_PIPE_E!X32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17926.18200936</v>
      </c>
      <c r="D33" s="19">
        <f t="shared" si="17"/>
        <v>18164.502962280003</v>
      </c>
      <c r="E33" s="19">
        <f t="shared" si="17"/>
        <v>18805.423009680002</v>
      </c>
      <c r="F33" s="19">
        <f t="shared" si="17"/>
        <v>19762.422442200001</v>
      </c>
      <c r="G33" s="19">
        <f t="shared" si="17"/>
        <v>20229.937094159999</v>
      </c>
      <c r="H33" s="19">
        <f t="shared" si="17"/>
        <v>19387.95975396</v>
      </c>
      <c r="I33" s="19">
        <f t="shared" si="17"/>
        <v>19227.918952439999</v>
      </c>
      <c r="J33" s="19">
        <f t="shared" si="17"/>
        <v>19281.288751200002</v>
      </c>
      <c r="K33" s="19">
        <f t="shared" si="17"/>
        <v>19342.402373879999</v>
      </c>
      <c r="L33" s="19">
        <f t="shared" si="17"/>
        <v>19057.364739000004</v>
      </c>
      <c r="M33" s="19">
        <f t="shared" si="17"/>
        <v>18626.421996000001</v>
      </c>
      <c r="N33" s="19">
        <f t="shared" si="17"/>
        <v>17290.134746280004</v>
      </c>
      <c r="O33" s="19">
        <f t="shared" si="17"/>
        <v>15915.305106</v>
      </c>
      <c r="P33" s="19">
        <f t="shared" si="17"/>
        <v>15685.6423104</v>
      </c>
      <c r="Q33" s="19">
        <f t="shared" si="17"/>
        <v>15772.712385959996</v>
      </c>
      <c r="R33" s="19">
        <f t="shared" si="17"/>
        <v>15850.9381464</v>
      </c>
      <c r="S33" s="19">
        <f t="shared" si="17"/>
        <v>16435.72592316</v>
      </c>
      <c r="T33" s="19">
        <f t="shared" si="17"/>
        <v>16787.778278759997</v>
      </c>
      <c r="U33" s="19">
        <f t="shared" si="17"/>
        <v>16905.882311280002</v>
      </c>
      <c r="V33" s="19">
        <f t="shared" si="17"/>
        <v>17281.92965364</v>
      </c>
      <c r="W33" s="19">
        <f t="shared" ref="W33:X33" si="18">SUM(W34:W50)</f>
        <v>14389.495480799998</v>
      </c>
      <c r="X33" s="19">
        <f t="shared" si="18"/>
        <v>15488.91647136</v>
      </c>
    </row>
    <row r="34" spans="1:24" ht="11.25" customHeight="1" x14ac:dyDescent="0.2">
      <c r="A34" s="28" t="s">
        <v>54</v>
      </c>
      <c r="B34" s="7" t="s">
        <v>55</v>
      </c>
      <c r="C34" s="8">
        <f>FC_TRA_RAIL_E!C34+FC_TRA_ROAD_E!C34+FC_TRA_DAVI_E!C34+FC_TRA_DNAVI_E!C34+FC_TRA_PIPE_E!C34</f>
        <v>0</v>
      </c>
      <c r="D34" s="8">
        <f>FC_TRA_RAIL_E!D34+FC_TRA_ROAD_E!D34+FC_TRA_DAVI_E!D34+FC_TRA_DNAVI_E!D34+FC_TRA_PIPE_E!D34</f>
        <v>0</v>
      </c>
      <c r="E34" s="8">
        <f>FC_TRA_RAIL_E!E34+FC_TRA_ROAD_E!E34+FC_TRA_DAVI_E!E34+FC_TRA_DNAVI_E!E34+FC_TRA_PIPE_E!E34</f>
        <v>0</v>
      </c>
      <c r="F34" s="8">
        <f>FC_TRA_RAIL_E!F34+FC_TRA_ROAD_E!F34+FC_TRA_DAVI_E!F34+FC_TRA_DNAVI_E!F34+FC_TRA_PIPE_E!F34</f>
        <v>0</v>
      </c>
      <c r="G34" s="8">
        <f>FC_TRA_RAIL_E!G34+FC_TRA_ROAD_E!G34+FC_TRA_DAVI_E!G34+FC_TRA_DNAVI_E!G34+FC_TRA_PIPE_E!G34</f>
        <v>0</v>
      </c>
      <c r="H34" s="8">
        <f>FC_TRA_RAIL_E!H34+FC_TRA_ROAD_E!H34+FC_TRA_DAVI_E!H34+FC_TRA_DNAVI_E!H34+FC_TRA_PIPE_E!H34</f>
        <v>0</v>
      </c>
      <c r="I34" s="8">
        <f>FC_TRA_RAIL_E!I34+FC_TRA_ROAD_E!I34+FC_TRA_DAVI_E!I34+FC_TRA_DNAVI_E!I34+FC_TRA_PIPE_E!I34</f>
        <v>0</v>
      </c>
      <c r="J34" s="8">
        <f>FC_TRA_RAIL_E!J34+FC_TRA_ROAD_E!J34+FC_TRA_DAVI_E!J34+FC_TRA_DNAVI_E!J34+FC_TRA_PIPE_E!J34</f>
        <v>0</v>
      </c>
      <c r="K34" s="8">
        <f>FC_TRA_RAIL_E!K34+FC_TRA_ROAD_E!K34+FC_TRA_DAVI_E!K34+FC_TRA_DNAVI_E!K34+FC_TRA_PIPE_E!K34</f>
        <v>0</v>
      </c>
      <c r="L34" s="8">
        <f>FC_TRA_RAIL_E!L34+FC_TRA_ROAD_E!L34+FC_TRA_DAVI_E!L34+FC_TRA_DNAVI_E!L34+FC_TRA_PIPE_E!L34</f>
        <v>0</v>
      </c>
      <c r="M34" s="8">
        <f>FC_TRA_RAIL_E!M34+FC_TRA_ROAD_E!M34+FC_TRA_DAVI_E!M34+FC_TRA_DNAVI_E!M34+FC_TRA_PIPE_E!M34</f>
        <v>0</v>
      </c>
      <c r="N34" s="8">
        <f>FC_TRA_RAIL_E!N34+FC_TRA_ROAD_E!N34+FC_TRA_DAVI_E!N34+FC_TRA_DNAVI_E!N34+FC_TRA_PIPE_E!N34</f>
        <v>0</v>
      </c>
      <c r="O34" s="8">
        <f>FC_TRA_RAIL_E!O34+FC_TRA_ROAD_E!O34+FC_TRA_DAVI_E!O34+FC_TRA_DNAVI_E!O34+FC_TRA_PIPE_E!O34</f>
        <v>0</v>
      </c>
      <c r="P34" s="8">
        <f>FC_TRA_RAIL_E!P34+FC_TRA_ROAD_E!P34+FC_TRA_DAVI_E!P34+FC_TRA_DNAVI_E!P34+FC_TRA_PIPE_E!P34</f>
        <v>0</v>
      </c>
      <c r="Q34" s="8">
        <f>FC_TRA_RAIL_E!Q34+FC_TRA_ROAD_E!Q34+FC_TRA_DAVI_E!Q34+FC_TRA_DNAVI_E!Q34+FC_TRA_PIPE_E!Q34</f>
        <v>0</v>
      </c>
      <c r="R34" s="8">
        <f>FC_TRA_RAIL_E!R34+FC_TRA_ROAD_E!R34+FC_TRA_DAVI_E!R34+FC_TRA_DNAVI_E!R34+FC_TRA_PIPE_E!R34</f>
        <v>0</v>
      </c>
      <c r="S34" s="8">
        <f>FC_TRA_RAIL_E!S34+FC_TRA_ROAD_E!S34+FC_TRA_DAVI_E!S34+FC_TRA_DNAVI_E!S34+FC_TRA_PIPE_E!S34</f>
        <v>0</v>
      </c>
      <c r="T34" s="8">
        <f>FC_TRA_RAIL_E!T34+FC_TRA_ROAD_E!T34+FC_TRA_DAVI_E!T34+FC_TRA_DNAVI_E!T34+FC_TRA_PIPE_E!T34</f>
        <v>0</v>
      </c>
      <c r="U34" s="8">
        <f>FC_TRA_RAIL_E!U34+FC_TRA_ROAD_E!U34+FC_TRA_DAVI_E!U34+FC_TRA_DNAVI_E!U34+FC_TRA_PIPE_E!U34</f>
        <v>0</v>
      </c>
      <c r="V34" s="8">
        <f>FC_TRA_RAIL_E!V34+FC_TRA_ROAD_E!V34+FC_TRA_DAVI_E!V34+FC_TRA_DNAVI_E!V34+FC_TRA_PIPE_E!V34</f>
        <v>0</v>
      </c>
      <c r="W34" s="8">
        <f>FC_TRA_RAIL_E!W34+FC_TRA_ROAD_E!W34+FC_TRA_DAVI_E!W34+FC_TRA_DNAVI_E!W34+FC_TRA_PIPE_E!W34</f>
        <v>0</v>
      </c>
      <c r="X34" s="8">
        <f>FC_TRA_RAIL_E!X34+FC_TRA_ROAD_E!X34+FC_TRA_DAVI_E!X34+FC_TRA_DNAVI_E!X34+FC_TRA_PIPE_E!X34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FC_TRA_RAIL_E!C35+FC_TRA_ROAD_E!C35+FC_TRA_DAVI_E!C35+FC_TRA_DNAVI_E!C35+FC_TRA_PIPE_E!C35</f>
        <v>0</v>
      </c>
      <c r="D35" s="8">
        <f>FC_TRA_RAIL_E!D35+FC_TRA_ROAD_E!D35+FC_TRA_DAVI_E!D35+FC_TRA_DNAVI_E!D35+FC_TRA_PIPE_E!D35</f>
        <v>0</v>
      </c>
      <c r="E35" s="8">
        <f>FC_TRA_RAIL_E!E35+FC_TRA_ROAD_E!E35+FC_TRA_DAVI_E!E35+FC_TRA_DNAVI_E!E35+FC_TRA_PIPE_E!E35</f>
        <v>0</v>
      </c>
      <c r="F35" s="8">
        <f>FC_TRA_RAIL_E!F35+FC_TRA_ROAD_E!F35+FC_TRA_DAVI_E!F35+FC_TRA_DNAVI_E!F35+FC_TRA_PIPE_E!F35</f>
        <v>0</v>
      </c>
      <c r="G35" s="8">
        <f>FC_TRA_RAIL_E!G35+FC_TRA_ROAD_E!G35+FC_TRA_DAVI_E!G35+FC_TRA_DNAVI_E!G35+FC_TRA_PIPE_E!G35</f>
        <v>0</v>
      </c>
      <c r="H35" s="8">
        <f>FC_TRA_RAIL_E!H35+FC_TRA_ROAD_E!H35+FC_TRA_DAVI_E!H35+FC_TRA_DNAVI_E!H35+FC_TRA_PIPE_E!H35</f>
        <v>0</v>
      </c>
      <c r="I35" s="8">
        <f>FC_TRA_RAIL_E!I35+FC_TRA_ROAD_E!I35+FC_TRA_DAVI_E!I35+FC_TRA_DNAVI_E!I35+FC_TRA_PIPE_E!I35</f>
        <v>0</v>
      </c>
      <c r="J35" s="8">
        <f>FC_TRA_RAIL_E!J35+FC_TRA_ROAD_E!J35+FC_TRA_DAVI_E!J35+FC_TRA_DNAVI_E!J35+FC_TRA_PIPE_E!J35</f>
        <v>0</v>
      </c>
      <c r="K35" s="8">
        <f>FC_TRA_RAIL_E!K35+FC_TRA_ROAD_E!K35+FC_TRA_DAVI_E!K35+FC_TRA_DNAVI_E!K35+FC_TRA_PIPE_E!K35</f>
        <v>0</v>
      </c>
      <c r="L35" s="8">
        <f>FC_TRA_RAIL_E!L35+FC_TRA_ROAD_E!L35+FC_TRA_DAVI_E!L35+FC_TRA_DNAVI_E!L35+FC_TRA_PIPE_E!L35</f>
        <v>0</v>
      </c>
      <c r="M35" s="8">
        <f>FC_TRA_RAIL_E!M35+FC_TRA_ROAD_E!M35+FC_TRA_DAVI_E!M35+FC_TRA_DNAVI_E!M35+FC_TRA_PIPE_E!M35</f>
        <v>0</v>
      </c>
      <c r="N35" s="8">
        <f>FC_TRA_RAIL_E!N35+FC_TRA_ROAD_E!N35+FC_TRA_DAVI_E!N35+FC_TRA_DNAVI_E!N35+FC_TRA_PIPE_E!N35</f>
        <v>0</v>
      </c>
      <c r="O35" s="8">
        <f>FC_TRA_RAIL_E!O35+FC_TRA_ROAD_E!O35+FC_TRA_DAVI_E!O35+FC_TRA_DNAVI_E!O35+FC_TRA_PIPE_E!O35</f>
        <v>0</v>
      </c>
      <c r="P35" s="8">
        <f>FC_TRA_RAIL_E!P35+FC_TRA_ROAD_E!P35+FC_TRA_DAVI_E!P35+FC_TRA_DNAVI_E!P35+FC_TRA_PIPE_E!P35</f>
        <v>0</v>
      </c>
      <c r="Q35" s="8">
        <f>FC_TRA_RAIL_E!Q35+FC_TRA_ROAD_E!Q35+FC_TRA_DAVI_E!Q35+FC_TRA_DNAVI_E!Q35+FC_TRA_PIPE_E!Q35</f>
        <v>0</v>
      </c>
      <c r="R35" s="8">
        <f>FC_TRA_RAIL_E!R35+FC_TRA_ROAD_E!R35+FC_TRA_DAVI_E!R35+FC_TRA_DNAVI_E!R35+FC_TRA_PIPE_E!R35</f>
        <v>0</v>
      </c>
      <c r="S35" s="8">
        <f>FC_TRA_RAIL_E!S35+FC_TRA_ROAD_E!S35+FC_TRA_DAVI_E!S35+FC_TRA_DNAVI_E!S35+FC_TRA_PIPE_E!S35</f>
        <v>0</v>
      </c>
      <c r="T35" s="8">
        <f>FC_TRA_RAIL_E!T35+FC_TRA_ROAD_E!T35+FC_TRA_DAVI_E!T35+FC_TRA_DNAVI_E!T35+FC_TRA_PIPE_E!T35</f>
        <v>0</v>
      </c>
      <c r="U35" s="8">
        <f>FC_TRA_RAIL_E!U35+FC_TRA_ROAD_E!U35+FC_TRA_DAVI_E!U35+FC_TRA_DNAVI_E!U35+FC_TRA_PIPE_E!U35</f>
        <v>0</v>
      </c>
      <c r="V35" s="8">
        <f>FC_TRA_RAIL_E!V35+FC_TRA_ROAD_E!V35+FC_TRA_DAVI_E!V35+FC_TRA_DNAVI_E!V35+FC_TRA_PIPE_E!V35</f>
        <v>0</v>
      </c>
      <c r="W35" s="8">
        <f>FC_TRA_RAIL_E!W35+FC_TRA_ROAD_E!W35+FC_TRA_DAVI_E!W35+FC_TRA_DNAVI_E!W35+FC_TRA_PIPE_E!W35</f>
        <v>0</v>
      </c>
      <c r="X35" s="8">
        <f>FC_TRA_RAIL_E!X35+FC_TRA_ROAD_E!X35+FC_TRA_DAVI_E!X35+FC_TRA_DNAVI_E!X35+FC_TRA_PIPE_E!X35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FC_TRA_RAIL_E!C36+FC_TRA_ROAD_E!C36+FC_TRA_DAVI_E!C36+FC_TRA_DNAVI_E!C36+FC_TRA_PIPE_E!C36</f>
        <v>59.692650479999998</v>
      </c>
      <c r="D36" s="8">
        <f>FC_TRA_RAIL_E!D36+FC_TRA_ROAD_E!D36+FC_TRA_DAVI_E!D36+FC_TRA_DNAVI_E!D36+FC_TRA_PIPE_E!D36</f>
        <v>59.692650479999998</v>
      </c>
      <c r="E36" s="8">
        <f>FC_TRA_RAIL_E!E36+FC_TRA_ROAD_E!E36+FC_TRA_DAVI_E!E36+FC_TRA_DNAVI_E!E36+FC_TRA_PIPE_E!E36</f>
        <v>59.692650480000005</v>
      </c>
      <c r="F36" s="8">
        <f>FC_TRA_RAIL_E!F36+FC_TRA_ROAD_E!F36+FC_TRA_DAVI_E!F36+FC_TRA_DNAVI_E!F36+FC_TRA_PIPE_E!F36</f>
        <v>59.692650479999998</v>
      </c>
      <c r="G36" s="8">
        <f>FC_TRA_RAIL_E!G36+FC_TRA_ROAD_E!G36+FC_TRA_DAVI_E!G36+FC_TRA_DNAVI_E!G36+FC_TRA_PIPE_E!G36</f>
        <v>59.705144280000006</v>
      </c>
      <c r="H36" s="8">
        <f>FC_TRA_RAIL_E!H36+FC_TRA_ROAD_E!H36+FC_TRA_DAVI_E!H36+FC_TRA_DNAVI_E!H36+FC_TRA_PIPE_E!H36</f>
        <v>65.675817720000012</v>
      </c>
      <c r="I36" s="8">
        <f>FC_TRA_RAIL_E!I36+FC_TRA_ROAD_E!I36+FC_TRA_DAVI_E!I36+FC_TRA_DNAVI_E!I36+FC_TRA_PIPE_E!I36</f>
        <v>62.69048100000002</v>
      </c>
      <c r="J36" s="8">
        <f>FC_TRA_RAIL_E!J36+FC_TRA_ROAD_E!J36+FC_TRA_DAVI_E!J36+FC_TRA_DNAVI_E!J36+FC_TRA_PIPE_E!J36</f>
        <v>63.857174759999999</v>
      </c>
      <c r="K36" s="8">
        <f>FC_TRA_RAIL_E!K36+FC_TRA_ROAD_E!K36+FC_TRA_DAVI_E!K36+FC_TRA_DNAVI_E!K36+FC_TRA_PIPE_E!K36</f>
        <v>69.662475720000003</v>
      </c>
      <c r="L36" s="8">
        <f>FC_TRA_RAIL_E!L36+FC_TRA_ROAD_E!L36+FC_TRA_DAVI_E!L36+FC_TRA_DNAVI_E!L36+FC_TRA_PIPE_E!L36</f>
        <v>87.077924280000005</v>
      </c>
      <c r="M36" s="8">
        <f>FC_TRA_RAIL_E!M36+FC_TRA_ROAD_E!M36+FC_TRA_DAVI_E!M36+FC_TRA_DNAVI_E!M36+FC_TRA_PIPE_E!M36</f>
        <v>84.175500959999994</v>
      </c>
      <c r="N36" s="8">
        <f>FC_TRA_RAIL_E!N36+FC_TRA_ROAD_E!N36+FC_TRA_DAVI_E!N36+FC_TRA_DNAVI_E!N36+FC_TRA_PIPE_E!N36</f>
        <v>72.56489904</v>
      </c>
      <c r="O36" s="8">
        <f>FC_TRA_RAIL_E!O36+FC_TRA_ROAD_E!O36+FC_TRA_DAVI_E!O36+FC_TRA_DNAVI_E!O36+FC_TRA_PIPE_E!O36</f>
        <v>89.980574759999982</v>
      </c>
      <c r="P36" s="8">
        <f>FC_TRA_RAIL_E!P36+FC_TRA_ROAD_E!P36+FC_TRA_DAVI_E!P36+FC_TRA_DNAVI_E!P36+FC_TRA_PIPE_E!P36</f>
        <v>95.785875720000021</v>
      </c>
      <c r="Q36" s="8">
        <f>FC_TRA_RAIL_E!Q36+FC_TRA_ROAD_E!Q36+FC_TRA_DAVI_E!Q36+FC_TRA_DNAVI_E!Q36+FC_TRA_PIPE_E!Q36</f>
        <v>98.688299039999976</v>
      </c>
      <c r="R36" s="8">
        <f>FC_TRA_RAIL_E!R36+FC_TRA_ROAD_E!R36+FC_TRA_DAVI_E!R36+FC_TRA_DNAVI_E!R36+FC_TRA_PIPE_E!R36</f>
        <v>104.49360000000001</v>
      </c>
      <c r="S36" s="8">
        <f>FC_TRA_RAIL_E!S36+FC_TRA_ROAD_E!S36+FC_TRA_DAVI_E!S36+FC_TRA_DNAVI_E!S36+FC_TRA_PIPE_E!S36</f>
        <v>107.39625048000002</v>
      </c>
      <c r="T36" s="8">
        <f>FC_TRA_RAIL_E!T36+FC_TRA_ROAD_E!T36+FC_TRA_DAVI_E!T36+FC_TRA_DNAVI_E!T36+FC_TRA_PIPE_E!T36</f>
        <v>107.28289764000004</v>
      </c>
      <c r="U36" s="8">
        <f>FC_TRA_RAIL_E!U36+FC_TRA_ROAD_E!U36+FC_TRA_DAVI_E!U36+FC_TRA_DNAVI_E!U36+FC_TRA_PIPE_E!U36</f>
        <v>105.30342539999999</v>
      </c>
      <c r="V36" s="8">
        <f>FC_TRA_RAIL_E!V36+FC_TRA_ROAD_E!V36+FC_TRA_DAVI_E!V36+FC_TRA_DNAVI_E!V36+FC_TRA_PIPE_E!V36</f>
        <v>107.89259508000002</v>
      </c>
      <c r="W36" s="8">
        <f>FC_TRA_RAIL_E!W36+FC_TRA_ROAD_E!W36+FC_TRA_DAVI_E!W36+FC_TRA_DNAVI_E!W36+FC_TRA_PIPE_E!W36</f>
        <v>81.345314520000031</v>
      </c>
      <c r="X36" s="8">
        <f>FC_TRA_RAIL_E!X36+FC_TRA_ROAD_E!X36+FC_TRA_DAVI_E!X36+FC_TRA_DNAVI_E!X36+FC_TRA_PIPE_E!X36</f>
        <v>88.04744316</v>
      </c>
    </row>
    <row r="37" spans="1:24" ht="11.25" customHeight="1" x14ac:dyDescent="0.2">
      <c r="A37" s="28" t="s">
        <v>60</v>
      </c>
      <c r="B37" s="7" t="s">
        <v>61</v>
      </c>
      <c r="C37" s="8">
        <f>FC_TRA_RAIL_E!C37+FC_TRA_ROAD_E!C37+FC_TRA_DAVI_E!C37+FC_TRA_DNAVI_E!C37+FC_TRA_PIPE_E!C37</f>
        <v>6591.1508308799994</v>
      </c>
      <c r="D37" s="8">
        <f>FC_TRA_RAIL_E!D37+FC_TRA_ROAD_E!D37+FC_TRA_DAVI_E!D37+FC_TRA_DNAVI_E!D37+FC_TRA_PIPE_E!D37</f>
        <v>6193.7568831599992</v>
      </c>
      <c r="E37" s="8">
        <f>FC_TRA_RAIL_E!E37+FC_TRA_ROAD_E!E37+FC_TRA_DAVI_E!E37+FC_TRA_DNAVI_E!E37+FC_TRA_PIPE_E!E37</f>
        <v>6417.2909631600023</v>
      </c>
      <c r="F37" s="8">
        <f>FC_TRA_RAIL_E!F37+FC_TRA_ROAD_E!F37+FC_TRA_DAVI_E!F37+FC_TRA_DNAVI_E!F37+FC_TRA_PIPE_E!F37</f>
        <v>6224.8031722800024</v>
      </c>
      <c r="G37" s="8">
        <f>FC_TRA_RAIL_E!G37+FC_TRA_ROAD_E!G37+FC_TRA_DAVI_E!G37+FC_TRA_DNAVI_E!G37+FC_TRA_PIPE_E!G37</f>
        <v>5982.6411691200001</v>
      </c>
      <c r="H37" s="8">
        <f>FC_TRA_RAIL_E!H37+FC_TRA_ROAD_E!H37+FC_TRA_DAVI_E!H37+FC_TRA_DNAVI_E!H37+FC_TRA_PIPE_E!H37</f>
        <v>5613.1892308799988</v>
      </c>
      <c r="I37" s="8">
        <f>FC_TRA_RAIL_E!I37+FC_TRA_ROAD_E!I37+FC_TRA_DAVI_E!I37+FC_TRA_DNAVI_E!I37+FC_TRA_PIPE_E!I37</f>
        <v>5190.9580522799997</v>
      </c>
      <c r="J37" s="8">
        <f>FC_TRA_RAIL_E!J37+FC_TRA_ROAD_E!J37+FC_TRA_DAVI_E!J37+FC_TRA_DNAVI_E!J37+FC_TRA_PIPE_E!J37</f>
        <v>4839.0804831599999</v>
      </c>
      <c r="K37" s="8">
        <f>FC_TRA_RAIL_E!K37+FC_TRA_ROAD_E!K37+FC_TRA_DAVI_E!K37+FC_TRA_DNAVI_E!K37+FC_TRA_PIPE_E!K37</f>
        <v>4537.2096831600002</v>
      </c>
      <c r="L37" s="8">
        <f>FC_TRA_RAIL_E!L37+FC_TRA_ROAD_E!L37+FC_TRA_DAVI_E!L37+FC_TRA_DNAVI_E!L37+FC_TRA_PIPE_E!L37</f>
        <v>4433.5367722800002</v>
      </c>
      <c r="M37" s="8">
        <f>FC_TRA_RAIL_E!M37+FC_TRA_ROAD_E!M37+FC_TRA_DAVI_E!M37+FC_TRA_DNAVI_E!M37+FC_TRA_PIPE_E!M37</f>
        <v>4207.8960831599998</v>
      </c>
      <c r="N37" s="8">
        <f>FC_TRA_RAIL_E!N37+FC_TRA_ROAD_E!N37+FC_TRA_DAVI_E!N37+FC_TRA_DNAVI_E!N37+FC_TRA_PIPE_E!N37</f>
        <v>3790.1555445600002</v>
      </c>
      <c r="O37" s="8">
        <f>FC_TRA_RAIL_E!O37+FC_TRA_ROAD_E!O37+FC_TRA_DAVI_E!O37+FC_TRA_DNAVI_E!O37+FC_TRA_PIPE_E!O37</f>
        <v>3430.3500000000008</v>
      </c>
      <c r="P37" s="8">
        <f>FC_TRA_RAIL_E!P37+FC_TRA_ROAD_E!P37+FC_TRA_DAVI_E!P37+FC_TRA_DNAVI_E!P37+FC_TRA_PIPE_E!P37</f>
        <v>3341.9233108800008</v>
      </c>
      <c r="Q37" s="8">
        <f>FC_TRA_RAIL_E!Q37+FC_TRA_ROAD_E!Q37+FC_TRA_DAVI_E!Q37+FC_TRA_DNAVI_E!Q37+FC_TRA_PIPE_E!Q37</f>
        <v>3320.5787999999984</v>
      </c>
      <c r="R37" s="8">
        <f>FC_TRA_RAIL_E!R37+FC_TRA_ROAD_E!R37+FC_TRA_DAVI_E!R37+FC_TRA_DNAVI_E!R37+FC_TRA_PIPE_E!R37</f>
        <v>3189.4630891200009</v>
      </c>
      <c r="S37" s="8">
        <f>FC_TRA_RAIL_E!S37+FC_TRA_ROAD_E!S37+FC_TRA_DAVI_E!S37+FC_TRA_DNAVI_E!S37+FC_TRA_PIPE_E!S37</f>
        <v>3140.6760277199983</v>
      </c>
      <c r="T37" s="8">
        <f>FC_TRA_RAIL_E!T37+FC_TRA_ROAD_E!T37+FC_TRA_DAVI_E!T37+FC_TRA_DNAVI_E!T37+FC_TRA_PIPE_E!T37</f>
        <v>3133.6169911199995</v>
      </c>
      <c r="U37" s="8">
        <f>FC_TRA_RAIL_E!U37+FC_TRA_ROAD_E!U37+FC_TRA_DAVI_E!U37+FC_TRA_DNAVI_E!U37+FC_TRA_PIPE_E!U37</f>
        <v>3098.7159865200001</v>
      </c>
      <c r="V37" s="8">
        <f>FC_TRA_RAIL_E!V37+FC_TRA_ROAD_E!V37+FC_TRA_DAVI_E!V37+FC_TRA_DNAVI_E!V37+FC_TRA_PIPE_E!V37</f>
        <v>3211.548555599999</v>
      </c>
      <c r="W37" s="8">
        <f>FC_TRA_RAIL_E!W37+FC_TRA_ROAD_E!W37+FC_TRA_DAVI_E!W37+FC_TRA_DNAVI_E!W37+FC_TRA_PIPE_E!W37</f>
        <v>2658.0851589599997</v>
      </c>
      <c r="X37" s="8">
        <f>FC_TRA_RAIL_E!X37+FC_TRA_ROAD_E!X37+FC_TRA_DAVI_E!X37+FC_TRA_DNAVI_E!X37+FC_TRA_PIPE_E!X37</f>
        <v>2888.9676723600005</v>
      </c>
    </row>
    <row r="38" spans="1:24" ht="11.25" customHeight="1" x14ac:dyDescent="0.2">
      <c r="A38" s="28" t="s">
        <v>62</v>
      </c>
      <c r="B38" s="7" t="s">
        <v>63</v>
      </c>
      <c r="C38" s="8">
        <f>FC_TRA_RAIL_E!C38+FC_TRA_ROAD_E!C38+FC_TRA_DAVI_E!C38+FC_TRA_DNAVI_E!C38+FC_TRA_PIPE_E!C38</f>
        <v>9.3030840000000001</v>
      </c>
      <c r="D38" s="8">
        <f>FC_TRA_RAIL_E!D38+FC_TRA_ROAD_E!D38+FC_TRA_DAVI_E!D38+FC_TRA_DNAVI_E!D38+FC_TRA_PIPE_E!D38</f>
        <v>9.3030840000000001</v>
      </c>
      <c r="E38" s="8">
        <f>FC_TRA_RAIL_E!E38+FC_TRA_ROAD_E!E38+FC_TRA_DAVI_E!E38+FC_TRA_DNAVI_E!E38+FC_TRA_PIPE_E!E38</f>
        <v>6.2019719999999996</v>
      </c>
      <c r="F38" s="8">
        <f>FC_TRA_RAIL_E!F38+FC_TRA_ROAD_E!F38+FC_TRA_DAVI_E!F38+FC_TRA_DNAVI_E!F38+FC_TRA_PIPE_E!F38</f>
        <v>6.2019720000000005</v>
      </c>
      <c r="G38" s="8">
        <f>FC_TRA_RAIL_E!G38+FC_TRA_ROAD_E!G38+FC_TRA_DAVI_E!G38+FC_TRA_DNAVI_E!G38+FC_TRA_PIPE_E!G38</f>
        <v>6.2720280000000015</v>
      </c>
      <c r="H38" s="8">
        <f>FC_TRA_RAIL_E!H38+FC_TRA_ROAD_E!H38+FC_TRA_DAVI_E!H38+FC_TRA_DNAVI_E!H38+FC_TRA_PIPE_E!H38</f>
        <v>9.4079160000000002</v>
      </c>
      <c r="I38" s="8">
        <f>FC_TRA_RAIL_E!I38+FC_TRA_ROAD_E!I38+FC_TRA_DAVI_E!I38+FC_TRA_DNAVI_E!I38+FC_TRA_PIPE_E!I38</f>
        <v>6.2720280000000033</v>
      </c>
      <c r="J38" s="8">
        <f>FC_TRA_RAIL_E!J38+FC_TRA_ROAD_E!J38+FC_TRA_DAVI_E!J38+FC_TRA_DNAVI_E!J38+FC_TRA_PIPE_E!J38</f>
        <v>6.1598879999999978</v>
      </c>
      <c r="K38" s="8">
        <f>FC_TRA_RAIL_E!K38+FC_TRA_ROAD_E!K38+FC_TRA_DAVI_E!K38+FC_TRA_DNAVI_E!K38+FC_TRA_PIPE_E!K38</f>
        <v>6.1598879999999978</v>
      </c>
      <c r="L38" s="8">
        <f>FC_TRA_RAIL_E!L38+FC_TRA_ROAD_E!L38+FC_TRA_DAVI_E!L38+FC_TRA_DNAVI_E!L38+FC_TRA_PIPE_E!L38</f>
        <v>6.1598879999999978</v>
      </c>
      <c r="M38" s="8">
        <f>FC_TRA_RAIL_E!M38+FC_TRA_ROAD_E!M38+FC_TRA_DAVI_E!M38+FC_TRA_DNAVI_E!M38+FC_TRA_PIPE_E!M38</f>
        <v>9.2400840000000013</v>
      </c>
      <c r="N38" s="8">
        <f>FC_TRA_RAIL_E!N38+FC_TRA_ROAD_E!N38+FC_TRA_DAVI_E!N38+FC_TRA_DNAVI_E!N38+FC_TRA_PIPE_E!N38</f>
        <v>6.1598879999999978</v>
      </c>
      <c r="O38" s="8">
        <f>FC_TRA_RAIL_E!O38+FC_TRA_ROAD_E!O38+FC_TRA_DAVI_E!O38+FC_TRA_DNAVI_E!O38+FC_TRA_PIPE_E!O38</f>
        <v>3.0799440000000002</v>
      </c>
      <c r="P38" s="8">
        <f>FC_TRA_RAIL_E!P38+FC_TRA_ROAD_E!P38+FC_TRA_DAVI_E!P38+FC_TRA_DNAVI_E!P38+FC_TRA_PIPE_E!P38</f>
        <v>6.1598879999999978</v>
      </c>
      <c r="Q38" s="8">
        <f>FC_TRA_RAIL_E!Q38+FC_TRA_ROAD_E!Q38+FC_TRA_DAVI_E!Q38+FC_TRA_DNAVI_E!Q38+FC_TRA_PIPE_E!Q38</f>
        <v>3.0799440000000007</v>
      </c>
      <c r="R38" s="8">
        <f>FC_TRA_RAIL_E!R38+FC_TRA_ROAD_E!R38+FC_TRA_DAVI_E!R38+FC_TRA_DNAVI_E!R38+FC_TRA_PIPE_E!R38</f>
        <v>3.0799440000000007</v>
      </c>
      <c r="S38" s="8">
        <f>FC_TRA_RAIL_E!S38+FC_TRA_ROAD_E!S38+FC_TRA_DAVI_E!S38+FC_TRA_DNAVI_E!S38+FC_TRA_PIPE_E!S38</f>
        <v>3.0799440000000011</v>
      </c>
      <c r="T38" s="8">
        <f>FC_TRA_RAIL_E!T38+FC_TRA_ROAD_E!T38+FC_TRA_DAVI_E!T38+FC_TRA_DNAVI_E!T38+FC_TRA_PIPE_E!T38</f>
        <v>3.7298520000000002</v>
      </c>
      <c r="U38" s="8">
        <f>FC_TRA_RAIL_E!U38+FC_TRA_ROAD_E!U38+FC_TRA_DAVI_E!U38+FC_TRA_DNAVI_E!U38+FC_TRA_PIPE_E!U38</f>
        <v>2.476404</v>
      </c>
      <c r="V38" s="8">
        <f>FC_TRA_RAIL_E!V38+FC_TRA_ROAD_E!V38+FC_TRA_DAVI_E!V38+FC_TRA_DNAVI_E!V38+FC_TRA_PIPE_E!V38</f>
        <v>3.4680240000000015</v>
      </c>
      <c r="W38" s="8">
        <f>FC_TRA_RAIL_E!W38+FC_TRA_ROAD_E!W38+FC_TRA_DAVI_E!W38+FC_TRA_DNAVI_E!W38+FC_TRA_PIPE_E!W38</f>
        <v>3.3170759999999988</v>
      </c>
      <c r="X38" s="8">
        <f>FC_TRA_RAIL_E!X38+FC_TRA_ROAD_E!X38+FC_TRA_DAVI_E!X38+FC_TRA_DNAVI_E!X38+FC_TRA_PIPE_E!X38</f>
        <v>3.6590400000000005</v>
      </c>
    </row>
    <row r="39" spans="1:24" ht="11.25" customHeight="1" x14ac:dyDescent="0.2">
      <c r="A39" s="28" t="s">
        <v>64</v>
      </c>
      <c r="B39" s="7" t="s">
        <v>65</v>
      </c>
      <c r="C39" s="8">
        <f>FC_TRA_RAIL_E!C39+FC_TRA_ROAD_E!C39+FC_TRA_DAVI_E!C39+FC_TRA_DNAVI_E!C39+FC_TRA_PIPE_E!C39</f>
        <v>0</v>
      </c>
      <c r="D39" s="8">
        <f>FC_TRA_RAIL_E!D39+FC_TRA_ROAD_E!D39+FC_TRA_DAVI_E!D39+FC_TRA_DNAVI_E!D39+FC_TRA_PIPE_E!D39</f>
        <v>0</v>
      </c>
      <c r="E39" s="8">
        <f>FC_TRA_RAIL_E!E39+FC_TRA_ROAD_E!E39+FC_TRA_DAVI_E!E39+FC_TRA_DNAVI_E!E39+FC_TRA_PIPE_E!E39</f>
        <v>0</v>
      </c>
      <c r="F39" s="8">
        <f>FC_TRA_RAIL_E!F39+FC_TRA_ROAD_E!F39+FC_TRA_DAVI_E!F39+FC_TRA_DNAVI_E!F39+FC_TRA_PIPE_E!F39</f>
        <v>0</v>
      </c>
      <c r="G39" s="8">
        <f>FC_TRA_RAIL_E!G39+FC_TRA_ROAD_E!G39+FC_TRA_DAVI_E!G39+FC_TRA_DNAVI_E!G39+FC_TRA_PIPE_E!G39</f>
        <v>0</v>
      </c>
      <c r="H39" s="8">
        <f>FC_TRA_RAIL_E!H39+FC_TRA_ROAD_E!H39+FC_TRA_DAVI_E!H39+FC_TRA_DNAVI_E!H39+FC_TRA_PIPE_E!H39</f>
        <v>0</v>
      </c>
      <c r="I39" s="8">
        <f>FC_TRA_RAIL_E!I39+FC_TRA_ROAD_E!I39+FC_TRA_DAVI_E!I39+FC_TRA_DNAVI_E!I39+FC_TRA_PIPE_E!I39</f>
        <v>0</v>
      </c>
      <c r="J39" s="8">
        <f>FC_TRA_RAIL_E!J39+FC_TRA_ROAD_E!J39+FC_TRA_DAVI_E!J39+FC_TRA_DNAVI_E!J39+FC_TRA_PIPE_E!J39</f>
        <v>0</v>
      </c>
      <c r="K39" s="8">
        <f>FC_TRA_RAIL_E!K39+FC_TRA_ROAD_E!K39+FC_TRA_DAVI_E!K39+FC_TRA_DNAVI_E!K39+FC_TRA_PIPE_E!K39</f>
        <v>0</v>
      </c>
      <c r="L39" s="8">
        <f>FC_TRA_RAIL_E!L39+FC_TRA_ROAD_E!L39+FC_TRA_DAVI_E!L39+FC_TRA_DNAVI_E!L39+FC_TRA_PIPE_E!L39</f>
        <v>0</v>
      </c>
      <c r="M39" s="8">
        <f>FC_TRA_RAIL_E!M39+FC_TRA_ROAD_E!M39+FC_TRA_DAVI_E!M39+FC_TRA_DNAVI_E!M39+FC_TRA_PIPE_E!M39</f>
        <v>0</v>
      </c>
      <c r="N39" s="8">
        <f>FC_TRA_RAIL_E!N39+FC_TRA_ROAD_E!N39+FC_TRA_DAVI_E!N39+FC_TRA_DNAVI_E!N39+FC_TRA_PIPE_E!N39</f>
        <v>0</v>
      </c>
      <c r="O39" s="8">
        <f>FC_TRA_RAIL_E!O39+FC_TRA_ROAD_E!O39+FC_TRA_DAVI_E!O39+FC_TRA_DNAVI_E!O39+FC_TRA_PIPE_E!O39</f>
        <v>0</v>
      </c>
      <c r="P39" s="8">
        <f>FC_TRA_RAIL_E!P39+FC_TRA_ROAD_E!P39+FC_TRA_DAVI_E!P39+FC_TRA_DNAVI_E!P39+FC_TRA_PIPE_E!P39</f>
        <v>0</v>
      </c>
      <c r="Q39" s="8">
        <f>FC_TRA_RAIL_E!Q39+FC_TRA_ROAD_E!Q39+FC_TRA_DAVI_E!Q39+FC_TRA_DNAVI_E!Q39+FC_TRA_PIPE_E!Q39</f>
        <v>0</v>
      </c>
      <c r="R39" s="8">
        <f>FC_TRA_RAIL_E!R39+FC_TRA_ROAD_E!R39+FC_TRA_DAVI_E!R39+FC_TRA_DNAVI_E!R39+FC_TRA_PIPE_E!R39</f>
        <v>0</v>
      </c>
      <c r="S39" s="8">
        <f>FC_TRA_RAIL_E!S39+FC_TRA_ROAD_E!S39+FC_TRA_DAVI_E!S39+FC_TRA_DNAVI_E!S39+FC_TRA_PIPE_E!S39</f>
        <v>0</v>
      </c>
      <c r="T39" s="8">
        <f>FC_TRA_RAIL_E!T39+FC_TRA_ROAD_E!T39+FC_TRA_DAVI_E!T39+FC_TRA_DNAVI_E!T39+FC_TRA_PIPE_E!T39</f>
        <v>0</v>
      </c>
      <c r="U39" s="8">
        <f>FC_TRA_RAIL_E!U39+FC_TRA_ROAD_E!U39+FC_TRA_DAVI_E!U39+FC_TRA_DNAVI_E!U39+FC_TRA_PIPE_E!U39</f>
        <v>0</v>
      </c>
      <c r="V39" s="8">
        <f>FC_TRA_RAIL_E!V39+FC_TRA_ROAD_E!V39+FC_TRA_DAVI_E!V39+FC_TRA_DNAVI_E!V39+FC_TRA_PIPE_E!V39</f>
        <v>0</v>
      </c>
      <c r="W39" s="8">
        <f>FC_TRA_RAIL_E!W39+FC_TRA_ROAD_E!W39+FC_TRA_DAVI_E!W39+FC_TRA_DNAVI_E!W39+FC_TRA_PIPE_E!W39</f>
        <v>0</v>
      </c>
      <c r="X39" s="8">
        <f>FC_TRA_RAIL_E!X39+FC_TRA_ROAD_E!X39+FC_TRA_DAVI_E!X39+FC_TRA_DNAVI_E!X39+FC_TRA_PIPE_E!X39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FC_TRA_RAIL_E!C40+FC_TRA_ROAD_E!C40+FC_TRA_DAVI_E!C40+FC_TRA_DNAVI_E!C40+FC_TRA_PIPE_E!C40</f>
        <v>336.63229127999983</v>
      </c>
      <c r="D40" s="8">
        <f>FC_TRA_RAIL_E!D40+FC_TRA_ROAD_E!D40+FC_TRA_DAVI_E!D40+FC_TRA_DNAVI_E!D40+FC_TRA_PIPE_E!D40</f>
        <v>346.25026800000012</v>
      </c>
      <c r="E40" s="8">
        <f>FC_TRA_RAIL_E!E40+FC_TRA_ROAD_E!E40+FC_TRA_DAVI_E!E40+FC_TRA_DNAVI_E!E40+FC_TRA_PIPE_E!E40</f>
        <v>371.89846476000014</v>
      </c>
      <c r="F40" s="8">
        <f>FC_TRA_RAIL_E!F40+FC_TRA_ROAD_E!F40+FC_TRA_DAVI_E!F40+FC_TRA_DNAVI_E!F40+FC_TRA_PIPE_E!F40</f>
        <v>346.25026800000018</v>
      </c>
      <c r="G40" s="8">
        <f>FC_TRA_RAIL_E!G40+FC_TRA_ROAD_E!G40+FC_TRA_DAVI_E!G40+FC_TRA_DNAVI_E!G40+FC_TRA_PIPE_E!G40</f>
        <v>391.1346770400001</v>
      </c>
      <c r="H40" s="8">
        <f>FC_TRA_RAIL_E!H40+FC_TRA_ROAD_E!H40+FC_TRA_DAVI_E!H40+FC_TRA_DNAVI_E!H40+FC_TRA_PIPE_E!H40</f>
        <v>403.95864600000016</v>
      </c>
      <c r="I40" s="8">
        <f>FC_TRA_RAIL_E!I40+FC_TRA_ROAD_E!I40+FC_TRA_DAVI_E!I40+FC_TRA_DNAVI_E!I40+FC_TRA_PIPE_E!I40</f>
        <v>397.5466615200001</v>
      </c>
      <c r="J40" s="8">
        <f>FC_TRA_RAIL_E!J40+FC_TRA_ROAD_E!J40+FC_TRA_DAVI_E!J40+FC_TRA_DNAVI_E!J40+FC_TRA_PIPE_E!J40</f>
        <v>395.73762876000001</v>
      </c>
      <c r="K40" s="8">
        <f>FC_TRA_RAIL_E!K40+FC_TRA_ROAD_E!K40+FC_TRA_DAVI_E!K40+FC_TRA_DNAVI_E!K40+FC_TRA_PIPE_E!K40</f>
        <v>364.8204849600001</v>
      </c>
      <c r="L40" s="8">
        <f>FC_TRA_RAIL_E!L40+FC_TRA_ROAD_E!L40+FC_TRA_DAVI_E!L40+FC_TRA_DNAVI_E!L40+FC_TRA_PIPE_E!L40</f>
        <v>340.0870287599999</v>
      </c>
      <c r="M40" s="8">
        <f>FC_TRA_RAIL_E!M40+FC_TRA_ROAD_E!M40+FC_TRA_DAVI_E!M40+FC_TRA_DNAVI_E!M40+FC_TRA_PIPE_E!M40</f>
        <v>401.92105752000015</v>
      </c>
      <c r="N40" s="8">
        <f>FC_TRA_RAIL_E!N40+FC_TRA_ROAD_E!N40+FC_TRA_DAVI_E!N40+FC_TRA_DNAVI_E!N40+FC_TRA_PIPE_E!N40</f>
        <v>358.63731503999998</v>
      </c>
      <c r="O40" s="8">
        <f>FC_TRA_RAIL_E!O40+FC_TRA_ROAD_E!O40+FC_TRA_DAVI_E!O40+FC_TRA_DNAVI_E!O40+FC_TRA_PIPE_E!O40</f>
        <v>361.72890000000001</v>
      </c>
      <c r="P40" s="8">
        <f>FC_TRA_RAIL_E!P40+FC_TRA_ROAD_E!P40+FC_TRA_DAVI_E!P40+FC_TRA_DNAVI_E!P40+FC_TRA_PIPE_E!P40</f>
        <v>364.8204849600001</v>
      </c>
      <c r="Q40" s="8">
        <f>FC_TRA_RAIL_E!Q40+FC_TRA_ROAD_E!Q40+FC_TRA_DAVI_E!Q40+FC_TRA_DNAVI_E!Q40+FC_TRA_PIPE_E!Q40</f>
        <v>355.5454712400001</v>
      </c>
      <c r="R40" s="8">
        <f>FC_TRA_RAIL_E!R40+FC_TRA_ROAD_E!R40+FC_TRA_DAVI_E!R40+FC_TRA_DNAVI_E!R40+FC_TRA_PIPE_E!R40</f>
        <v>374.09575752000018</v>
      </c>
      <c r="S40" s="8">
        <f>FC_TRA_RAIL_E!S40+FC_TRA_ROAD_E!S40+FC_TRA_DAVI_E!S40+FC_TRA_DNAVI_E!S40+FC_TRA_PIPE_E!S40</f>
        <v>417.37950000000012</v>
      </c>
      <c r="T40" s="8">
        <f>FC_TRA_RAIL_E!T40+FC_TRA_ROAD_E!T40+FC_TRA_DAVI_E!T40+FC_TRA_DNAVI_E!T40+FC_TRA_PIPE_E!T40</f>
        <v>503.35657092000014</v>
      </c>
      <c r="U40" s="8">
        <f>FC_TRA_RAIL_E!U40+FC_TRA_ROAD_E!U40+FC_TRA_DAVI_E!U40+FC_TRA_DNAVI_E!U40+FC_TRA_PIPE_E!U40</f>
        <v>536.13166823999984</v>
      </c>
      <c r="V40" s="8">
        <f>FC_TRA_RAIL_E!V40+FC_TRA_ROAD_E!V40+FC_TRA_DAVI_E!V40+FC_TRA_DNAVI_E!V40+FC_TRA_PIPE_E!V40</f>
        <v>497.49772752000007</v>
      </c>
      <c r="W40" s="8">
        <f>FC_TRA_RAIL_E!W40+FC_TRA_ROAD_E!W40+FC_TRA_DAVI_E!W40+FC_TRA_DNAVI_E!W40+FC_TRA_PIPE_E!W40</f>
        <v>258.47218836000002</v>
      </c>
      <c r="X40" s="8">
        <f>FC_TRA_RAIL_E!X40+FC_TRA_ROAD_E!X40+FC_TRA_DAVI_E!X40+FC_TRA_DNAVI_E!X40+FC_TRA_PIPE_E!X40</f>
        <v>340.89383304000006</v>
      </c>
    </row>
    <row r="41" spans="1:24" ht="11.25" customHeight="1" x14ac:dyDescent="0.2">
      <c r="A41" s="28" t="s">
        <v>68</v>
      </c>
      <c r="B41" s="7" t="s">
        <v>69</v>
      </c>
      <c r="C41" s="8">
        <f>FC_TRA_RAIL_E!C41+FC_TRA_ROAD_E!C41+FC_TRA_DAVI_E!C41+FC_TRA_DNAVI_E!C41+FC_TRA_PIPE_E!C41</f>
        <v>0</v>
      </c>
      <c r="D41" s="8">
        <f>FC_TRA_RAIL_E!D41+FC_TRA_ROAD_E!D41+FC_TRA_DAVI_E!D41+FC_TRA_DNAVI_E!D41+FC_TRA_PIPE_E!D41</f>
        <v>0</v>
      </c>
      <c r="E41" s="8">
        <f>FC_TRA_RAIL_E!E41+FC_TRA_ROAD_E!E41+FC_TRA_DAVI_E!E41+FC_TRA_DNAVI_E!E41+FC_TRA_PIPE_E!E41</f>
        <v>0</v>
      </c>
      <c r="F41" s="8">
        <f>FC_TRA_RAIL_E!F41+FC_TRA_ROAD_E!F41+FC_TRA_DAVI_E!F41+FC_TRA_DNAVI_E!F41+FC_TRA_PIPE_E!F41</f>
        <v>0</v>
      </c>
      <c r="G41" s="8">
        <f>FC_TRA_RAIL_E!G41+FC_TRA_ROAD_E!G41+FC_TRA_DAVI_E!G41+FC_TRA_DNAVI_E!G41+FC_TRA_PIPE_E!G41</f>
        <v>0</v>
      </c>
      <c r="H41" s="8">
        <f>FC_TRA_RAIL_E!H41+FC_TRA_ROAD_E!H41+FC_TRA_DAVI_E!H41+FC_TRA_DNAVI_E!H41+FC_TRA_PIPE_E!H41</f>
        <v>0</v>
      </c>
      <c r="I41" s="8">
        <f>FC_TRA_RAIL_E!I41+FC_TRA_ROAD_E!I41+FC_TRA_DAVI_E!I41+FC_TRA_DNAVI_E!I41+FC_TRA_PIPE_E!I41</f>
        <v>0</v>
      </c>
      <c r="J41" s="8">
        <f>FC_TRA_RAIL_E!J41+FC_TRA_ROAD_E!J41+FC_TRA_DAVI_E!J41+FC_TRA_DNAVI_E!J41+FC_TRA_PIPE_E!J41</f>
        <v>0</v>
      </c>
      <c r="K41" s="8">
        <f>FC_TRA_RAIL_E!K41+FC_TRA_ROAD_E!K41+FC_TRA_DAVI_E!K41+FC_TRA_DNAVI_E!K41+FC_TRA_PIPE_E!K41</f>
        <v>0</v>
      </c>
      <c r="L41" s="8">
        <f>FC_TRA_RAIL_E!L41+FC_TRA_ROAD_E!L41+FC_TRA_DAVI_E!L41+FC_TRA_DNAVI_E!L41+FC_TRA_PIPE_E!L41</f>
        <v>0</v>
      </c>
      <c r="M41" s="8">
        <f>FC_TRA_RAIL_E!M41+FC_TRA_ROAD_E!M41+FC_TRA_DAVI_E!M41+FC_TRA_DNAVI_E!M41+FC_TRA_PIPE_E!M41</f>
        <v>0</v>
      </c>
      <c r="N41" s="8">
        <f>FC_TRA_RAIL_E!N41+FC_TRA_ROAD_E!N41+FC_TRA_DAVI_E!N41+FC_TRA_DNAVI_E!N41+FC_TRA_PIPE_E!N41</f>
        <v>0</v>
      </c>
      <c r="O41" s="8">
        <f>FC_TRA_RAIL_E!O41+FC_TRA_ROAD_E!O41+FC_TRA_DAVI_E!O41+FC_TRA_DNAVI_E!O41+FC_TRA_PIPE_E!O41</f>
        <v>0</v>
      </c>
      <c r="P41" s="8">
        <f>FC_TRA_RAIL_E!P41+FC_TRA_ROAD_E!P41+FC_TRA_DAVI_E!P41+FC_TRA_DNAVI_E!P41+FC_TRA_PIPE_E!P41</f>
        <v>0</v>
      </c>
      <c r="Q41" s="8">
        <f>FC_TRA_RAIL_E!Q41+FC_TRA_ROAD_E!Q41+FC_TRA_DAVI_E!Q41+FC_TRA_DNAVI_E!Q41+FC_TRA_PIPE_E!Q41</f>
        <v>0</v>
      </c>
      <c r="R41" s="8">
        <f>FC_TRA_RAIL_E!R41+FC_TRA_ROAD_E!R41+FC_TRA_DAVI_E!R41+FC_TRA_DNAVI_E!R41+FC_TRA_PIPE_E!R41</f>
        <v>0</v>
      </c>
      <c r="S41" s="8">
        <f>FC_TRA_RAIL_E!S41+FC_TRA_ROAD_E!S41+FC_TRA_DAVI_E!S41+FC_TRA_DNAVI_E!S41+FC_TRA_PIPE_E!S41</f>
        <v>0</v>
      </c>
      <c r="T41" s="8">
        <f>FC_TRA_RAIL_E!T41+FC_TRA_ROAD_E!T41+FC_TRA_DAVI_E!T41+FC_TRA_DNAVI_E!T41+FC_TRA_PIPE_E!T41</f>
        <v>0</v>
      </c>
      <c r="U41" s="8">
        <f>FC_TRA_RAIL_E!U41+FC_TRA_ROAD_E!U41+FC_TRA_DAVI_E!U41+FC_TRA_DNAVI_E!U41+FC_TRA_PIPE_E!U41</f>
        <v>0</v>
      </c>
      <c r="V41" s="8">
        <f>FC_TRA_RAIL_E!V41+FC_TRA_ROAD_E!V41+FC_TRA_DAVI_E!V41+FC_TRA_DNAVI_E!V41+FC_TRA_PIPE_E!V41</f>
        <v>0</v>
      </c>
      <c r="W41" s="8">
        <f>FC_TRA_RAIL_E!W41+FC_TRA_ROAD_E!W41+FC_TRA_DAVI_E!W41+FC_TRA_DNAVI_E!W41+FC_TRA_PIPE_E!W41</f>
        <v>0</v>
      </c>
      <c r="X41" s="8">
        <f>FC_TRA_RAIL_E!X41+FC_TRA_ROAD_E!X41+FC_TRA_DAVI_E!X41+FC_TRA_DNAVI_E!X41+FC_TRA_PIPE_E!X41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FC_TRA_RAIL_E!C42+FC_TRA_ROAD_E!C42+FC_TRA_DAVI_E!C42+FC_TRA_DNAVI_E!C42+FC_TRA_PIPE_E!C42</f>
        <v>0</v>
      </c>
      <c r="D42" s="8">
        <f>FC_TRA_RAIL_E!D42+FC_TRA_ROAD_E!D42+FC_TRA_DAVI_E!D42+FC_TRA_DNAVI_E!D42+FC_TRA_PIPE_E!D42</f>
        <v>0</v>
      </c>
      <c r="E42" s="8">
        <f>FC_TRA_RAIL_E!E42+FC_TRA_ROAD_E!E42+FC_TRA_DAVI_E!E42+FC_TRA_DNAVI_E!E42+FC_TRA_PIPE_E!E42</f>
        <v>0</v>
      </c>
      <c r="F42" s="8">
        <f>FC_TRA_RAIL_E!F42+FC_TRA_ROAD_E!F42+FC_TRA_DAVI_E!F42+FC_TRA_DNAVI_E!F42+FC_TRA_PIPE_E!F42</f>
        <v>0</v>
      </c>
      <c r="G42" s="8">
        <f>FC_TRA_RAIL_E!G42+FC_TRA_ROAD_E!G42+FC_TRA_DAVI_E!G42+FC_TRA_DNAVI_E!G42+FC_TRA_PIPE_E!G42</f>
        <v>0</v>
      </c>
      <c r="H42" s="8">
        <f>FC_TRA_RAIL_E!H42+FC_TRA_ROAD_E!H42+FC_TRA_DAVI_E!H42+FC_TRA_DNAVI_E!H42+FC_TRA_PIPE_E!H42</f>
        <v>0</v>
      </c>
      <c r="I42" s="8">
        <f>FC_TRA_RAIL_E!I42+FC_TRA_ROAD_E!I42+FC_TRA_DAVI_E!I42+FC_TRA_DNAVI_E!I42+FC_TRA_PIPE_E!I42</f>
        <v>0</v>
      </c>
      <c r="J42" s="8">
        <f>FC_TRA_RAIL_E!J42+FC_TRA_ROAD_E!J42+FC_TRA_DAVI_E!J42+FC_TRA_DNAVI_E!J42+FC_TRA_PIPE_E!J42</f>
        <v>0</v>
      </c>
      <c r="K42" s="8">
        <f>FC_TRA_RAIL_E!K42+FC_TRA_ROAD_E!K42+FC_TRA_DAVI_E!K42+FC_TRA_DNAVI_E!K42+FC_TRA_PIPE_E!K42</f>
        <v>0</v>
      </c>
      <c r="L42" s="8">
        <f>FC_TRA_RAIL_E!L42+FC_TRA_ROAD_E!L42+FC_TRA_DAVI_E!L42+FC_TRA_DNAVI_E!L42+FC_TRA_PIPE_E!L42</f>
        <v>0</v>
      </c>
      <c r="M42" s="8">
        <f>FC_TRA_RAIL_E!M42+FC_TRA_ROAD_E!M42+FC_TRA_DAVI_E!M42+FC_TRA_DNAVI_E!M42+FC_TRA_PIPE_E!M42</f>
        <v>0</v>
      </c>
      <c r="N42" s="8">
        <f>FC_TRA_RAIL_E!N42+FC_TRA_ROAD_E!N42+FC_TRA_DAVI_E!N42+FC_TRA_DNAVI_E!N42+FC_TRA_PIPE_E!N42</f>
        <v>0</v>
      </c>
      <c r="O42" s="8">
        <f>FC_TRA_RAIL_E!O42+FC_TRA_ROAD_E!O42+FC_TRA_DAVI_E!O42+FC_TRA_DNAVI_E!O42+FC_TRA_PIPE_E!O42</f>
        <v>0</v>
      </c>
      <c r="P42" s="8">
        <f>FC_TRA_RAIL_E!P42+FC_TRA_ROAD_E!P42+FC_TRA_DAVI_E!P42+FC_TRA_DNAVI_E!P42+FC_TRA_PIPE_E!P42</f>
        <v>0</v>
      </c>
      <c r="Q42" s="8">
        <f>FC_TRA_RAIL_E!Q42+FC_TRA_ROAD_E!Q42+FC_TRA_DAVI_E!Q42+FC_TRA_DNAVI_E!Q42+FC_TRA_PIPE_E!Q42</f>
        <v>0</v>
      </c>
      <c r="R42" s="8">
        <f>FC_TRA_RAIL_E!R42+FC_TRA_ROAD_E!R42+FC_TRA_DAVI_E!R42+FC_TRA_DNAVI_E!R42+FC_TRA_PIPE_E!R42</f>
        <v>0</v>
      </c>
      <c r="S42" s="8">
        <f>FC_TRA_RAIL_E!S42+FC_TRA_ROAD_E!S42+FC_TRA_DAVI_E!S42+FC_TRA_DNAVI_E!S42+FC_TRA_PIPE_E!S42</f>
        <v>0</v>
      </c>
      <c r="T42" s="8">
        <f>FC_TRA_RAIL_E!T42+FC_TRA_ROAD_E!T42+FC_TRA_DAVI_E!T42+FC_TRA_DNAVI_E!T42+FC_TRA_PIPE_E!T42</f>
        <v>0</v>
      </c>
      <c r="U42" s="8">
        <f>FC_TRA_RAIL_E!U42+FC_TRA_ROAD_E!U42+FC_TRA_DAVI_E!U42+FC_TRA_DNAVI_E!U42+FC_TRA_PIPE_E!U42</f>
        <v>0</v>
      </c>
      <c r="V42" s="8">
        <f>FC_TRA_RAIL_E!V42+FC_TRA_ROAD_E!V42+FC_TRA_DAVI_E!V42+FC_TRA_DNAVI_E!V42+FC_TRA_PIPE_E!V42</f>
        <v>0</v>
      </c>
      <c r="W42" s="8">
        <f>FC_TRA_RAIL_E!W42+FC_TRA_ROAD_E!W42+FC_TRA_DAVI_E!W42+FC_TRA_DNAVI_E!W42+FC_TRA_PIPE_E!W42</f>
        <v>0</v>
      </c>
      <c r="X42" s="8">
        <f>FC_TRA_RAIL_E!X42+FC_TRA_ROAD_E!X42+FC_TRA_DAVI_E!X42+FC_TRA_DNAVI_E!X42+FC_TRA_PIPE_E!X42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FC_TRA_RAIL_E!C43+FC_TRA_ROAD_E!C43+FC_TRA_DAVI_E!C43+FC_TRA_DNAVI_E!C43+FC_TRA_PIPE_E!C43</f>
        <v>10929.40315272</v>
      </c>
      <c r="D43" s="8">
        <f>FC_TRA_RAIL_E!D43+FC_TRA_ROAD_E!D43+FC_TRA_DAVI_E!D43+FC_TRA_DNAVI_E!D43+FC_TRA_PIPE_E!D43</f>
        <v>11555.500076640003</v>
      </c>
      <c r="E43" s="8">
        <f>FC_TRA_RAIL_E!E43+FC_TRA_ROAD_E!E43+FC_TRA_DAVI_E!E43+FC_TRA_DNAVI_E!E43+FC_TRA_PIPE_E!E43</f>
        <v>11947.212061199998</v>
      </c>
      <c r="F43" s="8">
        <f>FC_TRA_RAIL_E!F43+FC_TRA_ROAD_E!F43+FC_TRA_DAVI_E!F43+FC_TRA_DNAVI_E!F43+FC_TRA_PIPE_E!F43</f>
        <v>13122.347481359997</v>
      </c>
      <c r="G43" s="8">
        <f>FC_TRA_RAIL_E!G43+FC_TRA_ROAD_E!G43+FC_TRA_DAVI_E!G43+FC_TRA_DNAVI_E!G43+FC_TRA_PIPE_E!G43</f>
        <v>13790.184075719997</v>
      </c>
      <c r="H43" s="8">
        <f>FC_TRA_RAIL_E!H43+FC_TRA_ROAD_E!H43+FC_TRA_DAVI_E!H43+FC_TRA_DNAVI_E!H43+FC_TRA_PIPE_E!H43</f>
        <v>13295.728143360002</v>
      </c>
      <c r="I43" s="8">
        <f>FC_TRA_RAIL_E!I43+FC_TRA_ROAD_E!I43+FC_TRA_DAVI_E!I43+FC_TRA_DNAVI_E!I43+FC_TRA_PIPE_E!I43</f>
        <v>13570.451729639997</v>
      </c>
      <c r="J43" s="8">
        <f>FC_TRA_RAIL_E!J43+FC_TRA_ROAD_E!J43+FC_TRA_DAVI_E!J43+FC_TRA_DNAVI_E!J43+FC_TRA_PIPE_E!J43</f>
        <v>13694.717607480001</v>
      </c>
      <c r="K43" s="8">
        <f>FC_TRA_RAIL_E!K43+FC_TRA_ROAD_E!K43+FC_TRA_DAVI_E!K43+FC_TRA_DNAVI_E!K43+FC_TRA_PIPE_E!K43</f>
        <v>14061.14181108</v>
      </c>
      <c r="L43" s="8">
        <f>FC_TRA_RAIL_E!L43+FC_TRA_ROAD_E!L43+FC_TRA_DAVI_E!L43+FC_TRA_DNAVI_E!L43+FC_TRA_PIPE_E!L43</f>
        <v>13818.983218560003</v>
      </c>
      <c r="M43" s="8">
        <f>FC_TRA_RAIL_E!M43+FC_TRA_ROAD_E!M43+FC_TRA_DAVI_E!M43+FC_TRA_DNAVI_E!M43+FC_TRA_PIPE_E!M43</f>
        <v>13672.413270359997</v>
      </c>
      <c r="N43" s="8">
        <f>FC_TRA_RAIL_E!N43+FC_TRA_ROAD_E!N43+FC_TRA_DAVI_E!N43+FC_TRA_DNAVI_E!N43+FC_TRA_PIPE_E!N43</f>
        <v>12802.553192520003</v>
      </c>
      <c r="O43" s="8">
        <f>FC_TRA_RAIL_E!O43+FC_TRA_ROAD_E!O43+FC_TRA_DAVI_E!O43+FC_TRA_DNAVI_E!O43+FC_TRA_PIPE_E!O43</f>
        <v>11767.00581108</v>
      </c>
      <c r="P43" s="8">
        <f>FC_TRA_RAIL_E!P43+FC_TRA_ROAD_E!P43+FC_TRA_DAVI_E!P43+FC_TRA_DNAVI_E!P43+FC_TRA_PIPE_E!P43</f>
        <v>11604.504688919998</v>
      </c>
      <c r="Q43" s="8">
        <f>FC_TRA_RAIL_E!Q43+FC_TRA_ROAD_E!Q43+FC_TRA_DAVI_E!Q43+FC_TRA_DNAVI_E!Q43+FC_TRA_PIPE_E!Q43</f>
        <v>11830.731840719998</v>
      </c>
      <c r="R43" s="8">
        <f>FC_TRA_RAIL_E!R43+FC_TRA_ROAD_E!R43+FC_TRA_DAVI_E!R43+FC_TRA_DNAVI_E!R43+FC_TRA_PIPE_E!R43</f>
        <v>12021.909662879998</v>
      </c>
      <c r="S43" s="8">
        <f>FC_TRA_RAIL_E!S43+FC_TRA_ROAD_E!S43+FC_TRA_DAVI_E!S43+FC_TRA_DNAVI_E!S43+FC_TRA_PIPE_E!S43</f>
        <v>12538.090262880003</v>
      </c>
      <c r="T43" s="8">
        <f>FC_TRA_RAIL_E!T43+FC_TRA_ROAD_E!T43+FC_TRA_DAVI_E!T43+FC_TRA_DNAVI_E!T43+FC_TRA_PIPE_E!T43</f>
        <v>12845.96998308</v>
      </c>
      <c r="U43" s="8">
        <f>FC_TRA_RAIL_E!U43+FC_TRA_ROAD_E!U43+FC_TRA_DAVI_E!U43+FC_TRA_DNAVI_E!U43+FC_TRA_PIPE_E!U43</f>
        <v>12961.782503280001</v>
      </c>
      <c r="V43" s="8">
        <f>FC_TRA_RAIL_E!V43+FC_TRA_ROAD_E!V43+FC_TRA_DAVI_E!V43+FC_TRA_DNAVI_E!V43+FC_TRA_PIPE_E!V43</f>
        <v>13267.762625519999</v>
      </c>
      <c r="W43" s="8">
        <f>FC_TRA_RAIL_E!W43+FC_TRA_ROAD_E!W43+FC_TRA_DAVI_E!W43+FC_TRA_DNAVI_E!W43+FC_TRA_PIPE_E!W43</f>
        <v>11242.649283839999</v>
      </c>
      <c r="X43" s="8">
        <f>FC_TRA_RAIL_E!X43+FC_TRA_ROAD_E!X43+FC_TRA_DAVI_E!X43+FC_TRA_DNAVI_E!X43+FC_TRA_PIPE_E!X43</f>
        <v>12028.0563468</v>
      </c>
    </row>
    <row r="44" spans="1:24" ht="11.25" customHeight="1" x14ac:dyDescent="0.2">
      <c r="A44" s="28" t="s">
        <v>74</v>
      </c>
      <c r="B44" s="7" t="s">
        <v>75</v>
      </c>
      <c r="C44" s="8">
        <f>FC_TRA_RAIL_E!C44+FC_TRA_ROAD_E!C44+FC_TRA_DAVI_E!C44+FC_TRA_DNAVI_E!C44+FC_TRA_PIPE_E!C44</f>
        <v>0</v>
      </c>
      <c r="D44" s="8">
        <f>FC_TRA_RAIL_E!D44+FC_TRA_ROAD_E!D44+FC_TRA_DAVI_E!D44+FC_TRA_DNAVI_E!D44+FC_TRA_PIPE_E!D44</f>
        <v>0</v>
      </c>
      <c r="E44" s="8">
        <f>FC_TRA_RAIL_E!E44+FC_TRA_ROAD_E!E44+FC_TRA_DAVI_E!E44+FC_TRA_DNAVI_E!E44+FC_TRA_PIPE_E!E44</f>
        <v>3.1268980800000006</v>
      </c>
      <c r="F44" s="8">
        <f>FC_TRA_RAIL_E!F44+FC_TRA_ROAD_E!F44+FC_TRA_DAVI_E!F44+FC_TRA_DNAVI_E!F44+FC_TRA_PIPE_E!F44</f>
        <v>3.1268980800000001</v>
      </c>
      <c r="G44" s="8">
        <f>FC_TRA_RAIL_E!G44+FC_TRA_ROAD_E!G44+FC_TRA_DAVI_E!G44+FC_TRA_DNAVI_E!G44+FC_TRA_PIPE_E!G44</f>
        <v>0</v>
      </c>
      <c r="H44" s="8">
        <f>FC_TRA_RAIL_E!H44+FC_TRA_ROAD_E!H44+FC_TRA_DAVI_E!H44+FC_TRA_DNAVI_E!H44+FC_TRA_PIPE_E!H44</f>
        <v>0</v>
      </c>
      <c r="I44" s="8">
        <f>FC_TRA_RAIL_E!I44+FC_TRA_ROAD_E!I44+FC_TRA_DAVI_E!I44+FC_TRA_DNAVI_E!I44+FC_TRA_PIPE_E!I44</f>
        <v>0</v>
      </c>
      <c r="J44" s="8">
        <f>FC_TRA_RAIL_E!J44+FC_TRA_ROAD_E!J44+FC_TRA_DAVI_E!J44+FC_TRA_DNAVI_E!J44+FC_TRA_PIPE_E!J44</f>
        <v>281.73596904000004</v>
      </c>
      <c r="K44" s="8">
        <f>FC_TRA_RAIL_E!K44+FC_TRA_ROAD_E!K44+FC_TRA_DAVI_E!K44+FC_TRA_DNAVI_E!K44+FC_TRA_PIPE_E!K44</f>
        <v>303.40803096000002</v>
      </c>
      <c r="L44" s="8">
        <f>FC_TRA_RAIL_E!L44+FC_TRA_ROAD_E!L44+FC_TRA_DAVI_E!L44+FC_TRA_DNAVI_E!L44+FC_TRA_PIPE_E!L44</f>
        <v>371.5199071200002</v>
      </c>
      <c r="M44" s="8">
        <f>FC_TRA_RAIL_E!M44+FC_TRA_ROAD_E!M44+FC_TRA_DAVI_E!M44+FC_TRA_DNAVI_E!M44+FC_TRA_PIPE_E!M44</f>
        <v>250.77600000000001</v>
      </c>
      <c r="N44" s="8">
        <f>FC_TRA_RAIL_E!N44+FC_TRA_ROAD_E!N44+FC_TRA_DAVI_E!N44+FC_TRA_DNAVI_E!N44+FC_TRA_PIPE_E!N44</f>
        <v>260.06390712000001</v>
      </c>
      <c r="O44" s="8">
        <f>FC_TRA_RAIL_E!O44+FC_TRA_ROAD_E!O44+FC_TRA_DAVI_E!O44+FC_TRA_DNAVI_E!O44+FC_TRA_PIPE_E!O44</f>
        <v>263.15987616000001</v>
      </c>
      <c r="P44" s="8">
        <f>FC_TRA_RAIL_E!P44+FC_TRA_ROAD_E!P44+FC_TRA_DAVI_E!P44+FC_TRA_DNAVI_E!P44+FC_TRA_PIPE_E!P44</f>
        <v>272.44806192000004</v>
      </c>
      <c r="Q44" s="8">
        <f>FC_TRA_RAIL_E!Q44+FC_TRA_ROAD_E!Q44+FC_TRA_DAVI_E!Q44+FC_TRA_DNAVI_E!Q44+FC_TRA_PIPE_E!Q44</f>
        <v>164.08803096</v>
      </c>
      <c r="R44" s="8">
        <f>FC_TRA_RAIL_E!R44+FC_TRA_ROAD_E!R44+FC_TRA_DAVI_E!R44+FC_TRA_DNAVI_E!R44+FC_TRA_PIPE_E!R44</f>
        <v>157.89609288</v>
      </c>
      <c r="S44" s="8">
        <f>FC_TRA_RAIL_E!S44+FC_TRA_ROAD_E!S44+FC_TRA_DAVI_E!S44+FC_TRA_DNAVI_E!S44+FC_TRA_PIPE_E!S44</f>
        <v>229.10393808000001</v>
      </c>
      <c r="T44" s="8">
        <f>FC_TRA_RAIL_E!T44+FC_TRA_ROAD_E!T44+FC_TRA_DAVI_E!T44+FC_TRA_DNAVI_E!T44+FC_TRA_PIPE_E!T44</f>
        <v>193.82198400000001</v>
      </c>
      <c r="U44" s="8">
        <f>FC_TRA_RAIL_E!U44+FC_TRA_ROAD_E!U44+FC_TRA_DAVI_E!U44+FC_TRA_DNAVI_E!U44+FC_TRA_PIPE_E!U44</f>
        <v>201.47232384000003</v>
      </c>
      <c r="V44" s="8">
        <f>FC_TRA_RAIL_E!V44+FC_TRA_ROAD_E!V44+FC_TRA_DAVI_E!V44+FC_TRA_DNAVI_E!V44+FC_TRA_PIPE_E!V44</f>
        <v>193.76012592000006</v>
      </c>
      <c r="W44" s="8">
        <f>FC_TRA_RAIL_E!W44+FC_TRA_ROAD_E!W44+FC_TRA_DAVI_E!W44+FC_TRA_DNAVI_E!W44+FC_TRA_PIPE_E!W44</f>
        <v>145.62645912000002</v>
      </c>
      <c r="X44" s="8">
        <f>FC_TRA_RAIL_E!X44+FC_TRA_ROAD_E!X44+FC_TRA_DAVI_E!X44+FC_TRA_DNAVI_E!X44+FC_TRA_PIPE_E!X44</f>
        <v>139.29213600000003</v>
      </c>
    </row>
    <row r="45" spans="1:24" ht="11.25" customHeight="1" x14ac:dyDescent="0.2">
      <c r="A45" s="28" t="s">
        <v>76</v>
      </c>
      <c r="B45" s="7" t="s">
        <v>77</v>
      </c>
      <c r="C45" s="8">
        <f>FC_TRA_RAIL_E!C45+FC_TRA_ROAD_E!C45+FC_TRA_DAVI_E!C45+FC_TRA_DNAVI_E!C45+FC_TRA_PIPE_E!C45</f>
        <v>0</v>
      </c>
      <c r="D45" s="8">
        <f>FC_TRA_RAIL_E!D45+FC_TRA_ROAD_E!D45+FC_TRA_DAVI_E!D45+FC_TRA_DNAVI_E!D45+FC_TRA_PIPE_E!D45</f>
        <v>0</v>
      </c>
      <c r="E45" s="8">
        <f>FC_TRA_RAIL_E!E45+FC_TRA_ROAD_E!E45+FC_TRA_DAVI_E!E45+FC_TRA_DNAVI_E!E45+FC_TRA_PIPE_E!E45</f>
        <v>0</v>
      </c>
      <c r="F45" s="8">
        <f>FC_TRA_RAIL_E!F45+FC_TRA_ROAD_E!F45+FC_TRA_DAVI_E!F45+FC_TRA_DNAVI_E!F45+FC_TRA_PIPE_E!F45</f>
        <v>0</v>
      </c>
      <c r="G45" s="8">
        <f>FC_TRA_RAIL_E!G45+FC_TRA_ROAD_E!G45+FC_TRA_DAVI_E!G45+FC_TRA_DNAVI_E!G45+FC_TRA_PIPE_E!G45</f>
        <v>0</v>
      </c>
      <c r="H45" s="8">
        <f>FC_TRA_RAIL_E!H45+FC_TRA_ROAD_E!H45+FC_TRA_DAVI_E!H45+FC_TRA_DNAVI_E!H45+FC_TRA_PIPE_E!H45</f>
        <v>0</v>
      </c>
      <c r="I45" s="8">
        <f>FC_TRA_RAIL_E!I45+FC_TRA_ROAD_E!I45+FC_TRA_DAVI_E!I45+FC_TRA_DNAVI_E!I45+FC_TRA_PIPE_E!I45</f>
        <v>0</v>
      </c>
      <c r="J45" s="8">
        <f>FC_TRA_RAIL_E!J45+FC_TRA_ROAD_E!J45+FC_TRA_DAVI_E!J45+FC_TRA_DNAVI_E!J45+FC_TRA_PIPE_E!J45</f>
        <v>0</v>
      </c>
      <c r="K45" s="8">
        <f>FC_TRA_RAIL_E!K45+FC_TRA_ROAD_E!K45+FC_TRA_DAVI_E!K45+FC_TRA_DNAVI_E!K45+FC_TRA_PIPE_E!K45</f>
        <v>0</v>
      </c>
      <c r="L45" s="8">
        <f>FC_TRA_RAIL_E!L45+FC_TRA_ROAD_E!L45+FC_TRA_DAVI_E!L45+FC_TRA_DNAVI_E!L45+FC_TRA_PIPE_E!L45</f>
        <v>0</v>
      </c>
      <c r="M45" s="8">
        <f>FC_TRA_RAIL_E!M45+FC_TRA_ROAD_E!M45+FC_TRA_DAVI_E!M45+FC_TRA_DNAVI_E!M45+FC_TRA_PIPE_E!M45</f>
        <v>0</v>
      </c>
      <c r="N45" s="8">
        <f>FC_TRA_RAIL_E!N45+FC_TRA_ROAD_E!N45+FC_TRA_DAVI_E!N45+FC_TRA_DNAVI_E!N45+FC_TRA_PIPE_E!N45</f>
        <v>0</v>
      </c>
      <c r="O45" s="8">
        <f>FC_TRA_RAIL_E!O45+FC_TRA_ROAD_E!O45+FC_TRA_DAVI_E!O45+FC_TRA_DNAVI_E!O45+FC_TRA_PIPE_E!O45</f>
        <v>0</v>
      </c>
      <c r="P45" s="8">
        <f>FC_TRA_RAIL_E!P45+FC_TRA_ROAD_E!P45+FC_TRA_DAVI_E!P45+FC_TRA_DNAVI_E!P45+FC_TRA_PIPE_E!P45</f>
        <v>0</v>
      </c>
      <c r="Q45" s="8">
        <f>FC_TRA_RAIL_E!Q45+FC_TRA_ROAD_E!Q45+FC_TRA_DAVI_E!Q45+FC_TRA_DNAVI_E!Q45+FC_TRA_PIPE_E!Q45</f>
        <v>0</v>
      </c>
      <c r="R45" s="8">
        <f>FC_TRA_RAIL_E!R45+FC_TRA_ROAD_E!R45+FC_TRA_DAVI_E!R45+FC_TRA_DNAVI_E!R45+FC_TRA_PIPE_E!R45</f>
        <v>0</v>
      </c>
      <c r="S45" s="8">
        <f>FC_TRA_RAIL_E!S45+FC_TRA_ROAD_E!S45+FC_TRA_DAVI_E!S45+FC_TRA_DNAVI_E!S45+FC_TRA_PIPE_E!S45</f>
        <v>0</v>
      </c>
      <c r="T45" s="8">
        <f>FC_TRA_RAIL_E!T45+FC_TRA_ROAD_E!T45+FC_TRA_DAVI_E!T45+FC_TRA_DNAVI_E!T45+FC_TRA_PIPE_E!T45</f>
        <v>0</v>
      </c>
      <c r="U45" s="8">
        <f>FC_TRA_RAIL_E!U45+FC_TRA_ROAD_E!U45+FC_TRA_DAVI_E!U45+FC_TRA_DNAVI_E!U45+FC_TRA_PIPE_E!U45</f>
        <v>0</v>
      </c>
      <c r="V45" s="8">
        <f>FC_TRA_RAIL_E!V45+FC_TRA_ROAD_E!V45+FC_TRA_DAVI_E!V45+FC_TRA_DNAVI_E!V45+FC_TRA_PIPE_E!V45</f>
        <v>0</v>
      </c>
      <c r="W45" s="8">
        <f>FC_TRA_RAIL_E!W45+FC_TRA_ROAD_E!W45+FC_TRA_DAVI_E!W45+FC_TRA_DNAVI_E!W45+FC_TRA_PIPE_E!W45</f>
        <v>0</v>
      </c>
      <c r="X45" s="8">
        <f>FC_TRA_RAIL_E!X45+FC_TRA_ROAD_E!X45+FC_TRA_DAVI_E!X45+FC_TRA_DNAVI_E!X45+FC_TRA_PIPE_E!X45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FC_TRA_RAIL_E!C46+FC_TRA_ROAD_E!C46+FC_TRA_DAVI_E!C46+FC_TRA_DNAVI_E!C46+FC_TRA_PIPE_E!C46</f>
        <v>0</v>
      </c>
      <c r="D46" s="8">
        <f>FC_TRA_RAIL_E!D46+FC_TRA_ROAD_E!D46+FC_TRA_DAVI_E!D46+FC_TRA_DNAVI_E!D46+FC_TRA_PIPE_E!D46</f>
        <v>0</v>
      </c>
      <c r="E46" s="8">
        <f>FC_TRA_RAIL_E!E46+FC_TRA_ROAD_E!E46+FC_TRA_DAVI_E!E46+FC_TRA_DNAVI_E!E46+FC_TRA_PIPE_E!E46</f>
        <v>0</v>
      </c>
      <c r="F46" s="8">
        <f>FC_TRA_RAIL_E!F46+FC_TRA_ROAD_E!F46+FC_TRA_DAVI_E!F46+FC_TRA_DNAVI_E!F46+FC_TRA_PIPE_E!F46</f>
        <v>0</v>
      </c>
      <c r="G46" s="8">
        <f>FC_TRA_RAIL_E!G46+FC_TRA_ROAD_E!G46+FC_TRA_DAVI_E!G46+FC_TRA_DNAVI_E!G46+FC_TRA_PIPE_E!G46</f>
        <v>0</v>
      </c>
      <c r="H46" s="8">
        <f>FC_TRA_RAIL_E!H46+FC_TRA_ROAD_E!H46+FC_TRA_DAVI_E!H46+FC_TRA_DNAVI_E!H46+FC_TRA_PIPE_E!H46</f>
        <v>0</v>
      </c>
      <c r="I46" s="8">
        <f>FC_TRA_RAIL_E!I46+FC_TRA_ROAD_E!I46+FC_TRA_DAVI_E!I46+FC_TRA_DNAVI_E!I46+FC_TRA_PIPE_E!I46</f>
        <v>0</v>
      </c>
      <c r="J46" s="8">
        <f>FC_TRA_RAIL_E!J46+FC_TRA_ROAD_E!J46+FC_TRA_DAVI_E!J46+FC_TRA_DNAVI_E!J46+FC_TRA_PIPE_E!J46</f>
        <v>0</v>
      </c>
      <c r="K46" s="8">
        <f>FC_TRA_RAIL_E!K46+FC_TRA_ROAD_E!K46+FC_TRA_DAVI_E!K46+FC_TRA_DNAVI_E!K46+FC_TRA_PIPE_E!K46</f>
        <v>0</v>
      </c>
      <c r="L46" s="8">
        <f>FC_TRA_RAIL_E!L46+FC_TRA_ROAD_E!L46+FC_TRA_DAVI_E!L46+FC_TRA_DNAVI_E!L46+FC_TRA_PIPE_E!L46</f>
        <v>0</v>
      </c>
      <c r="M46" s="8">
        <f>FC_TRA_RAIL_E!M46+FC_TRA_ROAD_E!M46+FC_TRA_DAVI_E!M46+FC_TRA_DNAVI_E!M46+FC_TRA_PIPE_E!M46</f>
        <v>0</v>
      </c>
      <c r="N46" s="8">
        <f>FC_TRA_RAIL_E!N46+FC_TRA_ROAD_E!N46+FC_TRA_DAVI_E!N46+FC_TRA_DNAVI_E!N46+FC_TRA_PIPE_E!N46</f>
        <v>0</v>
      </c>
      <c r="O46" s="8">
        <f>FC_TRA_RAIL_E!O46+FC_TRA_ROAD_E!O46+FC_TRA_DAVI_E!O46+FC_TRA_DNAVI_E!O46+FC_TRA_PIPE_E!O46</f>
        <v>0</v>
      </c>
      <c r="P46" s="8">
        <f>FC_TRA_RAIL_E!P46+FC_TRA_ROAD_E!P46+FC_TRA_DAVI_E!P46+FC_TRA_DNAVI_E!P46+FC_TRA_PIPE_E!P46</f>
        <v>0</v>
      </c>
      <c r="Q46" s="8">
        <f>FC_TRA_RAIL_E!Q46+FC_TRA_ROAD_E!Q46+FC_TRA_DAVI_E!Q46+FC_TRA_DNAVI_E!Q46+FC_TRA_PIPE_E!Q46</f>
        <v>0</v>
      </c>
      <c r="R46" s="8">
        <f>FC_TRA_RAIL_E!R46+FC_TRA_ROAD_E!R46+FC_TRA_DAVI_E!R46+FC_TRA_DNAVI_E!R46+FC_TRA_PIPE_E!R46</f>
        <v>0</v>
      </c>
      <c r="S46" s="8">
        <f>FC_TRA_RAIL_E!S46+FC_TRA_ROAD_E!S46+FC_TRA_DAVI_E!S46+FC_TRA_DNAVI_E!S46+FC_TRA_PIPE_E!S46</f>
        <v>0</v>
      </c>
      <c r="T46" s="8">
        <f>FC_TRA_RAIL_E!T46+FC_TRA_ROAD_E!T46+FC_TRA_DAVI_E!T46+FC_TRA_DNAVI_E!T46+FC_TRA_PIPE_E!T46</f>
        <v>0</v>
      </c>
      <c r="U46" s="8">
        <f>FC_TRA_RAIL_E!U46+FC_TRA_ROAD_E!U46+FC_TRA_DAVI_E!U46+FC_TRA_DNAVI_E!U46+FC_TRA_PIPE_E!U46</f>
        <v>0</v>
      </c>
      <c r="V46" s="8">
        <f>FC_TRA_RAIL_E!V46+FC_TRA_ROAD_E!V46+FC_TRA_DAVI_E!V46+FC_TRA_DNAVI_E!V46+FC_TRA_PIPE_E!V46</f>
        <v>0</v>
      </c>
      <c r="W46" s="8">
        <f>FC_TRA_RAIL_E!W46+FC_TRA_ROAD_E!W46+FC_TRA_DAVI_E!W46+FC_TRA_DNAVI_E!W46+FC_TRA_PIPE_E!W46</f>
        <v>0</v>
      </c>
      <c r="X46" s="8">
        <f>FC_TRA_RAIL_E!X46+FC_TRA_ROAD_E!X46+FC_TRA_DAVI_E!X46+FC_TRA_DNAVI_E!X46+FC_TRA_PIPE_E!X46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FC_TRA_RAIL_E!C47+FC_TRA_ROAD_E!C47+FC_TRA_DAVI_E!C47+FC_TRA_DNAVI_E!C47+FC_TRA_PIPE_E!C47</f>
        <v>0</v>
      </c>
      <c r="D47" s="8">
        <f>FC_TRA_RAIL_E!D47+FC_TRA_ROAD_E!D47+FC_TRA_DAVI_E!D47+FC_TRA_DNAVI_E!D47+FC_TRA_PIPE_E!D47</f>
        <v>0</v>
      </c>
      <c r="E47" s="8">
        <f>FC_TRA_RAIL_E!E47+FC_TRA_ROAD_E!E47+FC_TRA_DAVI_E!E47+FC_TRA_DNAVI_E!E47+FC_TRA_PIPE_E!E47</f>
        <v>0</v>
      </c>
      <c r="F47" s="8">
        <f>FC_TRA_RAIL_E!F47+FC_TRA_ROAD_E!F47+FC_TRA_DAVI_E!F47+FC_TRA_DNAVI_E!F47+FC_TRA_PIPE_E!F47</f>
        <v>0</v>
      </c>
      <c r="G47" s="8">
        <f>FC_TRA_RAIL_E!G47+FC_TRA_ROAD_E!G47+FC_TRA_DAVI_E!G47+FC_TRA_DNAVI_E!G47+FC_TRA_PIPE_E!G47</f>
        <v>0</v>
      </c>
      <c r="H47" s="8">
        <f>FC_TRA_RAIL_E!H47+FC_TRA_ROAD_E!H47+FC_TRA_DAVI_E!H47+FC_TRA_DNAVI_E!H47+FC_TRA_PIPE_E!H47</f>
        <v>0</v>
      </c>
      <c r="I47" s="8">
        <f>FC_TRA_RAIL_E!I47+FC_TRA_ROAD_E!I47+FC_TRA_DAVI_E!I47+FC_TRA_DNAVI_E!I47+FC_TRA_PIPE_E!I47</f>
        <v>0</v>
      </c>
      <c r="J47" s="8">
        <f>FC_TRA_RAIL_E!J47+FC_TRA_ROAD_E!J47+FC_TRA_DAVI_E!J47+FC_TRA_DNAVI_E!J47+FC_TRA_PIPE_E!J47</f>
        <v>0</v>
      </c>
      <c r="K47" s="8">
        <f>FC_TRA_RAIL_E!K47+FC_TRA_ROAD_E!K47+FC_TRA_DAVI_E!K47+FC_TRA_DNAVI_E!K47+FC_TRA_PIPE_E!K47</f>
        <v>0</v>
      </c>
      <c r="L47" s="8">
        <f>FC_TRA_RAIL_E!L47+FC_TRA_ROAD_E!L47+FC_TRA_DAVI_E!L47+FC_TRA_DNAVI_E!L47+FC_TRA_PIPE_E!L47</f>
        <v>0</v>
      </c>
      <c r="M47" s="8">
        <f>FC_TRA_RAIL_E!M47+FC_TRA_ROAD_E!M47+FC_TRA_DAVI_E!M47+FC_TRA_DNAVI_E!M47+FC_TRA_PIPE_E!M47</f>
        <v>0</v>
      </c>
      <c r="N47" s="8">
        <f>FC_TRA_RAIL_E!N47+FC_TRA_ROAD_E!N47+FC_TRA_DAVI_E!N47+FC_TRA_DNAVI_E!N47+FC_TRA_PIPE_E!N47</f>
        <v>0</v>
      </c>
      <c r="O47" s="8">
        <f>FC_TRA_RAIL_E!O47+FC_TRA_ROAD_E!O47+FC_TRA_DAVI_E!O47+FC_TRA_DNAVI_E!O47+FC_TRA_PIPE_E!O47</f>
        <v>0</v>
      </c>
      <c r="P47" s="8">
        <f>FC_TRA_RAIL_E!P47+FC_TRA_ROAD_E!P47+FC_TRA_DAVI_E!P47+FC_TRA_DNAVI_E!P47+FC_TRA_PIPE_E!P47</f>
        <v>0</v>
      </c>
      <c r="Q47" s="8">
        <f>FC_TRA_RAIL_E!Q47+FC_TRA_ROAD_E!Q47+FC_TRA_DAVI_E!Q47+FC_TRA_DNAVI_E!Q47+FC_TRA_PIPE_E!Q47</f>
        <v>0</v>
      </c>
      <c r="R47" s="8">
        <f>FC_TRA_RAIL_E!R47+FC_TRA_ROAD_E!R47+FC_TRA_DAVI_E!R47+FC_TRA_DNAVI_E!R47+FC_TRA_PIPE_E!R47</f>
        <v>0</v>
      </c>
      <c r="S47" s="8">
        <f>FC_TRA_RAIL_E!S47+FC_TRA_ROAD_E!S47+FC_TRA_DAVI_E!S47+FC_TRA_DNAVI_E!S47+FC_TRA_PIPE_E!S47</f>
        <v>0</v>
      </c>
      <c r="T47" s="8">
        <f>FC_TRA_RAIL_E!T47+FC_TRA_ROAD_E!T47+FC_TRA_DAVI_E!T47+FC_TRA_DNAVI_E!T47+FC_TRA_PIPE_E!T47</f>
        <v>0</v>
      </c>
      <c r="U47" s="8">
        <f>FC_TRA_RAIL_E!U47+FC_TRA_ROAD_E!U47+FC_TRA_DAVI_E!U47+FC_TRA_DNAVI_E!U47+FC_TRA_PIPE_E!U47</f>
        <v>0</v>
      </c>
      <c r="V47" s="8">
        <f>FC_TRA_RAIL_E!V47+FC_TRA_ROAD_E!V47+FC_TRA_DAVI_E!V47+FC_TRA_DNAVI_E!V47+FC_TRA_PIPE_E!V47</f>
        <v>0</v>
      </c>
      <c r="W47" s="8">
        <f>FC_TRA_RAIL_E!W47+FC_TRA_ROAD_E!W47+FC_TRA_DAVI_E!W47+FC_TRA_DNAVI_E!W47+FC_TRA_PIPE_E!W47</f>
        <v>0</v>
      </c>
      <c r="X47" s="8">
        <f>FC_TRA_RAIL_E!X47+FC_TRA_ROAD_E!X47+FC_TRA_DAVI_E!X47+FC_TRA_DNAVI_E!X47+FC_TRA_PIPE_E!X47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FC_TRA_RAIL_E!C48+FC_TRA_ROAD_E!C48+FC_TRA_DAVI_E!C48+FC_TRA_DNAVI_E!C48+FC_TRA_PIPE_E!C48</f>
        <v>0</v>
      </c>
      <c r="D48" s="8">
        <f>FC_TRA_RAIL_E!D48+FC_TRA_ROAD_E!D48+FC_TRA_DAVI_E!D48+FC_TRA_DNAVI_E!D48+FC_TRA_PIPE_E!D48</f>
        <v>0</v>
      </c>
      <c r="E48" s="8">
        <f>FC_TRA_RAIL_E!E48+FC_TRA_ROAD_E!E48+FC_TRA_DAVI_E!E48+FC_TRA_DNAVI_E!E48+FC_TRA_PIPE_E!E48</f>
        <v>0</v>
      </c>
      <c r="F48" s="8">
        <f>FC_TRA_RAIL_E!F48+FC_TRA_ROAD_E!F48+FC_TRA_DAVI_E!F48+FC_TRA_DNAVI_E!F48+FC_TRA_PIPE_E!F48</f>
        <v>0</v>
      </c>
      <c r="G48" s="8">
        <f>FC_TRA_RAIL_E!G48+FC_TRA_ROAD_E!G48+FC_TRA_DAVI_E!G48+FC_TRA_DNAVI_E!G48+FC_TRA_PIPE_E!G48</f>
        <v>0</v>
      </c>
      <c r="H48" s="8">
        <f>FC_TRA_RAIL_E!H48+FC_TRA_ROAD_E!H48+FC_TRA_DAVI_E!H48+FC_TRA_DNAVI_E!H48+FC_TRA_PIPE_E!H48</f>
        <v>0</v>
      </c>
      <c r="I48" s="8">
        <f>FC_TRA_RAIL_E!I48+FC_TRA_ROAD_E!I48+FC_TRA_DAVI_E!I48+FC_TRA_DNAVI_E!I48+FC_TRA_PIPE_E!I48</f>
        <v>0</v>
      </c>
      <c r="J48" s="8">
        <f>FC_TRA_RAIL_E!J48+FC_TRA_ROAD_E!J48+FC_TRA_DAVI_E!J48+FC_TRA_DNAVI_E!J48+FC_TRA_PIPE_E!J48</f>
        <v>0</v>
      </c>
      <c r="K48" s="8">
        <f>FC_TRA_RAIL_E!K48+FC_TRA_ROAD_E!K48+FC_TRA_DAVI_E!K48+FC_TRA_DNAVI_E!K48+FC_TRA_PIPE_E!K48</f>
        <v>0</v>
      </c>
      <c r="L48" s="8">
        <f>FC_TRA_RAIL_E!L48+FC_TRA_ROAD_E!L48+FC_TRA_DAVI_E!L48+FC_TRA_DNAVI_E!L48+FC_TRA_PIPE_E!L48</f>
        <v>0</v>
      </c>
      <c r="M48" s="8">
        <f>FC_TRA_RAIL_E!M48+FC_TRA_ROAD_E!M48+FC_TRA_DAVI_E!M48+FC_TRA_DNAVI_E!M48+FC_TRA_PIPE_E!M48</f>
        <v>0</v>
      </c>
      <c r="N48" s="8">
        <f>FC_TRA_RAIL_E!N48+FC_TRA_ROAD_E!N48+FC_TRA_DAVI_E!N48+FC_TRA_DNAVI_E!N48+FC_TRA_PIPE_E!N48</f>
        <v>0</v>
      </c>
      <c r="O48" s="8">
        <f>FC_TRA_RAIL_E!O48+FC_TRA_ROAD_E!O48+FC_TRA_DAVI_E!O48+FC_TRA_DNAVI_E!O48+FC_TRA_PIPE_E!O48</f>
        <v>0</v>
      </c>
      <c r="P48" s="8">
        <f>FC_TRA_RAIL_E!P48+FC_TRA_ROAD_E!P48+FC_TRA_DAVI_E!P48+FC_TRA_DNAVI_E!P48+FC_TRA_PIPE_E!P48</f>
        <v>0</v>
      </c>
      <c r="Q48" s="8">
        <f>FC_TRA_RAIL_E!Q48+FC_TRA_ROAD_E!Q48+FC_TRA_DAVI_E!Q48+FC_TRA_DNAVI_E!Q48+FC_TRA_PIPE_E!Q48</f>
        <v>0</v>
      </c>
      <c r="R48" s="8">
        <f>FC_TRA_RAIL_E!R48+FC_TRA_ROAD_E!R48+FC_TRA_DAVI_E!R48+FC_TRA_DNAVI_E!R48+FC_TRA_PIPE_E!R48</f>
        <v>0</v>
      </c>
      <c r="S48" s="8">
        <f>FC_TRA_RAIL_E!S48+FC_TRA_ROAD_E!S48+FC_TRA_DAVI_E!S48+FC_TRA_DNAVI_E!S48+FC_TRA_PIPE_E!S48</f>
        <v>0</v>
      </c>
      <c r="T48" s="8">
        <f>FC_TRA_RAIL_E!T48+FC_TRA_ROAD_E!T48+FC_TRA_DAVI_E!T48+FC_TRA_DNAVI_E!T48+FC_TRA_PIPE_E!T48</f>
        <v>0</v>
      </c>
      <c r="U48" s="8">
        <f>FC_TRA_RAIL_E!U48+FC_TRA_ROAD_E!U48+FC_TRA_DAVI_E!U48+FC_TRA_DNAVI_E!U48+FC_TRA_PIPE_E!U48</f>
        <v>0</v>
      </c>
      <c r="V48" s="8">
        <f>FC_TRA_RAIL_E!V48+FC_TRA_ROAD_E!V48+FC_TRA_DAVI_E!V48+FC_TRA_DNAVI_E!V48+FC_TRA_PIPE_E!V48</f>
        <v>0</v>
      </c>
      <c r="W48" s="8">
        <f>FC_TRA_RAIL_E!W48+FC_TRA_ROAD_E!W48+FC_TRA_DAVI_E!W48+FC_TRA_DNAVI_E!W48+FC_TRA_PIPE_E!W48</f>
        <v>0</v>
      </c>
      <c r="X48" s="8">
        <f>FC_TRA_RAIL_E!X48+FC_TRA_ROAD_E!X48+FC_TRA_DAVI_E!X48+FC_TRA_DNAVI_E!X48+FC_TRA_PIPE_E!X48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FC_TRA_RAIL_E!C49+FC_TRA_ROAD_E!C49+FC_TRA_DAVI_E!C49+FC_TRA_DNAVI_E!C49+FC_TRA_PIPE_E!C49</f>
        <v>0</v>
      </c>
      <c r="D49" s="8">
        <f>FC_TRA_RAIL_E!D49+FC_TRA_ROAD_E!D49+FC_TRA_DAVI_E!D49+FC_TRA_DNAVI_E!D49+FC_TRA_PIPE_E!D49</f>
        <v>0</v>
      </c>
      <c r="E49" s="8">
        <f>FC_TRA_RAIL_E!E49+FC_TRA_ROAD_E!E49+FC_TRA_DAVI_E!E49+FC_TRA_DNAVI_E!E49+FC_TRA_PIPE_E!E49</f>
        <v>0</v>
      </c>
      <c r="F49" s="8">
        <f>FC_TRA_RAIL_E!F49+FC_TRA_ROAD_E!F49+FC_TRA_DAVI_E!F49+FC_TRA_DNAVI_E!F49+FC_TRA_PIPE_E!F49</f>
        <v>0</v>
      </c>
      <c r="G49" s="8">
        <f>FC_TRA_RAIL_E!G49+FC_TRA_ROAD_E!G49+FC_TRA_DAVI_E!G49+FC_TRA_DNAVI_E!G49+FC_TRA_PIPE_E!G49</f>
        <v>0</v>
      </c>
      <c r="H49" s="8">
        <f>FC_TRA_RAIL_E!H49+FC_TRA_ROAD_E!H49+FC_TRA_DAVI_E!H49+FC_TRA_DNAVI_E!H49+FC_TRA_PIPE_E!H49</f>
        <v>0</v>
      </c>
      <c r="I49" s="8">
        <f>FC_TRA_RAIL_E!I49+FC_TRA_ROAD_E!I49+FC_TRA_DAVI_E!I49+FC_TRA_DNAVI_E!I49+FC_TRA_PIPE_E!I49</f>
        <v>0</v>
      </c>
      <c r="J49" s="8">
        <f>FC_TRA_RAIL_E!J49+FC_TRA_ROAD_E!J49+FC_TRA_DAVI_E!J49+FC_TRA_DNAVI_E!J49+FC_TRA_PIPE_E!J49</f>
        <v>0</v>
      </c>
      <c r="K49" s="8">
        <f>FC_TRA_RAIL_E!K49+FC_TRA_ROAD_E!K49+FC_TRA_DAVI_E!K49+FC_TRA_DNAVI_E!K49+FC_TRA_PIPE_E!K49</f>
        <v>0</v>
      </c>
      <c r="L49" s="8">
        <f>FC_TRA_RAIL_E!L49+FC_TRA_ROAD_E!L49+FC_TRA_DAVI_E!L49+FC_TRA_DNAVI_E!L49+FC_TRA_PIPE_E!L49</f>
        <v>0</v>
      </c>
      <c r="M49" s="8">
        <f>FC_TRA_RAIL_E!M49+FC_TRA_ROAD_E!M49+FC_TRA_DAVI_E!M49+FC_TRA_DNAVI_E!M49+FC_TRA_PIPE_E!M49</f>
        <v>0</v>
      </c>
      <c r="N49" s="8">
        <f>FC_TRA_RAIL_E!N49+FC_TRA_ROAD_E!N49+FC_TRA_DAVI_E!N49+FC_TRA_DNAVI_E!N49+FC_TRA_PIPE_E!N49</f>
        <v>0</v>
      </c>
      <c r="O49" s="8">
        <f>FC_TRA_RAIL_E!O49+FC_TRA_ROAD_E!O49+FC_TRA_DAVI_E!O49+FC_TRA_DNAVI_E!O49+FC_TRA_PIPE_E!O49</f>
        <v>0</v>
      </c>
      <c r="P49" s="8">
        <f>FC_TRA_RAIL_E!P49+FC_TRA_ROAD_E!P49+FC_TRA_DAVI_E!P49+FC_TRA_DNAVI_E!P49+FC_TRA_PIPE_E!P49</f>
        <v>0</v>
      </c>
      <c r="Q49" s="8">
        <f>FC_TRA_RAIL_E!Q49+FC_TRA_ROAD_E!Q49+FC_TRA_DAVI_E!Q49+FC_TRA_DNAVI_E!Q49+FC_TRA_PIPE_E!Q49</f>
        <v>0</v>
      </c>
      <c r="R49" s="8">
        <f>FC_TRA_RAIL_E!R49+FC_TRA_ROAD_E!R49+FC_TRA_DAVI_E!R49+FC_TRA_DNAVI_E!R49+FC_TRA_PIPE_E!R49</f>
        <v>0</v>
      </c>
      <c r="S49" s="8">
        <f>FC_TRA_RAIL_E!S49+FC_TRA_ROAD_E!S49+FC_TRA_DAVI_E!S49+FC_TRA_DNAVI_E!S49+FC_TRA_PIPE_E!S49</f>
        <v>0</v>
      </c>
      <c r="T49" s="8">
        <f>FC_TRA_RAIL_E!T49+FC_TRA_ROAD_E!T49+FC_TRA_DAVI_E!T49+FC_TRA_DNAVI_E!T49+FC_TRA_PIPE_E!T49</f>
        <v>0</v>
      </c>
      <c r="U49" s="8">
        <f>FC_TRA_RAIL_E!U49+FC_TRA_ROAD_E!U49+FC_TRA_DAVI_E!U49+FC_TRA_DNAVI_E!U49+FC_TRA_PIPE_E!U49</f>
        <v>0</v>
      </c>
      <c r="V49" s="8">
        <f>FC_TRA_RAIL_E!V49+FC_TRA_ROAD_E!V49+FC_TRA_DAVI_E!V49+FC_TRA_DNAVI_E!V49+FC_TRA_PIPE_E!V49</f>
        <v>0</v>
      </c>
      <c r="W49" s="8">
        <f>FC_TRA_RAIL_E!W49+FC_TRA_ROAD_E!W49+FC_TRA_DAVI_E!W49+FC_TRA_DNAVI_E!W49+FC_TRA_PIPE_E!W49</f>
        <v>0</v>
      </c>
      <c r="X49" s="8">
        <f>FC_TRA_RAIL_E!X49+FC_TRA_ROAD_E!X49+FC_TRA_DAVI_E!X49+FC_TRA_DNAVI_E!X49+FC_TRA_PIPE_E!X49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FC_TRA_RAIL_E!C50+FC_TRA_ROAD_E!C50+FC_TRA_DAVI_E!C50+FC_TRA_DNAVI_E!C50+FC_TRA_PIPE_E!C50</f>
        <v>0</v>
      </c>
      <c r="D50" s="8">
        <f>FC_TRA_RAIL_E!D50+FC_TRA_ROAD_E!D50+FC_TRA_DAVI_E!D50+FC_TRA_DNAVI_E!D50+FC_TRA_PIPE_E!D50</f>
        <v>0</v>
      </c>
      <c r="E50" s="8">
        <f>FC_TRA_RAIL_E!E50+FC_TRA_ROAD_E!E50+FC_TRA_DAVI_E!E50+FC_TRA_DNAVI_E!E50+FC_TRA_PIPE_E!E50</f>
        <v>0</v>
      </c>
      <c r="F50" s="8">
        <f>FC_TRA_RAIL_E!F50+FC_TRA_ROAD_E!F50+FC_TRA_DAVI_E!F50+FC_TRA_DNAVI_E!F50+FC_TRA_PIPE_E!F50</f>
        <v>0</v>
      </c>
      <c r="G50" s="8">
        <f>FC_TRA_RAIL_E!G50+FC_TRA_ROAD_E!G50+FC_TRA_DAVI_E!G50+FC_TRA_DNAVI_E!G50+FC_TRA_PIPE_E!G50</f>
        <v>0</v>
      </c>
      <c r="H50" s="8">
        <f>FC_TRA_RAIL_E!H50+FC_TRA_ROAD_E!H50+FC_TRA_DAVI_E!H50+FC_TRA_DNAVI_E!H50+FC_TRA_PIPE_E!H50</f>
        <v>0</v>
      </c>
      <c r="I50" s="8">
        <f>FC_TRA_RAIL_E!I50+FC_TRA_ROAD_E!I50+FC_TRA_DAVI_E!I50+FC_TRA_DNAVI_E!I50+FC_TRA_PIPE_E!I50</f>
        <v>0</v>
      </c>
      <c r="J50" s="8">
        <f>FC_TRA_RAIL_E!J50+FC_TRA_ROAD_E!J50+FC_TRA_DAVI_E!J50+FC_TRA_DNAVI_E!J50+FC_TRA_PIPE_E!J50</f>
        <v>0</v>
      </c>
      <c r="K50" s="8">
        <f>FC_TRA_RAIL_E!K50+FC_TRA_ROAD_E!K50+FC_TRA_DAVI_E!K50+FC_TRA_DNAVI_E!K50+FC_TRA_PIPE_E!K50</f>
        <v>0</v>
      </c>
      <c r="L50" s="8">
        <f>FC_TRA_RAIL_E!L50+FC_TRA_ROAD_E!L50+FC_TRA_DAVI_E!L50+FC_TRA_DNAVI_E!L50+FC_TRA_PIPE_E!L50</f>
        <v>0</v>
      </c>
      <c r="M50" s="8">
        <f>FC_TRA_RAIL_E!M50+FC_TRA_ROAD_E!M50+FC_TRA_DAVI_E!M50+FC_TRA_DNAVI_E!M50+FC_TRA_PIPE_E!M50</f>
        <v>0</v>
      </c>
      <c r="N50" s="8">
        <f>FC_TRA_RAIL_E!N50+FC_TRA_ROAD_E!N50+FC_TRA_DAVI_E!N50+FC_TRA_DNAVI_E!N50+FC_TRA_PIPE_E!N50</f>
        <v>0</v>
      </c>
      <c r="O50" s="8">
        <f>FC_TRA_RAIL_E!O50+FC_TRA_ROAD_E!O50+FC_TRA_DAVI_E!O50+FC_TRA_DNAVI_E!O50+FC_TRA_PIPE_E!O50</f>
        <v>0</v>
      </c>
      <c r="P50" s="8">
        <f>FC_TRA_RAIL_E!P50+FC_TRA_ROAD_E!P50+FC_TRA_DAVI_E!P50+FC_TRA_DNAVI_E!P50+FC_TRA_PIPE_E!P50</f>
        <v>0</v>
      </c>
      <c r="Q50" s="8">
        <f>FC_TRA_RAIL_E!Q50+FC_TRA_ROAD_E!Q50+FC_TRA_DAVI_E!Q50+FC_TRA_DNAVI_E!Q50+FC_TRA_PIPE_E!Q50</f>
        <v>0</v>
      </c>
      <c r="R50" s="8">
        <f>FC_TRA_RAIL_E!R50+FC_TRA_ROAD_E!R50+FC_TRA_DAVI_E!R50+FC_TRA_DNAVI_E!R50+FC_TRA_PIPE_E!R50</f>
        <v>0</v>
      </c>
      <c r="S50" s="8">
        <f>FC_TRA_RAIL_E!S50+FC_TRA_ROAD_E!S50+FC_TRA_DAVI_E!S50+FC_TRA_DNAVI_E!S50+FC_TRA_PIPE_E!S50</f>
        <v>0</v>
      </c>
      <c r="T50" s="8">
        <f>FC_TRA_RAIL_E!T50+FC_TRA_ROAD_E!T50+FC_TRA_DAVI_E!T50+FC_TRA_DNAVI_E!T50+FC_TRA_PIPE_E!T50</f>
        <v>0</v>
      </c>
      <c r="U50" s="8">
        <f>FC_TRA_RAIL_E!U50+FC_TRA_ROAD_E!U50+FC_TRA_DAVI_E!U50+FC_TRA_DNAVI_E!U50+FC_TRA_PIPE_E!U50</f>
        <v>0</v>
      </c>
      <c r="V50" s="8">
        <f>FC_TRA_RAIL_E!V50+FC_TRA_ROAD_E!V50+FC_TRA_DAVI_E!V50+FC_TRA_DNAVI_E!V50+FC_TRA_PIPE_E!V50</f>
        <v>0</v>
      </c>
      <c r="W50" s="8">
        <f>FC_TRA_RAIL_E!W50+FC_TRA_ROAD_E!W50+FC_TRA_DAVI_E!W50+FC_TRA_DNAVI_E!W50+FC_TRA_PIPE_E!W50</f>
        <v>0</v>
      </c>
      <c r="X50" s="8">
        <f>FC_TRA_RAIL_E!X50+FC_TRA_ROAD_E!X50+FC_TRA_DAVI_E!X50+FC_TRA_DNAVI_E!X50+FC_TRA_PIPE_E!X50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FC_TRA_RAIL_E!C51+FC_TRA_ROAD_E!C51+FC_TRA_DAVI_E!C51+FC_TRA_DNAVI_E!C51+FC_TRA_PIPE_E!C51</f>
        <v>2.6254799999999996</v>
      </c>
      <c r="D51" s="27">
        <f>FC_TRA_RAIL_E!D51+FC_TRA_ROAD_E!D51+FC_TRA_DAVI_E!D51+FC_TRA_DNAVI_E!D51+FC_TRA_PIPE_E!D51</f>
        <v>10.6029</v>
      </c>
      <c r="E51" s="27">
        <f>FC_TRA_RAIL_E!E51+FC_TRA_ROAD_E!E51+FC_TRA_DAVI_E!E51+FC_TRA_DNAVI_E!E51+FC_TRA_PIPE_E!E51</f>
        <v>16.257780000000004</v>
      </c>
      <c r="F51" s="27">
        <f>FC_TRA_RAIL_E!F51+FC_TRA_ROAD_E!F51+FC_TRA_DAVI_E!F51+FC_TRA_DNAVI_E!F51+FC_TRA_PIPE_E!F51</f>
        <v>21.155310000000004</v>
      </c>
      <c r="G51" s="27">
        <f>FC_TRA_RAIL_E!G51+FC_TRA_ROAD_E!G51+FC_TRA_DAVI_E!G51+FC_TRA_DNAVI_E!G51+FC_TRA_PIPE_E!G51</f>
        <v>22.064129999999999</v>
      </c>
      <c r="H51" s="27">
        <f>FC_TRA_RAIL_E!H51+FC_TRA_ROAD_E!H51+FC_TRA_DAVI_E!H51+FC_TRA_DNAVI_E!H51+FC_TRA_PIPE_E!H51</f>
        <v>26.103330000000003</v>
      </c>
      <c r="I51" s="27">
        <f>FC_TRA_RAIL_E!I51+FC_TRA_ROAD_E!I51+FC_TRA_DAVI_E!I51+FC_TRA_DNAVI_E!I51+FC_TRA_PIPE_E!I51</f>
        <v>24.437159999999995</v>
      </c>
      <c r="J51" s="27">
        <f>FC_TRA_RAIL_E!J51+FC_TRA_ROAD_E!J51+FC_TRA_DAVI_E!J51+FC_TRA_DNAVI_E!J51+FC_TRA_PIPE_E!J51</f>
        <v>27.062639999999995</v>
      </c>
      <c r="K51" s="27">
        <f>FC_TRA_RAIL_E!K51+FC_TRA_ROAD_E!K51+FC_TRA_DAVI_E!K51+FC_TRA_DNAVI_E!K51+FC_TRA_PIPE_E!K51</f>
        <v>28.223910000000004</v>
      </c>
      <c r="L51" s="27">
        <f>FC_TRA_RAIL_E!L51+FC_TRA_ROAD_E!L51+FC_TRA_DAVI_E!L51+FC_TRA_DNAVI_E!L51+FC_TRA_PIPE_E!L51</f>
        <v>28.072440000000011</v>
      </c>
      <c r="M51" s="27">
        <f>FC_TRA_RAIL_E!M51+FC_TRA_ROAD_E!M51+FC_TRA_DAVI_E!M51+FC_TRA_DNAVI_E!M51+FC_TRA_PIPE_E!M51</f>
        <v>29.435669999999998</v>
      </c>
      <c r="N51" s="27">
        <f>FC_TRA_RAIL_E!N51+FC_TRA_ROAD_E!N51+FC_TRA_DAVI_E!N51+FC_TRA_DNAVI_E!N51+FC_TRA_PIPE_E!N51</f>
        <v>29.486160000000012</v>
      </c>
      <c r="O51" s="27">
        <f>FC_TRA_RAIL_E!O51+FC_TRA_ROAD_E!O51+FC_TRA_DAVI_E!O51+FC_TRA_DNAVI_E!O51+FC_TRA_PIPE_E!O51</f>
        <v>28.12293</v>
      </c>
      <c r="P51" s="27">
        <f>FC_TRA_RAIL_E!P51+FC_TRA_ROAD_E!P51+FC_TRA_DAVI_E!P51+FC_TRA_DNAVI_E!P51+FC_TRA_PIPE_E!P51</f>
        <v>29.082240000000006</v>
      </c>
      <c r="Q51" s="27">
        <f>FC_TRA_RAIL_E!Q51+FC_TRA_ROAD_E!Q51+FC_TRA_DAVI_E!Q51+FC_TRA_DNAVI_E!Q51+FC_TRA_PIPE_E!Q51</f>
        <v>28.425870000000007</v>
      </c>
      <c r="R51" s="27">
        <f>FC_TRA_RAIL_E!R51+FC_TRA_ROAD_E!R51+FC_TRA_DAVI_E!R51+FC_TRA_DNAVI_E!R51+FC_TRA_PIPE_E!R51</f>
        <v>33.070950000000011</v>
      </c>
      <c r="S51" s="27">
        <f>FC_TRA_RAIL_E!S51+FC_TRA_ROAD_E!S51+FC_TRA_DAVI_E!S51+FC_TRA_DNAVI_E!S51+FC_TRA_PIPE_E!S51</f>
        <v>32.566050000000004</v>
      </c>
      <c r="T51" s="27">
        <f>FC_TRA_RAIL_E!T51+FC_TRA_ROAD_E!T51+FC_TRA_DAVI_E!T51+FC_TRA_DNAVI_E!T51+FC_TRA_PIPE_E!T51</f>
        <v>34.471542599999999</v>
      </c>
      <c r="U51" s="27">
        <f>FC_TRA_RAIL_E!U51+FC_TRA_ROAD_E!U51+FC_TRA_DAVI_E!U51+FC_TRA_DNAVI_E!U51+FC_TRA_PIPE_E!U51</f>
        <v>37.751978880000003</v>
      </c>
      <c r="V51" s="27">
        <f>FC_TRA_RAIL_E!V51+FC_TRA_ROAD_E!V51+FC_TRA_DAVI_E!V51+FC_TRA_DNAVI_E!V51+FC_TRA_PIPE_E!V51</f>
        <v>41.122489319999993</v>
      </c>
      <c r="W51" s="27">
        <f>FC_TRA_RAIL_E!W51+FC_TRA_ROAD_E!W51+FC_TRA_DAVI_E!W51+FC_TRA_DNAVI_E!W51+FC_TRA_PIPE_E!W51</f>
        <v>47.198052000000011</v>
      </c>
      <c r="X51" s="27">
        <f>FC_TRA_RAIL_E!X51+FC_TRA_ROAD_E!X51+FC_TRA_DAVI_E!X51+FC_TRA_DNAVI_E!X51+FC_TRA_PIPE_E!X51</f>
        <v>55.908990719999998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FC_TRA_RAIL_E!C53+FC_TRA_ROAD_E!C53+FC_TRA_DAVI_E!C53+FC_TRA_DNAVI_E!C53+FC_TRA_PIPE_E!C53</f>
        <v>0</v>
      </c>
      <c r="D53" s="8">
        <f>FC_TRA_RAIL_E!D53+FC_TRA_ROAD_E!D53+FC_TRA_DAVI_E!D53+FC_TRA_DNAVI_E!D53+FC_TRA_PIPE_E!D53</f>
        <v>0</v>
      </c>
      <c r="E53" s="8">
        <f>FC_TRA_RAIL_E!E53+FC_TRA_ROAD_E!E53+FC_TRA_DAVI_E!E53+FC_TRA_DNAVI_E!E53+FC_TRA_PIPE_E!E53</f>
        <v>0</v>
      </c>
      <c r="F53" s="8">
        <f>FC_TRA_RAIL_E!F53+FC_TRA_ROAD_E!F53+FC_TRA_DAVI_E!F53+FC_TRA_DNAVI_E!F53+FC_TRA_PIPE_E!F53</f>
        <v>0</v>
      </c>
      <c r="G53" s="8">
        <f>FC_TRA_RAIL_E!G53+FC_TRA_ROAD_E!G53+FC_TRA_DAVI_E!G53+FC_TRA_DNAVI_E!G53+FC_TRA_PIPE_E!G53</f>
        <v>0</v>
      </c>
      <c r="H53" s="8">
        <f>FC_TRA_RAIL_E!H53+FC_TRA_ROAD_E!H53+FC_TRA_DAVI_E!H53+FC_TRA_DNAVI_E!H53+FC_TRA_PIPE_E!H53</f>
        <v>0</v>
      </c>
      <c r="I53" s="8">
        <f>FC_TRA_RAIL_E!I53+FC_TRA_ROAD_E!I53+FC_TRA_DAVI_E!I53+FC_TRA_DNAVI_E!I53+FC_TRA_PIPE_E!I53</f>
        <v>0</v>
      </c>
      <c r="J53" s="8">
        <f>FC_TRA_RAIL_E!J53+FC_TRA_ROAD_E!J53+FC_TRA_DAVI_E!J53+FC_TRA_DNAVI_E!J53+FC_TRA_PIPE_E!J53</f>
        <v>0</v>
      </c>
      <c r="K53" s="8">
        <f>FC_TRA_RAIL_E!K53+FC_TRA_ROAD_E!K53+FC_TRA_DAVI_E!K53+FC_TRA_DNAVI_E!K53+FC_TRA_PIPE_E!K53</f>
        <v>0</v>
      </c>
      <c r="L53" s="8">
        <f>FC_TRA_RAIL_E!L53+FC_TRA_ROAD_E!L53+FC_TRA_DAVI_E!L53+FC_TRA_DNAVI_E!L53+FC_TRA_PIPE_E!L53</f>
        <v>0</v>
      </c>
      <c r="M53" s="8">
        <f>FC_TRA_RAIL_E!M53+FC_TRA_ROAD_E!M53+FC_TRA_DAVI_E!M53+FC_TRA_DNAVI_E!M53+FC_TRA_PIPE_E!M53</f>
        <v>0</v>
      </c>
      <c r="N53" s="8">
        <f>FC_TRA_RAIL_E!N53+FC_TRA_ROAD_E!N53+FC_TRA_DAVI_E!N53+FC_TRA_DNAVI_E!N53+FC_TRA_PIPE_E!N53</f>
        <v>0</v>
      </c>
      <c r="O53" s="8">
        <f>FC_TRA_RAIL_E!O53+FC_TRA_ROAD_E!O53+FC_TRA_DAVI_E!O53+FC_TRA_DNAVI_E!O53+FC_TRA_PIPE_E!O53</f>
        <v>0</v>
      </c>
      <c r="P53" s="8">
        <f>FC_TRA_RAIL_E!P53+FC_TRA_ROAD_E!P53+FC_TRA_DAVI_E!P53+FC_TRA_DNAVI_E!P53+FC_TRA_PIPE_E!P53</f>
        <v>0</v>
      </c>
      <c r="Q53" s="8">
        <f>FC_TRA_RAIL_E!Q53+FC_TRA_ROAD_E!Q53+FC_TRA_DAVI_E!Q53+FC_TRA_DNAVI_E!Q53+FC_TRA_PIPE_E!Q53</f>
        <v>0</v>
      </c>
      <c r="R53" s="8">
        <f>FC_TRA_RAIL_E!R53+FC_TRA_ROAD_E!R53+FC_TRA_DAVI_E!R53+FC_TRA_DNAVI_E!R53+FC_TRA_PIPE_E!R53</f>
        <v>0</v>
      </c>
      <c r="S53" s="8">
        <f>FC_TRA_RAIL_E!S53+FC_TRA_ROAD_E!S53+FC_TRA_DAVI_E!S53+FC_TRA_DNAVI_E!S53+FC_TRA_PIPE_E!S53</f>
        <v>0</v>
      </c>
      <c r="T53" s="8">
        <f>FC_TRA_RAIL_E!T53+FC_TRA_ROAD_E!T53+FC_TRA_DAVI_E!T53+FC_TRA_DNAVI_E!T53+FC_TRA_PIPE_E!T53</f>
        <v>0</v>
      </c>
      <c r="U53" s="8">
        <f>FC_TRA_RAIL_E!U53+FC_TRA_ROAD_E!U53+FC_TRA_DAVI_E!U53+FC_TRA_DNAVI_E!U53+FC_TRA_PIPE_E!U53</f>
        <v>0</v>
      </c>
      <c r="V53" s="8">
        <f>FC_TRA_RAIL_E!V53+FC_TRA_ROAD_E!V53+FC_TRA_DAVI_E!V53+FC_TRA_DNAVI_E!V53+FC_TRA_PIPE_E!V53</f>
        <v>0</v>
      </c>
      <c r="W53" s="8">
        <f>FC_TRA_RAIL_E!W53+FC_TRA_ROAD_E!W53+FC_TRA_DAVI_E!W53+FC_TRA_DNAVI_E!W53+FC_TRA_PIPE_E!W53</f>
        <v>0</v>
      </c>
      <c r="X53" s="8">
        <f>FC_TRA_RAIL_E!X53+FC_TRA_ROAD_E!X53+FC_TRA_DAVI_E!X53+FC_TRA_DNAVI_E!X53+FC_TRA_PIPE_E!X53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FC_TRA_RAIL_E!C54+FC_TRA_ROAD_E!C54+FC_TRA_DAVI_E!C54+FC_TRA_DNAVI_E!C54+FC_TRA_PIPE_E!C54</f>
        <v>0</v>
      </c>
      <c r="D54" s="45">
        <f>FC_TRA_RAIL_E!D54+FC_TRA_ROAD_E!D54+FC_TRA_DAVI_E!D54+FC_TRA_DNAVI_E!D54+FC_TRA_PIPE_E!D54</f>
        <v>0</v>
      </c>
      <c r="E54" s="45">
        <f>FC_TRA_RAIL_E!E54+FC_TRA_ROAD_E!E54+FC_TRA_DAVI_E!E54+FC_TRA_DNAVI_E!E54+FC_TRA_PIPE_E!E54</f>
        <v>0</v>
      </c>
      <c r="F54" s="45">
        <f>FC_TRA_RAIL_E!F54+FC_TRA_ROAD_E!F54+FC_TRA_DAVI_E!F54+FC_TRA_DNAVI_E!F54+FC_TRA_PIPE_E!F54</f>
        <v>0</v>
      </c>
      <c r="G54" s="45">
        <f>FC_TRA_RAIL_E!G54+FC_TRA_ROAD_E!G54+FC_TRA_DAVI_E!G54+FC_TRA_DNAVI_E!G54+FC_TRA_PIPE_E!G54</f>
        <v>0</v>
      </c>
      <c r="H54" s="45">
        <f>FC_TRA_RAIL_E!H54+FC_TRA_ROAD_E!H54+FC_TRA_DAVI_E!H54+FC_TRA_DNAVI_E!H54+FC_TRA_PIPE_E!H54</f>
        <v>0</v>
      </c>
      <c r="I54" s="45">
        <f>FC_TRA_RAIL_E!I54+FC_TRA_ROAD_E!I54+FC_TRA_DAVI_E!I54+FC_TRA_DNAVI_E!I54+FC_TRA_PIPE_E!I54</f>
        <v>0</v>
      </c>
      <c r="J54" s="45">
        <f>FC_TRA_RAIL_E!J54+FC_TRA_ROAD_E!J54+FC_TRA_DAVI_E!J54+FC_TRA_DNAVI_E!J54+FC_TRA_PIPE_E!J54</f>
        <v>0</v>
      </c>
      <c r="K54" s="45">
        <f>FC_TRA_RAIL_E!K54+FC_TRA_ROAD_E!K54+FC_TRA_DAVI_E!K54+FC_TRA_DNAVI_E!K54+FC_TRA_PIPE_E!K54</f>
        <v>0</v>
      </c>
      <c r="L54" s="45">
        <f>FC_TRA_RAIL_E!L54+FC_TRA_ROAD_E!L54+FC_TRA_DAVI_E!L54+FC_TRA_DNAVI_E!L54+FC_TRA_PIPE_E!L54</f>
        <v>0</v>
      </c>
      <c r="M54" s="45">
        <f>FC_TRA_RAIL_E!M54+FC_TRA_ROAD_E!M54+FC_TRA_DAVI_E!M54+FC_TRA_DNAVI_E!M54+FC_TRA_PIPE_E!M54</f>
        <v>0</v>
      </c>
      <c r="N54" s="45">
        <f>FC_TRA_RAIL_E!N54+FC_TRA_ROAD_E!N54+FC_TRA_DAVI_E!N54+FC_TRA_DNAVI_E!N54+FC_TRA_PIPE_E!N54</f>
        <v>0</v>
      </c>
      <c r="O54" s="45">
        <f>FC_TRA_RAIL_E!O54+FC_TRA_ROAD_E!O54+FC_TRA_DAVI_E!O54+FC_TRA_DNAVI_E!O54+FC_TRA_PIPE_E!O54</f>
        <v>0</v>
      </c>
      <c r="P54" s="45">
        <f>FC_TRA_RAIL_E!P54+FC_TRA_ROAD_E!P54+FC_TRA_DAVI_E!P54+FC_TRA_DNAVI_E!P54+FC_TRA_PIPE_E!P54</f>
        <v>0</v>
      </c>
      <c r="Q54" s="45">
        <f>FC_TRA_RAIL_E!Q54+FC_TRA_ROAD_E!Q54+FC_TRA_DAVI_E!Q54+FC_TRA_DNAVI_E!Q54+FC_TRA_PIPE_E!Q54</f>
        <v>0</v>
      </c>
      <c r="R54" s="45">
        <f>FC_TRA_RAIL_E!R54+FC_TRA_ROAD_E!R54+FC_TRA_DAVI_E!R54+FC_TRA_DNAVI_E!R54+FC_TRA_PIPE_E!R54</f>
        <v>0</v>
      </c>
      <c r="S54" s="45">
        <f>FC_TRA_RAIL_E!S54+FC_TRA_ROAD_E!S54+FC_TRA_DAVI_E!S54+FC_TRA_DNAVI_E!S54+FC_TRA_PIPE_E!S54</f>
        <v>0</v>
      </c>
      <c r="T54" s="45">
        <f>FC_TRA_RAIL_E!T54+FC_TRA_ROAD_E!T54+FC_TRA_DAVI_E!T54+FC_TRA_DNAVI_E!T54+FC_TRA_PIPE_E!T54</f>
        <v>0</v>
      </c>
      <c r="U54" s="45">
        <f>FC_TRA_RAIL_E!U54+FC_TRA_ROAD_E!U54+FC_TRA_DAVI_E!U54+FC_TRA_DNAVI_E!U54+FC_TRA_PIPE_E!U54</f>
        <v>0</v>
      </c>
      <c r="V54" s="45">
        <f>FC_TRA_RAIL_E!V54+FC_TRA_ROAD_E!V54+FC_TRA_DAVI_E!V54+FC_TRA_DNAVI_E!V54+FC_TRA_PIPE_E!V54</f>
        <v>0</v>
      </c>
      <c r="W54" s="45">
        <f>FC_TRA_RAIL_E!W54+FC_TRA_ROAD_E!W54+FC_TRA_DAVI_E!W54+FC_TRA_DNAVI_E!W54+FC_TRA_PIPE_E!W54</f>
        <v>0</v>
      </c>
      <c r="X54" s="45">
        <f>FC_TRA_RAIL_E!X54+FC_TRA_ROAD_E!X54+FC_TRA_DAVI_E!X54+FC_TRA_DNAVI_E!X54+FC_TRA_PIPE_E!X54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212.66623008000002</v>
      </c>
      <c r="J61" s="49">
        <f t="shared" si="21"/>
        <v>362.21958863999998</v>
      </c>
      <c r="K61" s="49">
        <f t="shared" si="21"/>
        <v>373.8646641599999</v>
      </c>
      <c r="L61" s="49">
        <f t="shared" si="21"/>
        <v>618.30457344000001</v>
      </c>
      <c r="M61" s="49">
        <f t="shared" si="21"/>
        <v>917.90479728000003</v>
      </c>
      <c r="N61" s="49">
        <f t="shared" si="21"/>
        <v>870.2605152000001</v>
      </c>
      <c r="O61" s="49">
        <f t="shared" si="21"/>
        <v>811.48689503999992</v>
      </c>
      <c r="P61" s="49">
        <f t="shared" si="21"/>
        <v>776.02915872000005</v>
      </c>
      <c r="Q61" s="49">
        <f t="shared" si="21"/>
        <v>775.89225792000002</v>
      </c>
      <c r="R61" s="49">
        <f t="shared" si="21"/>
        <v>969.73887744000001</v>
      </c>
      <c r="S61" s="49">
        <f t="shared" si="21"/>
        <v>786.64664736000043</v>
      </c>
      <c r="T61" s="49">
        <f t="shared" si="21"/>
        <v>719.90524655999991</v>
      </c>
      <c r="U61" s="49">
        <f t="shared" si="21"/>
        <v>777.81755088</v>
      </c>
      <c r="V61" s="49">
        <f t="shared" si="21"/>
        <v>806.55323183999963</v>
      </c>
      <c r="W61" s="49">
        <f t="shared" si="21"/>
        <v>720.99383903999978</v>
      </c>
      <c r="X61" s="49">
        <f t="shared" si="21"/>
        <v>1008.5374756800002</v>
      </c>
    </row>
    <row r="62" spans="1:24" ht="11.25" customHeight="1" x14ac:dyDescent="0.2">
      <c r="A62" s="50" t="s">
        <v>92</v>
      </c>
      <c r="B62" s="51" t="s">
        <v>93</v>
      </c>
      <c r="C62" s="52">
        <f>FC_TRA_RAIL_E!C62+FC_TRA_ROAD_E!C62+FC_TRA_DAVI_E!C62+FC_TRA_DNAVI_E!C62+FC_TRA_PIPE_E!C62</f>
        <v>0</v>
      </c>
      <c r="D62" s="52">
        <f>FC_TRA_RAIL_E!D62+FC_TRA_ROAD_E!D62+FC_TRA_DAVI_E!D62+FC_TRA_DNAVI_E!D62+FC_TRA_PIPE_E!D62</f>
        <v>0</v>
      </c>
      <c r="E62" s="52">
        <f>FC_TRA_RAIL_E!E62+FC_TRA_ROAD_E!E62+FC_TRA_DAVI_E!E62+FC_TRA_DNAVI_E!E62+FC_TRA_PIPE_E!E62</f>
        <v>0</v>
      </c>
      <c r="F62" s="52">
        <f>FC_TRA_RAIL_E!F62+FC_TRA_ROAD_E!F62+FC_TRA_DAVI_E!F62+FC_TRA_DNAVI_E!F62+FC_TRA_PIPE_E!F62</f>
        <v>0</v>
      </c>
      <c r="G62" s="52">
        <f>FC_TRA_RAIL_E!G62+FC_TRA_ROAD_E!G62+FC_TRA_DAVI_E!G62+FC_TRA_DNAVI_E!G62+FC_TRA_PIPE_E!G62</f>
        <v>0</v>
      </c>
      <c r="H62" s="52">
        <f>FC_TRA_RAIL_E!H62+FC_TRA_ROAD_E!H62+FC_TRA_DAVI_E!H62+FC_TRA_DNAVI_E!H62+FC_TRA_PIPE_E!H62</f>
        <v>0</v>
      </c>
      <c r="I62" s="52">
        <f>FC_TRA_RAIL_E!I62+FC_TRA_ROAD_E!I62+FC_TRA_DAVI_E!I62+FC_TRA_DNAVI_E!I62+FC_TRA_PIPE_E!I62</f>
        <v>0</v>
      </c>
      <c r="J62" s="52">
        <f>FC_TRA_RAIL_E!J62+FC_TRA_ROAD_E!J62+FC_TRA_DAVI_E!J62+FC_TRA_DNAVI_E!J62+FC_TRA_PIPE_E!J62</f>
        <v>0</v>
      </c>
      <c r="K62" s="52">
        <f>FC_TRA_RAIL_E!K62+FC_TRA_ROAD_E!K62+FC_TRA_DAVI_E!K62+FC_TRA_DNAVI_E!K62+FC_TRA_PIPE_E!K62</f>
        <v>0</v>
      </c>
      <c r="L62" s="52">
        <f>FC_TRA_RAIL_E!L62+FC_TRA_ROAD_E!L62+FC_TRA_DAVI_E!L62+FC_TRA_DNAVI_E!L62+FC_TRA_PIPE_E!L62</f>
        <v>0</v>
      </c>
      <c r="M62" s="52">
        <f>FC_TRA_RAIL_E!M62+FC_TRA_ROAD_E!M62+FC_TRA_DAVI_E!M62+FC_TRA_DNAVI_E!M62+FC_TRA_PIPE_E!M62</f>
        <v>0</v>
      </c>
      <c r="N62" s="52">
        <f>FC_TRA_RAIL_E!N62+FC_TRA_ROAD_E!N62+FC_TRA_DAVI_E!N62+FC_TRA_DNAVI_E!N62+FC_TRA_PIPE_E!N62</f>
        <v>0</v>
      </c>
      <c r="O62" s="52">
        <f>FC_TRA_RAIL_E!O62+FC_TRA_ROAD_E!O62+FC_TRA_DAVI_E!O62+FC_TRA_DNAVI_E!O62+FC_TRA_PIPE_E!O62</f>
        <v>0</v>
      </c>
      <c r="P62" s="52">
        <f>FC_TRA_RAIL_E!P62+FC_TRA_ROAD_E!P62+FC_TRA_DAVI_E!P62+FC_TRA_DNAVI_E!P62+FC_TRA_PIPE_E!P62</f>
        <v>0</v>
      </c>
      <c r="Q62" s="52">
        <f>FC_TRA_RAIL_E!Q62+FC_TRA_ROAD_E!Q62+FC_TRA_DAVI_E!Q62+FC_TRA_DNAVI_E!Q62+FC_TRA_PIPE_E!Q62</f>
        <v>0</v>
      </c>
      <c r="R62" s="52">
        <f>FC_TRA_RAIL_E!R62+FC_TRA_ROAD_E!R62+FC_TRA_DAVI_E!R62+FC_TRA_DNAVI_E!R62+FC_TRA_PIPE_E!R62</f>
        <v>0</v>
      </c>
      <c r="S62" s="52">
        <f>FC_TRA_RAIL_E!S62+FC_TRA_ROAD_E!S62+FC_TRA_DAVI_E!S62+FC_TRA_DNAVI_E!S62+FC_TRA_PIPE_E!S62</f>
        <v>0</v>
      </c>
      <c r="T62" s="52">
        <f>FC_TRA_RAIL_E!T62+FC_TRA_ROAD_E!T62+FC_TRA_DAVI_E!T62+FC_TRA_DNAVI_E!T62+FC_TRA_PIPE_E!T62</f>
        <v>0</v>
      </c>
      <c r="U62" s="52">
        <f>FC_TRA_RAIL_E!U62+FC_TRA_ROAD_E!U62+FC_TRA_DAVI_E!U62+FC_TRA_DNAVI_E!U62+FC_TRA_PIPE_E!U62</f>
        <v>0</v>
      </c>
      <c r="V62" s="52">
        <f>FC_TRA_RAIL_E!V62+FC_TRA_ROAD_E!V62+FC_TRA_DAVI_E!V62+FC_TRA_DNAVI_E!V62+FC_TRA_PIPE_E!V62</f>
        <v>0</v>
      </c>
      <c r="W62" s="52">
        <f>FC_TRA_RAIL_E!W62+FC_TRA_ROAD_E!W62+FC_TRA_DAVI_E!W62+FC_TRA_DNAVI_E!W62+FC_TRA_PIPE_E!W62</f>
        <v>0</v>
      </c>
      <c r="X62" s="52">
        <f>FC_TRA_RAIL_E!X62+FC_TRA_ROAD_E!X62+FC_TRA_DAVI_E!X62+FC_TRA_DNAVI_E!X62+FC_TRA_PIPE_E!X62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FC_TRA_RAIL_E!C63+FC_TRA_ROAD_E!C63+FC_TRA_DAVI_E!C63+FC_TRA_DNAVI_E!C63+FC_TRA_PIPE_E!C63</f>
        <v>0</v>
      </c>
      <c r="D63" s="52">
        <f>FC_TRA_RAIL_E!D63+FC_TRA_ROAD_E!D63+FC_TRA_DAVI_E!D63+FC_TRA_DNAVI_E!D63+FC_TRA_PIPE_E!D63</f>
        <v>0</v>
      </c>
      <c r="E63" s="52">
        <f>FC_TRA_RAIL_E!E63+FC_TRA_ROAD_E!E63+FC_TRA_DAVI_E!E63+FC_TRA_DNAVI_E!E63+FC_TRA_PIPE_E!E63</f>
        <v>0</v>
      </c>
      <c r="F63" s="52">
        <f>FC_TRA_RAIL_E!F63+FC_TRA_ROAD_E!F63+FC_TRA_DAVI_E!F63+FC_TRA_DNAVI_E!F63+FC_TRA_PIPE_E!F63</f>
        <v>0</v>
      </c>
      <c r="G63" s="52">
        <f>FC_TRA_RAIL_E!G63+FC_TRA_ROAD_E!G63+FC_TRA_DAVI_E!G63+FC_TRA_DNAVI_E!G63+FC_TRA_PIPE_E!G63</f>
        <v>0</v>
      </c>
      <c r="H63" s="52">
        <f>FC_TRA_RAIL_E!H63+FC_TRA_ROAD_E!H63+FC_TRA_DAVI_E!H63+FC_TRA_DNAVI_E!H63+FC_TRA_PIPE_E!H63</f>
        <v>0</v>
      </c>
      <c r="I63" s="52">
        <f>FC_TRA_RAIL_E!I63+FC_TRA_ROAD_E!I63+FC_TRA_DAVI_E!I63+FC_TRA_DNAVI_E!I63+FC_TRA_PIPE_E!I63</f>
        <v>0</v>
      </c>
      <c r="J63" s="52">
        <f>FC_TRA_RAIL_E!J63+FC_TRA_ROAD_E!J63+FC_TRA_DAVI_E!J63+FC_TRA_DNAVI_E!J63+FC_TRA_PIPE_E!J63</f>
        <v>0</v>
      </c>
      <c r="K63" s="52">
        <f>FC_TRA_RAIL_E!K63+FC_TRA_ROAD_E!K63+FC_TRA_DAVI_E!K63+FC_TRA_DNAVI_E!K63+FC_TRA_PIPE_E!K63</f>
        <v>0</v>
      </c>
      <c r="L63" s="52">
        <f>FC_TRA_RAIL_E!L63+FC_TRA_ROAD_E!L63+FC_TRA_DAVI_E!L63+FC_TRA_DNAVI_E!L63+FC_TRA_PIPE_E!L63</f>
        <v>0</v>
      </c>
      <c r="M63" s="52">
        <f>FC_TRA_RAIL_E!M63+FC_TRA_ROAD_E!M63+FC_TRA_DAVI_E!M63+FC_TRA_DNAVI_E!M63+FC_TRA_PIPE_E!M63</f>
        <v>0</v>
      </c>
      <c r="N63" s="52">
        <f>FC_TRA_RAIL_E!N63+FC_TRA_ROAD_E!N63+FC_TRA_DAVI_E!N63+FC_TRA_DNAVI_E!N63+FC_TRA_PIPE_E!N63</f>
        <v>0</v>
      </c>
      <c r="O63" s="52">
        <f>FC_TRA_RAIL_E!O63+FC_TRA_ROAD_E!O63+FC_TRA_DAVI_E!O63+FC_TRA_DNAVI_E!O63+FC_TRA_PIPE_E!O63</f>
        <v>0</v>
      </c>
      <c r="P63" s="52">
        <f>FC_TRA_RAIL_E!P63+FC_TRA_ROAD_E!P63+FC_TRA_DAVI_E!P63+FC_TRA_DNAVI_E!P63+FC_TRA_PIPE_E!P63</f>
        <v>0</v>
      </c>
      <c r="Q63" s="52">
        <f>FC_TRA_RAIL_E!Q63+FC_TRA_ROAD_E!Q63+FC_TRA_DAVI_E!Q63+FC_TRA_DNAVI_E!Q63+FC_TRA_PIPE_E!Q63</f>
        <v>0</v>
      </c>
      <c r="R63" s="52">
        <f>FC_TRA_RAIL_E!R63+FC_TRA_ROAD_E!R63+FC_TRA_DAVI_E!R63+FC_TRA_DNAVI_E!R63+FC_TRA_PIPE_E!R63</f>
        <v>0</v>
      </c>
      <c r="S63" s="52">
        <f>FC_TRA_RAIL_E!S63+FC_TRA_ROAD_E!S63+FC_TRA_DAVI_E!S63+FC_TRA_DNAVI_E!S63+FC_TRA_PIPE_E!S63</f>
        <v>0</v>
      </c>
      <c r="T63" s="52">
        <f>FC_TRA_RAIL_E!T63+FC_TRA_ROAD_E!T63+FC_TRA_DAVI_E!T63+FC_TRA_DNAVI_E!T63+FC_TRA_PIPE_E!T63</f>
        <v>0</v>
      </c>
      <c r="U63" s="52">
        <f>FC_TRA_RAIL_E!U63+FC_TRA_ROAD_E!U63+FC_TRA_DAVI_E!U63+FC_TRA_DNAVI_E!U63+FC_TRA_PIPE_E!U63</f>
        <v>0</v>
      </c>
      <c r="V63" s="52">
        <f>FC_TRA_RAIL_E!V63+FC_TRA_ROAD_E!V63+FC_TRA_DAVI_E!V63+FC_TRA_DNAVI_E!V63+FC_TRA_PIPE_E!V63</f>
        <v>0</v>
      </c>
      <c r="W63" s="52">
        <f>FC_TRA_RAIL_E!W63+FC_TRA_ROAD_E!W63+FC_TRA_DAVI_E!W63+FC_TRA_DNAVI_E!W63+FC_TRA_PIPE_E!W63</f>
        <v>0</v>
      </c>
      <c r="X63" s="52">
        <f>FC_TRA_RAIL_E!X63+FC_TRA_ROAD_E!X63+FC_TRA_DAVI_E!X63+FC_TRA_DNAVI_E!X63+FC_TRA_PIPE_E!X63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FC_TRA_RAIL_E!C64+FC_TRA_ROAD_E!C64+FC_TRA_DAVI_E!C64+FC_TRA_DNAVI_E!C64+FC_TRA_PIPE_E!C64</f>
        <v>0</v>
      </c>
      <c r="D64" s="52">
        <f>FC_TRA_RAIL_E!D64+FC_TRA_ROAD_E!D64+FC_TRA_DAVI_E!D64+FC_TRA_DNAVI_E!D64+FC_TRA_PIPE_E!D64</f>
        <v>0</v>
      </c>
      <c r="E64" s="52">
        <f>FC_TRA_RAIL_E!E64+FC_TRA_ROAD_E!E64+FC_TRA_DAVI_E!E64+FC_TRA_DNAVI_E!E64+FC_TRA_PIPE_E!E64</f>
        <v>0</v>
      </c>
      <c r="F64" s="52">
        <f>FC_TRA_RAIL_E!F64+FC_TRA_ROAD_E!F64+FC_TRA_DAVI_E!F64+FC_TRA_DNAVI_E!F64+FC_TRA_PIPE_E!F64</f>
        <v>0</v>
      </c>
      <c r="G64" s="52">
        <f>FC_TRA_RAIL_E!G64+FC_TRA_ROAD_E!G64+FC_TRA_DAVI_E!G64+FC_TRA_DNAVI_E!G64+FC_TRA_PIPE_E!G64</f>
        <v>0</v>
      </c>
      <c r="H64" s="52">
        <f>FC_TRA_RAIL_E!H64+FC_TRA_ROAD_E!H64+FC_TRA_DAVI_E!H64+FC_TRA_DNAVI_E!H64+FC_TRA_PIPE_E!H64</f>
        <v>0</v>
      </c>
      <c r="I64" s="52">
        <f>FC_TRA_RAIL_E!I64+FC_TRA_ROAD_E!I64+FC_TRA_DAVI_E!I64+FC_TRA_DNAVI_E!I64+FC_TRA_PIPE_E!I64</f>
        <v>0</v>
      </c>
      <c r="J64" s="52">
        <f>FC_TRA_RAIL_E!J64+FC_TRA_ROAD_E!J64+FC_TRA_DAVI_E!J64+FC_TRA_DNAVI_E!J64+FC_TRA_PIPE_E!J64</f>
        <v>0</v>
      </c>
      <c r="K64" s="52">
        <f>FC_TRA_RAIL_E!K64+FC_TRA_ROAD_E!K64+FC_TRA_DAVI_E!K64+FC_TRA_DNAVI_E!K64+FC_TRA_PIPE_E!K64</f>
        <v>0</v>
      </c>
      <c r="L64" s="52">
        <f>FC_TRA_RAIL_E!L64+FC_TRA_ROAD_E!L64+FC_TRA_DAVI_E!L64+FC_TRA_DNAVI_E!L64+FC_TRA_PIPE_E!L64</f>
        <v>0</v>
      </c>
      <c r="M64" s="52">
        <f>FC_TRA_RAIL_E!M64+FC_TRA_ROAD_E!M64+FC_TRA_DAVI_E!M64+FC_TRA_DNAVI_E!M64+FC_TRA_PIPE_E!M64</f>
        <v>0</v>
      </c>
      <c r="N64" s="52">
        <f>FC_TRA_RAIL_E!N64+FC_TRA_ROAD_E!N64+FC_TRA_DAVI_E!N64+FC_TRA_DNAVI_E!N64+FC_TRA_PIPE_E!N64</f>
        <v>0</v>
      </c>
      <c r="O64" s="52">
        <f>FC_TRA_RAIL_E!O64+FC_TRA_ROAD_E!O64+FC_TRA_DAVI_E!O64+FC_TRA_DNAVI_E!O64+FC_TRA_PIPE_E!O64</f>
        <v>0</v>
      </c>
      <c r="P64" s="52">
        <f>FC_TRA_RAIL_E!P64+FC_TRA_ROAD_E!P64+FC_TRA_DAVI_E!P64+FC_TRA_DNAVI_E!P64+FC_TRA_PIPE_E!P64</f>
        <v>0</v>
      </c>
      <c r="Q64" s="52">
        <f>FC_TRA_RAIL_E!Q64+FC_TRA_ROAD_E!Q64+FC_TRA_DAVI_E!Q64+FC_TRA_DNAVI_E!Q64+FC_TRA_PIPE_E!Q64</f>
        <v>0</v>
      </c>
      <c r="R64" s="52">
        <f>FC_TRA_RAIL_E!R64+FC_TRA_ROAD_E!R64+FC_TRA_DAVI_E!R64+FC_TRA_DNAVI_E!R64+FC_TRA_PIPE_E!R64</f>
        <v>0</v>
      </c>
      <c r="S64" s="52">
        <f>FC_TRA_RAIL_E!S64+FC_TRA_ROAD_E!S64+FC_TRA_DAVI_E!S64+FC_TRA_DNAVI_E!S64+FC_TRA_PIPE_E!S64</f>
        <v>0</v>
      </c>
      <c r="T64" s="52">
        <f>FC_TRA_RAIL_E!T64+FC_TRA_ROAD_E!T64+FC_TRA_DAVI_E!T64+FC_TRA_DNAVI_E!T64+FC_TRA_PIPE_E!T64</f>
        <v>0</v>
      </c>
      <c r="U64" s="52">
        <f>FC_TRA_RAIL_E!U64+FC_TRA_ROAD_E!U64+FC_TRA_DAVI_E!U64+FC_TRA_DNAVI_E!U64+FC_TRA_PIPE_E!U64</f>
        <v>0</v>
      </c>
      <c r="V64" s="52">
        <f>FC_TRA_RAIL_E!V64+FC_TRA_ROAD_E!V64+FC_TRA_DAVI_E!V64+FC_TRA_DNAVI_E!V64+FC_TRA_PIPE_E!V64</f>
        <v>0</v>
      </c>
      <c r="W64" s="52">
        <f>FC_TRA_RAIL_E!W64+FC_TRA_ROAD_E!W64+FC_TRA_DAVI_E!W64+FC_TRA_DNAVI_E!W64+FC_TRA_PIPE_E!W64</f>
        <v>0</v>
      </c>
      <c r="X64" s="52">
        <f>FC_TRA_RAIL_E!X64+FC_TRA_ROAD_E!X64+FC_TRA_DAVI_E!X64+FC_TRA_DNAVI_E!X64+FC_TRA_PIPE_E!X64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FC_TRA_RAIL_E!C65+FC_TRA_ROAD_E!C65+FC_TRA_DAVI_E!C65+FC_TRA_DNAVI_E!C65+FC_TRA_PIPE_E!C65</f>
        <v>0</v>
      </c>
      <c r="D65" s="52">
        <f>FC_TRA_RAIL_E!D65+FC_TRA_ROAD_E!D65+FC_TRA_DAVI_E!D65+FC_TRA_DNAVI_E!D65+FC_TRA_PIPE_E!D65</f>
        <v>0</v>
      </c>
      <c r="E65" s="52">
        <f>FC_TRA_RAIL_E!E65+FC_TRA_ROAD_E!E65+FC_TRA_DAVI_E!E65+FC_TRA_DNAVI_E!E65+FC_TRA_PIPE_E!E65</f>
        <v>0</v>
      </c>
      <c r="F65" s="52">
        <f>FC_TRA_RAIL_E!F65+FC_TRA_ROAD_E!F65+FC_TRA_DAVI_E!F65+FC_TRA_DNAVI_E!F65+FC_TRA_PIPE_E!F65</f>
        <v>0</v>
      </c>
      <c r="G65" s="52">
        <f>FC_TRA_RAIL_E!G65+FC_TRA_ROAD_E!G65+FC_TRA_DAVI_E!G65+FC_TRA_DNAVI_E!G65+FC_TRA_PIPE_E!G65</f>
        <v>0</v>
      </c>
      <c r="H65" s="52">
        <f>FC_TRA_RAIL_E!H65+FC_TRA_ROAD_E!H65+FC_TRA_DAVI_E!H65+FC_TRA_DNAVI_E!H65+FC_TRA_PIPE_E!H65</f>
        <v>0</v>
      </c>
      <c r="I65" s="52">
        <f>FC_TRA_RAIL_E!I65+FC_TRA_ROAD_E!I65+FC_TRA_DAVI_E!I65+FC_TRA_DNAVI_E!I65+FC_TRA_PIPE_E!I65</f>
        <v>0</v>
      </c>
      <c r="J65" s="52">
        <f>FC_TRA_RAIL_E!J65+FC_TRA_ROAD_E!J65+FC_TRA_DAVI_E!J65+FC_TRA_DNAVI_E!J65+FC_TRA_PIPE_E!J65</f>
        <v>0</v>
      </c>
      <c r="K65" s="52">
        <f>FC_TRA_RAIL_E!K65+FC_TRA_ROAD_E!K65+FC_TRA_DAVI_E!K65+FC_TRA_DNAVI_E!K65+FC_TRA_PIPE_E!K65</f>
        <v>0</v>
      </c>
      <c r="L65" s="52">
        <f>FC_TRA_RAIL_E!L65+FC_TRA_ROAD_E!L65+FC_TRA_DAVI_E!L65+FC_TRA_DNAVI_E!L65+FC_TRA_PIPE_E!L65</f>
        <v>0</v>
      </c>
      <c r="M65" s="52">
        <f>FC_TRA_RAIL_E!M65+FC_TRA_ROAD_E!M65+FC_TRA_DAVI_E!M65+FC_TRA_DNAVI_E!M65+FC_TRA_PIPE_E!M65</f>
        <v>0</v>
      </c>
      <c r="N65" s="52">
        <f>FC_TRA_RAIL_E!N65+FC_TRA_ROAD_E!N65+FC_TRA_DAVI_E!N65+FC_TRA_DNAVI_E!N65+FC_TRA_PIPE_E!N65</f>
        <v>0</v>
      </c>
      <c r="O65" s="52">
        <f>FC_TRA_RAIL_E!O65+FC_TRA_ROAD_E!O65+FC_TRA_DAVI_E!O65+FC_TRA_DNAVI_E!O65+FC_TRA_PIPE_E!O65</f>
        <v>0</v>
      </c>
      <c r="P65" s="52">
        <f>FC_TRA_RAIL_E!P65+FC_TRA_ROAD_E!P65+FC_TRA_DAVI_E!P65+FC_TRA_DNAVI_E!P65+FC_TRA_PIPE_E!P65</f>
        <v>0</v>
      </c>
      <c r="Q65" s="52">
        <f>FC_TRA_RAIL_E!Q65+FC_TRA_ROAD_E!Q65+FC_TRA_DAVI_E!Q65+FC_TRA_DNAVI_E!Q65+FC_TRA_PIPE_E!Q65</f>
        <v>0</v>
      </c>
      <c r="R65" s="52">
        <f>FC_TRA_RAIL_E!R65+FC_TRA_ROAD_E!R65+FC_TRA_DAVI_E!R65+FC_TRA_DNAVI_E!R65+FC_TRA_PIPE_E!R65</f>
        <v>0</v>
      </c>
      <c r="S65" s="52">
        <f>FC_TRA_RAIL_E!S65+FC_TRA_ROAD_E!S65+FC_TRA_DAVI_E!S65+FC_TRA_DNAVI_E!S65+FC_TRA_PIPE_E!S65</f>
        <v>0</v>
      </c>
      <c r="T65" s="52">
        <f>FC_TRA_RAIL_E!T65+FC_TRA_ROAD_E!T65+FC_TRA_DAVI_E!T65+FC_TRA_DNAVI_E!T65+FC_TRA_PIPE_E!T65</f>
        <v>0</v>
      </c>
      <c r="U65" s="52">
        <f>FC_TRA_RAIL_E!U65+FC_TRA_ROAD_E!U65+FC_TRA_DAVI_E!U65+FC_TRA_DNAVI_E!U65+FC_TRA_PIPE_E!U65</f>
        <v>0</v>
      </c>
      <c r="V65" s="52">
        <f>FC_TRA_RAIL_E!V65+FC_TRA_ROAD_E!V65+FC_TRA_DAVI_E!V65+FC_TRA_DNAVI_E!V65+FC_TRA_PIPE_E!V65</f>
        <v>0</v>
      </c>
      <c r="W65" s="52">
        <f>FC_TRA_RAIL_E!W65+FC_TRA_ROAD_E!W65+FC_TRA_DAVI_E!W65+FC_TRA_DNAVI_E!W65+FC_TRA_PIPE_E!W65</f>
        <v>0</v>
      </c>
      <c r="X65" s="52">
        <f>FC_TRA_RAIL_E!X65+FC_TRA_ROAD_E!X65+FC_TRA_DAVI_E!X65+FC_TRA_DNAVI_E!X65+FC_TRA_PIPE_E!X65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FC_TRA_RAIL_E!C66+FC_TRA_ROAD_E!C66+FC_TRA_DAVI_E!C66+FC_TRA_DNAVI_E!C66+FC_TRA_PIPE_E!C66</f>
        <v>0</v>
      </c>
      <c r="D66" s="52">
        <f>FC_TRA_RAIL_E!D66+FC_TRA_ROAD_E!D66+FC_TRA_DAVI_E!D66+FC_TRA_DNAVI_E!D66+FC_TRA_PIPE_E!D66</f>
        <v>0</v>
      </c>
      <c r="E66" s="52">
        <f>FC_TRA_RAIL_E!E66+FC_TRA_ROAD_E!E66+FC_TRA_DAVI_E!E66+FC_TRA_DNAVI_E!E66+FC_TRA_PIPE_E!E66</f>
        <v>0</v>
      </c>
      <c r="F66" s="52">
        <f>FC_TRA_RAIL_E!F66+FC_TRA_ROAD_E!F66+FC_TRA_DAVI_E!F66+FC_TRA_DNAVI_E!F66+FC_TRA_PIPE_E!F66</f>
        <v>0</v>
      </c>
      <c r="G66" s="52">
        <f>FC_TRA_RAIL_E!G66+FC_TRA_ROAD_E!G66+FC_TRA_DAVI_E!G66+FC_TRA_DNAVI_E!G66+FC_TRA_PIPE_E!G66</f>
        <v>0</v>
      </c>
      <c r="H66" s="52">
        <f>FC_TRA_RAIL_E!H66+FC_TRA_ROAD_E!H66+FC_TRA_DAVI_E!H66+FC_TRA_DNAVI_E!H66+FC_TRA_PIPE_E!H66</f>
        <v>0</v>
      </c>
      <c r="I66" s="52">
        <f>FC_TRA_RAIL_E!I66+FC_TRA_ROAD_E!I66+FC_TRA_DAVI_E!I66+FC_TRA_DNAVI_E!I66+FC_TRA_PIPE_E!I66</f>
        <v>0</v>
      </c>
      <c r="J66" s="52">
        <f>FC_TRA_RAIL_E!J66+FC_TRA_ROAD_E!J66+FC_TRA_DAVI_E!J66+FC_TRA_DNAVI_E!J66+FC_TRA_PIPE_E!J66</f>
        <v>0</v>
      </c>
      <c r="K66" s="52">
        <f>FC_TRA_RAIL_E!K66+FC_TRA_ROAD_E!K66+FC_TRA_DAVI_E!K66+FC_TRA_DNAVI_E!K66+FC_TRA_PIPE_E!K66</f>
        <v>0</v>
      </c>
      <c r="L66" s="52">
        <f>FC_TRA_RAIL_E!L66+FC_TRA_ROAD_E!L66+FC_TRA_DAVI_E!L66+FC_TRA_DNAVI_E!L66+FC_TRA_PIPE_E!L66</f>
        <v>0</v>
      </c>
      <c r="M66" s="52">
        <f>FC_TRA_RAIL_E!M66+FC_TRA_ROAD_E!M66+FC_TRA_DAVI_E!M66+FC_TRA_DNAVI_E!M66+FC_TRA_PIPE_E!M66</f>
        <v>0</v>
      </c>
      <c r="N66" s="52">
        <f>FC_TRA_RAIL_E!N66+FC_TRA_ROAD_E!N66+FC_TRA_DAVI_E!N66+FC_TRA_DNAVI_E!N66+FC_TRA_PIPE_E!N66</f>
        <v>0</v>
      </c>
      <c r="O66" s="52">
        <f>FC_TRA_RAIL_E!O66+FC_TRA_ROAD_E!O66+FC_TRA_DAVI_E!O66+FC_TRA_DNAVI_E!O66+FC_TRA_PIPE_E!O66</f>
        <v>0</v>
      </c>
      <c r="P66" s="52">
        <f>FC_TRA_RAIL_E!P66+FC_TRA_ROAD_E!P66+FC_TRA_DAVI_E!P66+FC_TRA_DNAVI_E!P66+FC_TRA_PIPE_E!P66</f>
        <v>0</v>
      </c>
      <c r="Q66" s="52">
        <f>FC_TRA_RAIL_E!Q66+FC_TRA_ROAD_E!Q66+FC_TRA_DAVI_E!Q66+FC_TRA_DNAVI_E!Q66+FC_TRA_PIPE_E!Q66</f>
        <v>0</v>
      </c>
      <c r="R66" s="52">
        <f>FC_TRA_RAIL_E!R66+FC_TRA_ROAD_E!R66+FC_TRA_DAVI_E!R66+FC_TRA_DNAVI_E!R66+FC_TRA_PIPE_E!R66</f>
        <v>0</v>
      </c>
      <c r="S66" s="52">
        <f>FC_TRA_RAIL_E!S66+FC_TRA_ROAD_E!S66+FC_TRA_DAVI_E!S66+FC_TRA_DNAVI_E!S66+FC_TRA_PIPE_E!S66</f>
        <v>0</v>
      </c>
      <c r="T66" s="52">
        <f>FC_TRA_RAIL_E!T66+FC_TRA_ROAD_E!T66+FC_TRA_DAVI_E!T66+FC_TRA_DNAVI_E!T66+FC_TRA_PIPE_E!T66</f>
        <v>0</v>
      </c>
      <c r="U66" s="52">
        <f>FC_TRA_RAIL_E!U66+FC_TRA_ROAD_E!U66+FC_TRA_DAVI_E!U66+FC_TRA_DNAVI_E!U66+FC_TRA_PIPE_E!U66</f>
        <v>0</v>
      </c>
      <c r="V66" s="52">
        <f>FC_TRA_RAIL_E!V66+FC_TRA_ROAD_E!V66+FC_TRA_DAVI_E!V66+FC_TRA_DNAVI_E!V66+FC_TRA_PIPE_E!V66</f>
        <v>0</v>
      </c>
      <c r="W66" s="52">
        <f>FC_TRA_RAIL_E!W66+FC_TRA_ROAD_E!W66+FC_TRA_DAVI_E!W66+FC_TRA_DNAVI_E!W66+FC_TRA_PIPE_E!W66</f>
        <v>0</v>
      </c>
      <c r="X66" s="52">
        <f>FC_TRA_RAIL_E!X66+FC_TRA_ROAD_E!X66+FC_TRA_DAVI_E!X66+FC_TRA_DNAVI_E!X66+FC_TRA_PIPE_E!X66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FC_TRA_RAIL_E!C67+FC_TRA_ROAD_E!C67+FC_TRA_DAVI_E!C67+FC_TRA_DNAVI_E!C67+FC_TRA_PIPE_E!C67</f>
        <v>0</v>
      </c>
      <c r="D67" s="52">
        <f>FC_TRA_RAIL_E!D67+FC_TRA_ROAD_E!D67+FC_TRA_DAVI_E!D67+FC_TRA_DNAVI_E!D67+FC_TRA_PIPE_E!D67</f>
        <v>0</v>
      </c>
      <c r="E67" s="52">
        <f>FC_TRA_RAIL_E!E67+FC_TRA_ROAD_E!E67+FC_TRA_DAVI_E!E67+FC_TRA_DNAVI_E!E67+FC_TRA_PIPE_E!E67</f>
        <v>0</v>
      </c>
      <c r="F67" s="52">
        <f>FC_TRA_RAIL_E!F67+FC_TRA_ROAD_E!F67+FC_TRA_DAVI_E!F67+FC_TRA_DNAVI_E!F67+FC_TRA_PIPE_E!F67</f>
        <v>0</v>
      </c>
      <c r="G67" s="52">
        <f>FC_TRA_RAIL_E!G67+FC_TRA_ROAD_E!G67+FC_TRA_DAVI_E!G67+FC_TRA_DNAVI_E!G67+FC_TRA_PIPE_E!G67</f>
        <v>0</v>
      </c>
      <c r="H67" s="52">
        <f>FC_TRA_RAIL_E!H67+FC_TRA_ROAD_E!H67+FC_TRA_DAVI_E!H67+FC_TRA_DNAVI_E!H67+FC_TRA_PIPE_E!H67</f>
        <v>0</v>
      </c>
      <c r="I67" s="52">
        <f>FC_TRA_RAIL_E!I67+FC_TRA_ROAD_E!I67+FC_TRA_DAVI_E!I67+FC_TRA_DNAVI_E!I67+FC_TRA_PIPE_E!I67</f>
        <v>0</v>
      </c>
      <c r="J67" s="52">
        <f>FC_TRA_RAIL_E!J67+FC_TRA_ROAD_E!J67+FC_TRA_DAVI_E!J67+FC_TRA_DNAVI_E!J67+FC_TRA_PIPE_E!J67</f>
        <v>0</v>
      </c>
      <c r="K67" s="52">
        <f>FC_TRA_RAIL_E!K67+FC_TRA_ROAD_E!K67+FC_TRA_DAVI_E!K67+FC_TRA_DNAVI_E!K67+FC_TRA_PIPE_E!K67</f>
        <v>0</v>
      </c>
      <c r="L67" s="52">
        <f>FC_TRA_RAIL_E!L67+FC_TRA_ROAD_E!L67+FC_TRA_DAVI_E!L67+FC_TRA_DNAVI_E!L67+FC_TRA_PIPE_E!L67</f>
        <v>0</v>
      </c>
      <c r="M67" s="52">
        <f>FC_TRA_RAIL_E!M67+FC_TRA_ROAD_E!M67+FC_TRA_DAVI_E!M67+FC_TRA_DNAVI_E!M67+FC_TRA_PIPE_E!M67</f>
        <v>0</v>
      </c>
      <c r="N67" s="52">
        <f>FC_TRA_RAIL_E!N67+FC_TRA_ROAD_E!N67+FC_TRA_DAVI_E!N67+FC_TRA_DNAVI_E!N67+FC_TRA_PIPE_E!N67</f>
        <v>0</v>
      </c>
      <c r="O67" s="52">
        <f>FC_TRA_RAIL_E!O67+FC_TRA_ROAD_E!O67+FC_TRA_DAVI_E!O67+FC_TRA_DNAVI_E!O67+FC_TRA_PIPE_E!O67</f>
        <v>3.8232000000000004</v>
      </c>
      <c r="P67" s="52">
        <f>FC_TRA_RAIL_E!P67+FC_TRA_ROAD_E!P67+FC_TRA_DAVI_E!P67+FC_TRA_DNAVI_E!P67+FC_TRA_PIPE_E!P67</f>
        <v>5.7348000000000008</v>
      </c>
      <c r="Q67" s="52">
        <f>FC_TRA_RAIL_E!Q67+FC_TRA_ROAD_E!Q67+FC_TRA_DAVI_E!Q67+FC_TRA_DNAVI_E!Q67+FC_TRA_PIPE_E!Q67</f>
        <v>5.7348000000000008</v>
      </c>
      <c r="R67" s="52">
        <f>FC_TRA_RAIL_E!R67+FC_TRA_ROAD_E!R67+FC_TRA_DAVI_E!R67+FC_TRA_DNAVI_E!R67+FC_TRA_PIPE_E!R67</f>
        <v>63.08280000000002</v>
      </c>
      <c r="S67" s="52">
        <f>FC_TRA_RAIL_E!S67+FC_TRA_ROAD_E!S67+FC_TRA_DAVI_E!S67+FC_TRA_DNAVI_E!S67+FC_TRA_PIPE_E!S67</f>
        <v>74.552399999999992</v>
      </c>
      <c r="T67" s="52">
        <f>FC_TRA_RAIL_E!T67+FC_TRA_ROAD_E!T67+FC_TRA_DAVI_E!T67+FC_TRA_DNAVI_E!T67+FC_TRA_PIPE_E!T67</f>
        <v>8.7360119999999988</v>
      </c>
      <c r="U67" s="52">
        <f>FC_TRA_RAIL_E!U67+FC_TRA_ROAD_E!U67+FC_TRA_DAVI_E!U67+FC_TRA_DNAVI_E!U67+FC_TRA_PIPE_E!U67</f>
        <v>16.598550240000005</v>
      </c>
      <c r="V67" s="52">
        <f>FC_TRA_RAIL_E!V67+FC_TRA_ROAD_E!V67+FC_TRA_DAVI_E!V67+FC_TRA_DNAVI_E!V67+FC_TRA_PIPE_E!V67</f>
        <v>24.262027199999995</v>
      </c>
      <c r="W67" s="52">
        <f>FC_TRA_RAIL_E!W67+FC_TRA_ROAD_E!W67+FC_TRA_DAVI_E!W67+FC_TRA_DNAVI_E!W67+FC_TRA_PIPE_E!W67</f>
        <v>19.022459039999994</v>
      </c>
      <c r="X67" s="52">
        <f>FC_TRA_RAIL_E!X67+FC_TRA_ROAD_E!X67+FC_TRA_DAVI_E!X67+FC_TRA_DNAVI_E!X67+FC_TRA_PIPE_E!X67</f>
        <v>50.722394400000006</v>
      </c>
    </row>
    <row r="68" spans="1:24" ht="11.25" customHeight="1" x14ac:dyDescent="0.2">
      <c r="A68" s="50" t="s">
        <v>104</v>
      </c>
      <c r="B68" s="51" t="s">
        <v>105</v>
      </c>
      <c r="C68" s="52">
        <f>FC_TRA_RAIL_E!C68+FC_TRA_ROAD_E!C68+FC_TRA_DAVI_E!C68+FC_TRA_DNAVI_E!C68+FC_TRA_PIPE_E!C68</f>
        <v>0</v>
      </c>
      <c r="D68" s="52">
        <f>FC_TRA_RAIL_E!D68+FC_TRA_ROAD_E!D68+FC_TRA_DAVI_E!D68+FC_TRA_DNAVI_E!D68+FC_TRA_PIPE_E!D68</f>
        <v>0</v>
      </c>
      <c r="E68" s="52">
        <f>FC_TRA_RAIL_E!E68+FC_TRA_ROAD_E!E68+FC_TRA_DAVI_E!E68+FC_TRA_DNAVI_E!E68+FC_TRA_PIPE_E!E68</f>
        <v>0</v>
      </c>
      <c r="F68" s="52">
        <f>FC_TRA_RAIL_E!F68+FC_TRA_ROAD_E!F68+FC_TRA_DAVI_E!F68+FC_TRA_DNAVI_E!F68+FC_TRA_PIPE_E!F68</f>
        <v>0</v>
      </c>
      <c r="G68" s="52">
        <f>FC_TRA_RAIL_E!G68+FC_TRA_ROAD_E!G68+FC_TRA_DAVI_E!G68+FC_TRA_DNAVI_E!G68+FC_TRA_PIPE_E!G68</f>
        <v>0</v>
      </c>
      <c r="H68" s="52">
        <f>FC_TRA_RAIL_E!H68+FC_TRA_ROAD_E!H68+FC_TRA_DAVI_E!H68+FC_TRA_DNAVI_E!H68+FC_TRA_PIPE_E!H68</f>
        <v>0</v>
      </c>
      <c r="I68" s="52">
        <f>FC_TRA_RAIL_E!I68+FC_TRA_ROAD_E!I68+FC_TRA_DAVI_E!I68+FC_TRA_DNAVI_E!I68+FC_TRA_PIPE_E!I68</f>
        <v>0</v>
      </c>
      <c r="J68" s="52">
        <f>FC_TRA_RAIL_E!J68+FC_TRA_ROAD_E!J68+FC_TRA_DAVI_E!J68+FC_TRA_DNAVI_E!J68+FC_TRA_PIPE_E!J68</f>
        <v>0</v>
      </c>
      <c r="K68" s="52">
        <f>FC_TRA_RAIL_E!K68+FC_TRA_ROAD_E!K68+FC_TRA_DAVI_E!K68+FC_TRA_DNAVI_E!K68+FC_TRA_PIPE_E!K68</f>
        <v>0</v>
      </c>
      <c r="L68" s="52">
        <f>FC_TRA_RAIL_E!L68+FC_TRA_ROAD_E!L68+FC_TRA_DAVI_E!L68+FC_TRA_DNAVI_E!L68+FC_TRA_PIPE_E!L68</f>
        <v>0</v>
      </c>
      <c r="M68" s="52">
        <f>FC_TRA_RAIL_E!M68+FC_TRA_ROAD_E!M68+FC_TRA_DAVI_E!M68+FC_TRA_DNAVI_E!M68+FC_TRA_PIPE_E!M68</f>
        <v>0</v>
      </c>
      <c r="N68" s="52">
        <f>FC_TRA_RAIL_E!N68+FC_TRA_ROAD_E!N68+FC_TRA_DAVI_E!N68+FC_TRA_DNAVI_E!N68+FC_TRA_PIPE_E!N68</f>
        <v>0</v>
      </c>
      <c r="O68" s="52">
        <f>FC_TRA_RAIL_E!O68+FC_TRA_ROAD_E!O68+FC_TRA_DAVI_E!O68+FC_TRA_DNAVI_E!O68+FC_TRA_PIPE_E!O68</f>
        <v>0</v>
      </c>
      <c r="P68" s="52">
        <f>FC_TRA_RAIL_E!P68+FC_TRA_ROAD_E!P68+FC_TRA_DAVI_E!P68+FC_TRA_DNAVI_E!P68+FC_TRA_PIPE_E!P68</f>
        <v>0</v>
      </c>
      <c r="Q68" s="52">
        <f>FC_TRA_RAIL_E!Q68+FC_TRA_ROAD_E!Q68+FC_TRA_DAVI_E!Q68+FC_TRA_DNAVI_E!Q68+FC_TRA_PIPE_E!Q68</f>
        <v>0</v>
      </c>
      <c r="R68" s="52">
        <f>FC_TRA_RAIL_E!R68+FC_TRA_ROAD_E!R68+FC_TRA_DAVI_E!R68+FC_TRA_DNAVI_E!R68+FC_TRA_PIPE_E!R68</f>
        <v>0</v>
      </c>
      <c r="S68" s="52">
        <f>FC_TRA_RAIL_E!S68+FC_TRA_ROAD_E!S68+FC_TRA_DAVI_E!S68+FC_TRA_DNAVI_E!S68+FC_TRA_PIPE_E!S68</f>
        <v>0</v>
      </c>
      <c r="T68" s="52">
        <f>FC_TRA_RAIL_E!T68+FC_TRA_ROAD_E!T68+FC_TRA_DAVI_E!T68+FC_TRA_DNAVI_E!T68+FC_TRA_PIPE_E!T68</f>
        <v>6.1064150399999981</v>
      </c>
      <c r="U68" s="52">
        <f>FC_TRA_RAIL_E!U68+FC_TRA_ROAD_E!U68+FC_TRA_DAVI_E!U68+FC_TRA_DNAVI_E!U68+FC_TRA_PIPE_E!U68</f>
        <v>12.495492000000002</v>
      </c>
      <c r="V68" s="52">
        <f>FC_TRA_RAIL_E!V68+FC_TRA_ROAD_E!V68+FC_TRA_DAVI_E!V68+FC_TRA_DNAVI_E!V68+FC_TRA_PIPE_E!V68</f>
        <v>5.4776260799999985</v>
      </c>
      <c r="W68" s="52">
        <f>FC_TRA_RAIL_E!W68+FC_TRA_ROAD_E!W68+FC_TRA_DAVI_E!W68+FC_TRA_DNAVI_E!W68+FC_TRA_PIPE_E!W68</f>
        <v>4.1886979200000019</v>
      </c>
      <c r="X68" s="52">
        <f>FC_TRA_RAIL_E!X68+FC_TRA_ROAD_E!X68+FC_TRA_DAVI_E!X68+FC_TRA_DNAVI_E!X68+FC_TRA_PIPE_E!X68</f>
        <v>3.1383374400000008</v>
      </c>
    </row>
    <row r="69" spans="1:24" ht="11.25" customHeight="1" x14ac:dyDescent="0.2">
      <c r="A69" s="50" t="s">
        <v>106</v>
      </c>
      <c r="B69" s="51" t="s">
        <v>107</v>
      </c>
      <c r="C69" s="52">
        <f>FC_TRA_RAIL_E!C69+FC_TRA_ROAD_E!C69+FC_TRA_DAVI_E!C69+FC_TRA_DNAVI_E!C69+FC_TRA_PIPE_E!C69</f>
        <v>0</v>
      </c>
      <c r="D69" s="52">
        <f>FC_TRA_RAIL_E!D69+FC_TRA_ROAD_E!D69+FC_TRA_DAVI_E!D69+FC_TRA_DNAVI_E!D69+FC_TRA_PIPE_E!D69</f>
        <v>0</v>
      </c>
      <c r="E69" s="52">
        <f>FC_TRA_RAIL_E!E69+FC_TRA_ROAD_E!E69+FC_TRA_DAVI_E!E69+FC_TRA_DNAVI_E!E69+FC_TRA_PIPE_E!E69</f>
        <v>0</v>
      </c>
      <c r="F69" s="52">
        <f>FC_TRA_RAIL_E!F69+FC_TRA_ROAD_E!F69+FC_TRA_DAVI_E!F69+FC_TRA_DNAVI_E!F69+FC_TRA_PIPE_E!F69</f>
        <v>0</v>
      </c>
      <c r="G69" s="52">
        <f>FC_TRA_RAIL_E!G69+FC_TRA_ROAD_E!G69+FC_TRA_DAVI_E!G69+FC_TRA_DNAVI_E!G69+FC_TRA_PIPE_E!G69</f>
        <v>0</v>
      </c>
      <c r="H69" s="52">
        <f>FC_TRA_RAIL_E!H69+FC_TRA_ROAD_E!H69+FC_TRA_DAVI_E!H69+FC_TRA_DNAVI_E!H69+FC_TRA_PIPE_E!H69</f>
        <v>0</v>
      </c>
      <c r="I69" s="52">
        <f>FC_TRA_RAIL_E!I69+FC_TRA_ROAD_E!I69+FC_TRA_DAVI_E!I69+FC_TRA_DNAVI_E!I69+FC_TRA_PIPE_E!I69</f>
        <v>209.56794336000002</v>
      </c>
      <c r="J69" s="52">
        <f>FC_TRA_RAIL_E!J69+FC_TRA_ROAD_E!J69+FC_TRA_DAVI_E!J69+FC_TRA_DNAVI_E!J69+FC_TRA_PIPE_E!J69</f>
        <v>353.64599999999996</v>
      </c>
      <c r="K69" s="52">
        <f>FC_TRA_RAIL_E!K69+FC_TRA_ROAD_E!K69+FC_TRA_DAVI_E!K69+FC_TRA_DNAVI_E!K69+FC_TRA_PIPE_E!K69</f>
        <v>358.88531327999988</v>
      </c>
      <c r="L69" s="52">
        <f>FC_TRA_RAIL_E!L69+FC_TRA_ROAD_E!L69+FC_TRA_DAVI_E!L69+FC_TRA_DNAVI_E!L69+FC_TRA_PIPE_E!L69</f>
        <v>605.12768496000001</v>
      </c>
      <c r="M69" s="52">
        <f>FC_TRA_RAIL_E!M69+FC_TRA_ROAD_E!M69+FC_TRA_DAVI_E!M69+FC_TRA_DNAVI_E!M69+FC_TRA_PIPE_E!M69</f>
        <v>903.76191504000008</v>
      </c>
      <c r="N69" s="52">
        <f>FC_TRA_RAIL_E!N69+FC_TRA_ROAD_E!N69+FC_TRA_DAVI_E!N69+FC_TRA_DNAVI_E!N69+FC_TRA_PIPE_E!N69</f>
        <v>856.60936992000006</v>
      </c>
      <c r="O69" s="52">
        <f>FC_TRA_RAIL_E!O69+FC_TRA_ROAD_E!O69+FC_TRA_DAVI_E!O69+FC_TRA_DNAVI_E!O69+FC_TRA_PIPE_E!O69</f>
        <v>793.73888495999984</v>
      </c>
      <c r="P69" s="52">
        <f>FC_TRA_RAIL_E!P69+FC_TRA_ROAD_E!P69+FC_TRA_DAVI_E!P69+FC_TRA_DNAVI_E!P69+FC_TRA_PIPE_E!P69</f>
        <v>757.06445664000012</v>
      </c>
      <c r="Q69" s="52">
        <f>FC_TRA_RAIL_E!Q69+FC_TRA_ROAD_E!Q69+FC_TRA_DAVI_E!Q69+FC_TRA_DNAVI_E!Q69+FC_TRA_PIPE_E!Q69</f>
        <v>754.4448000000001</v>
      </c>
      <c r="R69" s="52">
        <f>FC_TRA_RAIL_E!R69+FC_TRA_ROAD_E!R69+FC_TRA_DAVI_E!R69+FC_TRA_DNAVI_E!R69+FC_TRA_PIPE_E!R69</f>
        <v>895.90319999999997</v>
      </c>
      <c r="S69" s="52">
        <f>FC_TRA_RAIL_E!S69+FC_TRA_ROAD_E!S69+FC_TRA_DAVI_E!S69+FC_TRA_DNAVI_E!S69+FC_TRA_PIPE_E!S69</f>
        <v>704.67234336000035</v>
      </c>
      <c r="T69" s="52">
        <f>FC_TRA_RAIL_E!T69+FC_TRA_ROAD_E!T69+FC_TRA_DAVI_E!T69+FC_TRA_DNAVI_E!T69+FC_TRA_PIPE_E!T69</f>
        <v>705.06281951999995</v>
      </c>
      <c r="U69" s="52">
        <f>FC_TRA_RAIL_E!U69+FC_TRA_ROAD_E!U69+FC_TRA_DAVI_E!U69+FC_TRA_DNAVI_E!U69+FC_TRA_PIPE_E!U69</f>
        <v>748.72350863999998</v>
      </c>
      <c r="V69" s="52">
        <f>FC_TRA_RAIL_E!V69+FC_TRA_ROAD_E!V69+FC_TRA_DAVI_E!V69+FC_TRA_DNAVI_E!V69+FC_TRA_PIPE_E!V69</f>
        <v>776.81357855999966</v>
      </c>
      <c r="W69" s="52">
        <f>FC_TRA_RAIL_E!W69+FC_TRA_ROAD_E!W69+FC_TRA_DAVI_E!W69+FC_TRA_DNAVI_E!W69+FC_TRA_PIPE_E!W69</f>
        <v>697.78268207999974</v>
      </c>
      <c r="X69" s="52">
        <f>FC_TRA_RAIL_E!X69+FC_TRA_ROAD_E!X69+FC_TRA_DAVI_E!X69+FC_TRA_DNAVI_E!X69+FC_TRA_PIPE_E!X69</f>
        <v>954.6767438400002</v>
      </c>
    </row>
    <row r="70" spans="1:24" ht="11.25" customHeight="1" x14ac:dyDescent="0.2">
      <c r="A70" s="50" t="s">
        <v>108</v>
      </c>
      <c r="B70" s="51" t="s">
        <v>109</v>
      </c>
      <c r="C70" s="52">
        <f>FC_TRA_RAIL_E!C70+FC_TRA_ROAD_E!C70+FC_TRA_DAVI_E!C70+FC_TRA_DNAVI_E!C70+FC_TRA_PIPE_E!C70</f>
        <v>0</v>
      </c>
      <c r="D70" s="52">
        <f>FC_TRA_RAIL_E!D70+FC_TRA_ROAD_E!D70+FC_TRA_DAVI_E!D70+FC_TRA_DNAVI_E!D70+FC_TRA_PIPE_E!D70</f>
        <v>0</v>
      </c>
      <c r="E70" s="52">
        <f>FC_TRA_RAIL_E!E70+FC_TRA_ROAD_E!E70+FC_TRA_DAVI_E!E70+FC_TRA_DNAVI_E!E70+FC_TRA_PIPE_E!E70</f>
        <v>0</v>
      </c>
      <c r="F70" s="52">
        <f>FC_TRA_RAIL_E!F70+FC_TRA_ROAD_E!F70+FC_TRA_DAVI_E!F70+FC_TRA_DNAVI_E!F70+FC_TRA_PIPE_E!F70</f>
        <v>0</v>
      </c>
      <c r="G70" s="52">
        <f>FC_TRA_RAIL_E!G70+FC_TRA_ROAD_E!G70+FC_TRA_DAVI_E!G70+FC_TRA_DNAVI_E!G70+FC_TRA_PIPE_E!G70</f>
        <v>0</v>
      </c>
      <c r="H70" s="52">
        <f>FC_TRA_RAIL_E!H70+FC_TRA_ROAD_E!H70+FC_TRA_DAVI_E!H70+FC_TRA_DNAVI_E!H70+FC_TRA_PIPE_E!H70</f>
        <v>0</v>
      </c>
      <c r="I70" s="52">
        <f>FC_TRA_RAIL_E!I70+FC_TRA_ROAD_E!I70+FC_TRA_DAVI_E!I70+FC_TRA_DNAVI_E!I70+FC_TRA_PIPE_E!I70</f>
        <v>0</v>
      </c>
      <c r="J70" s="52">
        <f>FC_TRA_RAIL_E!J70+FC_TRA_ROAD_E!J70+FC_TRA_DAVI_E!J70+FC_TRA_DNAVI_E!J70+FC_TRA_PIPE_E!J70</f>
        <v>0</v>
      </c>
      <c r="K70" s="52">
        <f>FC_TRA_RAIL_E!K70+FC_TRA_ROAD_E!K70+FC_TRA_DAVI_E!K70+FC_TRA_DNAVI_E!K70+FC_TRA_PIPE_E!K70</f>
        <v>0</v>
      </c>
      <c r="L70" s="52">
        <f>FC_TRA_RAIL_E!L70+FC_TRA_ROAD_E!L70+FC_TRA_DAVI_E!L70+FC_TRA_DNAVI_E!L70+FC_TRA_PIPE_E!L70</f>
        <v>0</v>
      </c>
      <c r="M70" s="52">
        <f>FC_TRA_RAIL_E!M70+FC_TRA_ROAD_E!M70+FC_TRA_DAVI_E!M70+FC_TRA_DNAVI_E!M70+FC_TRA_PIPE_E!M70</f>
        <v>0</v>
      </c>
      <c r="N70" s="52">
        <f>FC_TRA_RAIL_E!N70+FC_TRA_ROAD_E!N70+FC_TRA_DAVI_E!N70+FC_TRA_DNAVI_E!N70+FC_TRA_PIPE_E!N70</f>
        <v>0</v>
      </c>
      <c r="O70" s="52">
        <f>FC_TRA_RAIL_E!O70+FC_TRA_ROAD_E!O70+FC_TRA_DAVI_E!O70+FC_TRA_DNAVI_E!O70+FC_TRA_PIPE_E!O70</f>
        <v>0</v>
      </c>
      <c r="P70" s="52">
        <f>FC_TRA_RAIL_E!P70+FC_TRA_ROAD_E!P70+FC_TRA_DAVI_E!P70+FC_TRA_DNAVI_E!P70+FC_TRA_PIPE_E!P70</f>
        <v>0</v>
      </c>
      <c r="Q70" s="52">
        <f>FC_TRA_RAIL_E!Q70+FC_TRA_ROAD_E!Q70+FC_TRA_DAVI_E!Q70+FC_TRA_DNAVI_E!Q70+FC_TRA_PIPE_E!Q70</f>
        <v>0</v>
      </c>
      <c r="R70" s="52">
        <f>FC_TRA_RAIL_E!R70+FC_TRA_ROAD_E!R70+FC_TRA_DAVI_E!R70+FC_TRA_DNAVI_E!R70+FC_TRA_PIPE_E!R70</f>
        <v>0</v>
      </c>
      <c r="S70" s="52">
        <f>FC_TRA_RAIL_E!S70+FC_TRA_ROAD_E!S70+FC_TRA_DAVI_E!S70+FC_TRA_DNAVI_E!S70+FC_TRA_PIPE_E!S70</f>
        <v>0</v>
      </c>
      <c r="T70" s="52">
        <f>FC_TRA_RAIL_E!T70+FC_TRA_ROAD_E!T70+FC_TRA_DAVI_E!T70+FC_TRA_DNAVI_E!T70+FC_TRA_PIPE_E!T70</f>
        <v>0</v>
      </c>
      <c r="U70" s="52">
        <f>FC_TRA_RAIL_E!U70+FC_TRA_ROAD_E!U70+FC_TRA_DAVI_E!U70+FC_TRA_DNAVI_E!U70+FC_TRA_PIPE_E!U70</f>
        <v>0</v>
      </c>
      <c r="V70" s="52">
        <f>FC_TRA_RAIL_E!V70+FC_TRA_ROAD_E!V70+FC_TRA_DAVI_E!V70+FC_TRA_DNAVI_E!V70+FC_TRA_PIPE_E!V70</f>
        <v>0</v>
      </c>
      <c r="W70" s="52">
        <f>FC_TRA_RAIL_E!W70+FC_TRA_ROAD_E!W70+FC_TRA_DAVI_E!W70+FC_TRA_DNAVI_E!W70+FC_TRA_PIPE_E!W70</f>
        <v>0</v>
      </c>
      <c r="X70" s="52">
        <f>FC_TRA_RAIL_E!X70+FC_TRA_ROAD_E!X70+FC_TRA_DAVI_E!X70+FC_TRA_DNAVI_E!X70+FC_TRA_PIPE_E!X70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FC_TRA_RAIL_E!C71+FC_TRA_ROAD_E!C71+FC_TRA_DAVI_E!C71+FC_TRA_DNAVI_E!C71+FC_TRA_PIPE_E!C71</f>
        <v>0</v>
      </c>
      <c r="D71" s="52">
        <f>FC_TRA_RAIL_E!D71+FC_TRA_ROAD_E!D71+FC_TRA_DAVI_E!D71+FC_TRA_DNAVI_E!D71+FC_TRA_PIPE_E!D71</f>
        <v>0</v>
      </c>
      <c r="E71" s="52">
        <f>FC_TRA_RAIL_E!E71+FC_TRA_ROAD_E!E71+FC_TRA_DAVI_E!E71+FC_TRA_DNAVI_E!E71+FC_TRA_PIPE_E!E71</f>
        <v>0</v>
      </c>
      <c r="F71" s="52">
        <f>FC_TRA_RAIL_E!F71+FC_TRA_ROAD_E!F71+FC_TRA_DAVI_E!F71+FC_TRA_DNAVI_E!F71+FC_TRA_PIPE_E!F71</f>
        <v>0</v>
      </c>
      <c r="G71" s="52">
        <f>FC_TRA_RAIL_E!G71+FC_TRA_ROAD_E!G71+FC_TRA_DAVI_E!G71+FC_TRA_DNAVI_E!G71+FC_TRA_PIPE_E!G71</f>
        <v>0</v>
      </c>
      <c r="H71" s="52">
        <f>FC_TRA_RAIL_E!H71+FC_TRA_ROAD_E!H71+FC_TRA_DAVI_E!H71+FC_TRA_DNAVI_E!H71+FC_TRA_PIPE_E!H71</f>
        <v>0</v>
      </c>
      <c r="I71" s="52">
        <f>FC_TRA_RAIL_E!I71+FC_TRA_ROAD_E!I71+FC_TRA_DAVI_E!I71+FC_TRA_DNAVI_E!I71+FC_TRA_PIPE_E!I71</f>
        <v>0</v>
      </c>
      <c r="J71" s="52">
        <f>FC_TRA_RAIL_E!J71+FC_TRA_ROAD_E!J71+FC_TRA_DAVI_E!J71+FC_TRA_DNAVI_E!J71+FC_TRA_PIPE_E!J71</f>
        <v>0</v>
      </c>
      <c r="K71" s="52">
        <f>FC_TRA_RAIL_E!K71+FC_TRA_ROAD_E!K71+FC_TRA_DAVI_E!K71+FC_TRA_DNAVI_E!K71+FC_TRA_PIPE_E!K71</f>
        <v>0</v>
      </c>
      <c r="L71" s="52">
        <f>FC_TRA_RAIL_E!L71+FC_TRA_ROAD_E!L71+FC_TRA_DAVI_E!L71+FC_TRA_DNAVI_E!L71+FC_TRA_PIPE_E!L71</f>
        <v>0</v>
      </c>
      <c r="M71" s="52">
        <f>FC_TRA_RAIL_E!M71+FC_TRA_ROAD_E!M71+FC_TRA_DAVI_E!M71+FC_TRA_DNAVI_E!M71+FC_TRA_PIPE_E!M71</f>
        <v>0</v>
      </c>
      <c r="N71" s="52">
        <f>FC_TRA_RAIL_E!N71+FC_TRA_ROAD_E!N71+FC_TRA_DAVI_E!N71+FC_TRA_DNAVI_E!N71+FC_TRA_PIPE_E!N71</f>
        <v>0</v>
      </c>
      <c r="O71" s="52">
        <f>FC_TRA_RAIL_E!O71+FC_TRA_ROAD_E!O71+FC_TRA_DAVI_E!O71+FC_TRA_DNAVI_E!O71+FC_TRA_PIPE_E!O71</f>
        <v>0</v>
      </c>
      <c r="P71" s="52">
        <f>FC_TRA_RAIL_E!P71+FC_TRA_ROAD_E!P71+FC_TRA_DAVI_E!P71+FC_TRA_DNAVI_E!P71+FC_TRA_PIPE_E!P71</f>
        <v>0</v>
      </c>
      <c r="Q71" s="52">
        <f>FC_TRA_RAIL_E!Q71+FC_TRA_ROAD_E!Q71+FC_TRA_DAVI_E!Q71+FC_TRA_DNAVI_E!Q71+FC_TRA_PIPE_E!Q71</f>
        <v>0</v>
      </c>
      <c r="R71" s="52">
        <f>FC_TRA_RAIL_E!R71+FC_TRA_ROAD_E!R71+FC_TRA_DAVI_E!R71+FC_TRA_DNAVI_E!R71+FC_TRA_PIPE_E!R71</f>
        <v>0</v>
      </c>
      <c r="S71" s="52">
        <f>FC_TRA_RAIL_E!S71+FC_TRA_ROAD_E!S71+FC_TRA_DAVI_E!S71+FC_TRA_DNAVI_E!S71+FC_TRA_PIPE_E!S71</f>
        <v>0</v>
      </c>
      <c r="T71" s="52">
        <f>FC_TRA_RAIL_E!T71+FC_TRA_ROAD_E!T71+FC_TRA_DAVI_E!T71+FC_TRA_DNAVI_E!T71+FC_TRA_PIPE_E!T71</f>
        <v>0</v>
      </c>
      <c r="U71" s="52">
        <f>FC_TRA_RAIL_E!U71+FC_TRA_ROAD_E!U71+FC_TRA_DAVI_E!U71+FC_TRA_DNAVI_E!U71+FC_TRA_PIPE_E!U71</f>
        <v>0</v>
      </c>
      <c r="V71" s="52">
        <f>FC_TRA_RAIL_E!V71+FC_TRA_ROAD_E!V71+FC_TRA_DAVI_E!V71+FC_TRA_DNAVI_E!V71+FC_TRA_PIPE_E!V71</f>
        <v>0</v>
      </c>
      <c r="W71" s="52">
        <f>FC_TRA_RAIL_E!W71+FC_TRA_ROAD_E!W71+FC_TRA_DAVI_E!W71+FC_TRA_DNAVI_E!W71+FC_TRA_PIPE_E!W71</f>
        <v>0</v>
      </c>
      <c r="X71" s="52">
        <f>FC_TRA_RAIL_E!X71+FC_TRA_ROAD_E!X71+FC_TRA_DAVI_E!X71+FC_TRA_DNAVI_E!X71+FC_TRA_PIPE_E!X71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FC_TRA_RAIL_E!C72+FC_TRA_ROAD_E!C72+FC_TRA_DAVI_E!C72+FC_TRA_DNAVI_E!C72+FC_TRA_PIPE_E!C72</f>
        <v>0</v>
      </c>
      <c r="D72" s="55">
        <f>FC_TRA_RAIL_E!D72+FC_TRA_ROAD_E!D72+FC_TRA_DAVI_E!D72+FC_TRA_DNAVI_E!D72+FC_TRA_PIPE_E!D72</f>
        <v>0</v>
      </c>
      <c r="E72" s="55">
        <f>FC_TRA_RAIL_E!E72+FC_TRA_ROAD_E!E72+FC_TRA_DAVI_E!E72+FC_TRA_DNAVI_E!E72+FC_TRA_PIPE_E!E72</f>
        <v>0</v>
      </c>
      <c r="F72" s="55">
        <f>FC_TRA_RAIL_E!F72+FC_TRA_ROAD_E!F72+FC_TRA_DAVI_E!F72+FC_TRA_DNAVI_E!F72+FC_TRA_PIPE_E!F72</f>
        <v>0</v>
      </c>
      <c r="G72" s="55">
        <f>FC_TRA_RAIL_E!G72+FC_TRA_ROAD_E!G72+FC_TRA_DAVI_E!G72+FC_TRA_DNAVI_E!G72+FC_TRA_PIPE_E!G72</f>
        <v>0</v>
      </c>
      <c r="H72" s="55">
        <f>FC_TRA_RAIL_E!H72+FC_TRA_ROAD_E!H72+FC_TRA_DAVI_E!H72+FC_TRA_DNAVI_E!H72+FC_TRA_PIPE_E!H72</f>
        <v>0</v>
      </c>
      <c r="I72" s="55">
        <f>FC_TRA_RAIL_E!I72+FC_TRA_ROAD_E!I72+FC_TRA_DAVI_E!I72+FC_TRA_DNAVI_E!I72+FC_TRA_PIPE_E!I72</f>
        <v>3.0982867199999999</v>
      </c>
      <c r="J72" s="55">
        <f>FC_TRA_RAIL_E!J72+FC_TRA_ROAD_E!J72+FC_TRA_DAVI_E!J72+FC_TRA_DNAVI_E!J72+FC_TRA_PIPE_E!J72</f>
        <v>8.5735886399999988</v>
      </c>
      <c r="K72" s="55">
        <f>FC_TRA_RAIL_E!K72+FC_TRA_ROAD_E!K72+FC_TRA_DAVI_E!K72+FC_TRA_DNAVI_E!K72+FC_TRA_PIPE_E!K72</f>
        <v>14.979350880000002</v>
      </c>
      <c r="L72" s="55">
        <f>FC_TRA_RAIL_E!L72+FC_TRA_ROAD_E!L72+FC_TRA_DAVI_E!L72+FC_TRA_DNAVI_E!L72+FC_TRA_PIPE_E!L72</f>
        <v>13.176888479999999</v>
      </c>
      <c r="M72" s="55">
        <f>FC_TRA_RAIL_E!M72+FC_TRA_ROAD_E!M72+FC_TRA_DAVI_E!M72+FC_TRA_DNAVI_E!M72+FC_TRA_PIPE_E!M72</f>
        <v>14.142882239999997</v>
      </c>
      <c r="N72" s="55">
        <f>FC_TRA_RAIL_E!N72+FC_TRA_ROAD_E!N72+FC_TRA_DAVI_E!N72+FC_TRA_DNAVI_E!N72+FC_TRA_PIPE_E!N72</f>
        <v>13.651145279999998</v>
      </c>
      <c r="O72" s="55">
        <f>FC_TRA_RAIL_E!O72+FC_TRA_ROAD_E!O72+FC_TRA_DAVI_E!O72+FC_TRA_DNAVI_E!O72+FC_TRA_PIPE_E!O72</f>
        <v>13.92481008</v>
      </c>
      <c r="P72" s="55">
        <f>FC_TRA_RAIL_E!P72+FC_TRA_ROAD_E!P72+FC_TRA_DAVI_E!P72+FC_TRA_DNAVI_E!P72+FC_TRA_PIPE_E!P72</f>
        <v>13.229902079999999</v>
      </c>
      <c r="Q72" s="55">
        <f>FC_TRA_RAIL_E!Q72+FC_TRA_ROAD_E!Q72+FC_TRA_DAVI_E!Q72+FC_TRA_DNAVI_E!Q72+FC_TRA_PIPE_E!Q72</f>
        <v>15.71265792</v>
      </c>
      <c r="R72" s="55">
        <f>FC_TRA_RAIL_E!R72+FC_TRA_ROAD_E!R72+FC_TRA_DAVI_E!R72+FC_TRA_DNAVI_E!R72+FC_TRA_PIPE_E!R72</f>
        <v>10.752877439999997</v>
      </c>
      <c r="S72" s="55">
        <f>FC_TRA_RAIL_E!S72+FC_TRA_ROAD_E!S72+FC_TRA_DAVI_E!S72+FC_TRA_DNAVI_E!S72+FC_TRA_PIPE_E!S72</f>
        <v>7.4219040000000005</v>
      </c>
      <c r="T72" s="55">
        <f>FC_TRA_RAIL_E!T72+FC_TRA_ROAD_E!T72+FC_TRA_DAVI_E!T72+FC_TRA_DNAVI_E!T72+FC_TRA_PIPE_E!T72</f>
        <v>0</v>
      </c>
      <c r="U72" s="55">
        <f>FC_TRA_RAIL_E!U72+FC_TRA_ROAD_E!U72+FC_TRA_DAVI_E!U72+FC_TRA_DNAVI_E!U72+FC_TRA_PIPE_E!U72</f>
        <v>0</v>
      </c>
      <c r="V72" s="55">
        <f>FC_TRA_RAIL_E!V72+FC_TRA_ROAD_E!V72+FC_TRA_DAVI_E!V72+FC_TRA_DNAVI_E!V72+FC_TRA_PIPE_E!V72</f>
        <v>0</v>
      </c>
      <c r="W72" s="55">
        <f>FC_TRA_RAIL_E!W72+FC_TRA_ROAD_E!W72+FC_TRA_DAVI_E!W72+FC_TRA_DNAVI_E!W72+FC_TRA_PIPE_E!W72</f>
        <v>0</v>
      </c>
      <c r="X72" s="55">
        <f>FC_TRA_RAIL_E!X72+FC_TRA_ROAD_E!X72+FC_TRA_DAVI_E!X72+FC_TRA_DNAVI_E!X72+FC_TRA_PIPE_E!X72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157</v>
      </c>
      <c r="B1" s="4" t="s">
        <v>173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179.80210872000004</v>
      </c>
      <c r="D2" s="21">
        <f t="shared" ref="D2:X2" si="0">SUM(D3,D17,D22,D25,D26,D51,D52)</f>
        <v>134.85171492000001</v>
      </c>
      <c r="E2" s="21">
        <f t="shared" si="0"/>
        <v>112.37638464000001</v>
      </c>
      <c r="F2" s="21">
        <f t="shared" si="0"/>
        <v>96.322501079999995</v>
      </c>
      <c r="G2" s="21">
        <f t="shared" si="0"/>
        <v>86.690331000000029</v>
      </c>
      <c r="H2" s="21">
        <f t="shared" si="0"/>
        <v>80.268884280000009</v>
      </c>
      <c r="I2" s="21">
        <f t="shared" si="0"/>
        <v>76.471288919999978</v>
      </c>
      <c r="J2" s="21">
        <f t="shared" si="0"/>
        <v>76.471288919999992</v>
      </c>
      <c r="K2" s="21">
        <f t="shared" si="0"/>
        <v>73.284840720000005</v>
      </c>
      <c r="L2" s="21">
        <f t="shared" si="0"/>
        <v>57.353400000000022</v>
      </c>
      <c r="M2" s="21">
        <f t="shared" si="0"/>
        <v>50.980770360000008</v>
      </c>
      <c r="N2" s="21">
        <f t="shared" si="0"/>
        <v>44.608140720000016</v>
      </c>
      <c r="O2" s="21">
        <f t="shared" si="0"/>
        <v>35.049329639999996</v>
      </c>
      <c r="P2" s="21">
        <f t="shared" si="0"/>
        <v>31.862881439999988</v>
      </c>
      <c r="Q2" s="21">
        <f t="shared" si="0"/>
        <v>31.862881439999988</v>
      </c>
      <c r="R2" s="21">
        <f t="shared" si="0"/>
        <v>31.862881439999985</v>
      </c>
      <c r="S2" s="21">
        <f t="shared" si="0"/>
        <v>28.676700000000004</v>
      </c>
      <c r="T2" s="21">
        <f t="shared" si="0"/>
        <v>31.267206359999989</v>
      </c>
      <c r="U2" s="21">
        <f t="shared" si="0"/>
        <v>30.46425876</v>
      </c>
      <c r="V2" s="21">
        <f t="shared" si="0"/>
        <v>31.063134959999999</v>
      </c>
      <c r="W2" s="21">
        <f t="shared" si="0"/>
        <v>27.52002864</v>
      </c>
      <c r="X2" s="21">
        <f t="shared" si="0"/>
        <v>27.258870600000002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FC_TRA_RAIL_MTU_E!C5+FC_TRA_RAIL_CPT_E!C5+FC_TRA_RAIL_HST_E!C5+FC_TRA_RAIL_FRT_E!C5</f>
        <v>0</v>
      </c>
      <c r="D5" s="8">
        <f>FC_TRA_RAIL_MTU_E!D5+FC_TRA_RAIL_CPT_E!D5+FC_TRA_RAIL_HST_E!D5+FC_TRA_RAIL_FRT_E!D5</f>
        <v>0</v>
      </c>
      <c r="E5" s="8">
        <f>FC_TRA_RAIL_MTU_E!E5+FC_TRA_RAIL_CPT_E!E5+FC_TRA_RAIL_HST_E!E5+FC_TRA_RAIL_FRT_E!E5</f>
        <v>0</v>
      </c>
      <c r="F5" s="8">
        <f>FC_TRA_RAIL_MTU_E!F5+FC_TRA_RAIL_CPT_E!F5+FC_TRA_RAIL_HST_E!F5+FC_TRA_RAIL_FRT_E!F5</f>
        <v>0</v>
      </c>
      <c r="G5" s="8">
        <f>FC_TRA_RAIL_MTU_E!G5+FC_TRA_RAIL_CPT_E!G5+FC_TRA_RAIL_HST_E!G5+FC_TRA_RAIL_FRT_E!G5</f>
        <v>0</v>
      </c>
      <c r="H5" s="8">
        <f>FC_TRA_RAIL_MTU_E!H5+FC_TRA_RAIL_CPT_E!H5+FC_TRA_RAIL_HST_E!H5+FC_TRA_RAIL_FRT_E!H5</f>
        <v>0</v>
      </c>
      <c r="I5" s="8">
        <f>FC_TRA_RAIL_MTU_E!I5+FC_TRA_RAIL_CPT_E!I5+FC_TRA_RAIL_HST_E!I5+FC_TRA_RAIL_FRT_E!I5</f>
        <v>0</v>
      </c>
      <c r="J5" s="8">
        <f>FC_TRA_RAIL_MTU_E!J5+FC_TRA_RAIL_CPT_E!J5+FC_TRA_RAIL_HST_E!J5+FC_TRA_RAIL_FRT_E!J5</f>
        <v>0</v>
      </c>
      <c r="K5" s="8">
        <f>FC_TRA_RAIL_MTU_E!K5+FC_TRA_RAIL_CPT_E!K5+FC_TRA_RAIL_HST_E!K5+FC_TRA_RAIL_FRT_E!K5</f>
        <v>0</v>
      </c>
      <c r="L5" s="8">
        <f>FC_TRA_RAIL_MTU_E!L5+FC_TRA_RAIL_CPT_E!L5+FC_TRA_RAIL_HST_E!L5+FC_TRA_RAIL_FRT_E!L5</f>
        <v>0</v>
      </c>
      <c r="M5" s="8">
        <f>FC_TRA_RAIL_MTU_E!M5+FC_TRA_RAIL_CPT_E!M5+FC_TRA_RAIL_HST_E!M5+FC_TRA_RAIL_FRT_E!M5</f>
        <v>0</v>
      </c>
      <c r="N5" s="8">
        <f>FC_TRA_RAIL_MTU_E!N5+FC_TRA_RAIL_CPT_E!N5+FC_TRA_RAIL_HST_E!N5+FC_TRA_RAIL_FRT_E!N5</f>
        <v>0</v>
      </c>
      <c r="O5" s="8">
        <f>FC_TRA_RAIL_MTU_E!O5+FC_TRA_RAIL_CPT_E!O5+FC_TRA_RAIL_HST_E!O5+FC_TRA_RAIL_FRT_E!O5</f>
        <v>0</v>
      </c>
      <c r="P5" s="8">
        <f>FC_TRA_RAIL_MTU_E!P5+FC_TRA_RAIL_CPT_E!P5+FC_TRA_RAIL_HST_E!P5+FC_TRA_RAIL_FRT_E!P5</f>
        <v>0</v>
      </c>
      <c r="Q5" s="8">
        <f>FC_TRA_RAIL_MTU_E!Q5+FC_TRA_RAIL_CPT_E!Q5+FC_TRA_RAIL_HST_E!Q5+FC_TRA_RAIL_FRT_E!Q5</f>
        <v>0</v>
      </c>
      <c r="R5" s="8">
        <f>FC_TRA_RAIL_MTU_E!R5+FC_TRA_RAIL_CPT_E!R5+FC_TRA_RAIL_HST_E!R5+FC_TRA_RAIL_FRT_E!R5</f>
        <v>0</v>
      </c>
      <c r="S5" s="8">
        <f>FC_TRA_RAIL_MTU_E!S5+FC_TRA_RAIL_CPT_E!S5+FC_TRA_RAIL_HST_E!S5+FC_TRA_RAIL_FRT_E!S5</f>
        <v>0</v>
      </c>
      <c r="T5" s="8">
        <f>FC_TRA_RAIL_MTU_E!T5+FC_TRA_RAIL_CPT_E!T5+FC_TRA_RAIL_HST_E!T5+FC_TRA_RAIL_FRT_E!T5</f>
        <v>0</v>
      </c>
      <c r="U5" s="8">
        <f>FC_TRA_RAIL_MTU_E!U5+FC_TRA_RAIL_CPT_E!U5+FC_TRA_RAIL_HST_E!U5+FC_TRA_RAIL_FRT_E!U5</f>
        <v>0</v>
      </c>
      <c r="V5" s="8">
        <f>FC_TRA_RAIL_MTU_E!V5+FC_TRA_RAIL_CPT_E!V5+FC_TRA_RAIL_HST_E!V5+FC_TRA_RAIL_FRT_E!V5</f>
        <v>0</v>
      </c>
      <c r="W5" s="8">
        <f>FC_TRA_RAIL_MTU_E!W5+FC_TRA_RAIL_CPT_E!W5+FC_TRA_RAIL_HST_E!W5+FC_TRA_RAIL_FRT_E!W5</f>
        <v>0</v>
      </c>
      <c r="X5" s="8">
        <f>FC_TRA_RAIL_MTU_E!X5+FC_TRA_RAIL_CPT_E!X5+FC_TRA_RAIL_HST_E!X5+FC_TRA_RAIL_FRT_E!X5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FC_TRA_RAIL_MTU_E!C6+FC_TRA_RAIL_CPT_E!C6+FC_TRA_RAIL_HST_E!C6+FC_TRA_RAIL_FRT_E!C6</f>
        <v>0</v>
      </c>
      <c r="D6" s="8">
        <f>FC_TRA_RAIL_MTU_E!D6+FC_TRA_RAIL_CPT_E!D6+FC_TRA_RAIL_HST_E!D6+FC_TRA_RAIL_FRT_E!D6</f>
        <v>0</v>
      </c>
      <c r="E6" s="8">
        <f>FC_TRA_RAIL_MTU_E!E6+FC_TRA_RAIL_CPT_E!E6+FC_TRA_RAIL_HST_E!E6+FC_TRA_RAIL_FRT_E!E6</f>
        <v>0</v>
      </c>
      <c r="F6" s="8">
        <f>FC_TRA_RAIL_MTU_E!F6+FC_TRA_RAIL_CPT_E!F6+FC_TRA_RAIL_HST_E!F6+FC_TRA_RAIL_FRT_E!F6</f>
        <v>0</v>
      </c>
      <c r="G6" s="8">
        <f>FC_TRA_RAIL_MTU_E!G6+FC_TRA_RAIL_CPT_E!G6+FC_TRA_RAIL_HST_E!G6+FC_TRA_RAIL_FRT_E!G6</f>
        <v>0</v>
      </c>
      <c r="H6" s="8">
        <f>FC_TRA_RAIL_MTU_E!H6+FC_TRA_RAIL_CPT_E!H6+FC_TRA_RAIL_HST_E!H6+FC_TRA_RAIL_FRT_E!H6</f>
        <v>0</v>
      </c>
      <c r="I6" s="8">
        <f>FC_TRA_RAIL_MTU_E!I6+FC_TRA_RAIL_CPT_E!I6+FC_TRA_RAIL_HST_E!I6+FC_TRA_RAIL_FRT_E!I6</f>
        <v>0</v>
      </c>
      <c r="J6" s="8">
        <f>FC_TRA_RAIL_MTU_E!J6+FC_TRA_RAIL_CPT_E!J6+FC_TRA_RAIL_HST_E!J6+FC_TRA_RAIL_FRT_E!J6</f>
        <v>0</v>
      </c>
      <c r="K6" s="8">
        <f>FC_TRA_RAIL_MTU_E!K6+FC_TRA_RAIL_CPT_E!K6+FC_TRA_RAIL_HST_E!K6+FC_TRA_RAIL_FRT_E!K6</f>
        <v>0</v>
      </c>
      <c r="L6" s="8">
        <f>FC_TRA_RAIL_MTU_E!L6+FC_TRA_RAIL_CPT_E!L6+FC_TRA_RAIL_HST_E!L6+FC_TRA_RAIL_FRT_E!L6</f>
        <v>0</v>
      </c>
      <c r="M6" s="8">
        <f>FC_TRA_RAIL_MTU_E!M6+FC_TRA_RAIL_CPT_E!M6+FC_TRA_RAIL_HST_E!M6+FC_TRA_RAIL_FRT_E!M6</f>
        <v>0</v>
      </c>
      <c r="N6" s="8">
        <f>FC_TRA_RAIL_MTU_E!N6+FC_TRA_RAIL_CPT_E!N6+FC_TRA_RAIL_HST_E!N6+FC_TRA_RAIL_FRT_E!N6</f>
        <v>0</v>
      </c>
      <c r="O6" s="8">
        <f>FC_TRA_RAIL_MTU_E!O6+FC_TRA_RAIL_CPT_E!O6+FC_TRA_RAIL_HST_E!O6+FC_TRA_RAIL_FRT_E!O6</f>
        <v>0</v>
      </c>
      <c r="P6" s="8">
        <f>FC_TRA_RAIL_MTU_E!P6+FC_TRA_RAIL_CPT_E!P6+FC_TRA_RAIL_HST_E!P6+FC_TRA_RAIL_FRT_E!P6</f>
        <v>0</v>
      </c>
      <c r="Q6" s="8">
        <f>FC_TRA_RAIL_MTU_E!Q6+FC_TRA_RAIL_CPT_E!Q6+FC_TRA_RAIL_HST_E!Q6+FC_TRA_RAIL_FRT_E!Q6</f>
        <v>0</v>
      </c>
      <c r="R6" s="8">
        <f>FC_TRA_RAIL_MTU_E!R6+FC_TRA_RAIL_CPT_E!R6+FC_TRA_RAIL_HST_E!R6+FC_TRA_RAIL_FRT_E!R6</f>
        <v>0</v>
      </c>
      <c r="S6" s="8">
        <f>FC_TRA_RAIL_MTU_E!S6+FC_TRA_RAIL_CPT_E!S6+FC_TRA_RAIL_HST_E!S6+FC_TRA_RAIL_FRT_E!S6</f>
        <v>0</v>
      </c>
      <c r="T6" s="8">
        <f>FC_TRA_RAIL_MTU_E!T6+FC_TRA_RAIL_CPT_E!T6+FC_TRA_RAIL_HST_E!T6+FC_TRA_RAIL_FRT_E!T6</f>
        <v>0</v>
      </c>
      <c r="U6" s="8">
        <f>FC_TRA_RAIL_MTU_E!U6+FC_TRA_RAIL_CPT_E!U6+FC_TRA_RAIL_HST_E!U6+FC_TRA_RAIL_FRT_E!U6</f>
        <v>0</v>
      </c>
      <c r="V6" s="8">
        <f>FC_TRA_RAIL_MTU_E!V6+FC_TRA_RAIL_CPT_E!V6+FC_TRA_RAIL_HST_E!V6+FC_TRA_RAIL_FRT_E!V6</f>
        <v>0</v>
      </c>
      <c r="W6" s="8">
        <f>FC_TRA_RAIL_MTU_E!W6+FC_TRA_RAIL_CPT_E!W6+FC_TRA_RAIL_HST_E!W6+FC_TRA_RAIL_FRT_E!W6</f>
        <v>0</v>
      </c>
      <c r="X6" s="8">
        <f>FC_TRA_RAIL_MTU_E!X6+FC_TRA_RAIL_CPT_E!X6+FC_TRA_RAIL_HST_E!X6+FC_TRA_RAIL_FRT_E!X6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FC_TRA_RAIL_MTU_E!C7+FC_TRA_RAIL_CPT_E!C7+FC_TRA_RAIL_HST_E!C7+FC_TRA_RAIL_FRT_E!C7</f>
        <v>0</v>
      </c>
      <c r="D7" s="8">
        <f>FC_TRA_RAIL_MTU_E!D7+FC_TRA_RAIL_CPT_E!D7+FC_TRA_RAIL_HST_E!D7+FC_TRA_RAIL_FRT_E!D7</f>
        <v>0</v>
      </c>
      <c r="E7" s="8">
        <f>FC_TRA_RAIL_MTU_E!E7+FC_TRA_RAIL_CPT_E!E7+FC_TRA_RAIL_HST_E!E7+FC_TRA_RAIL_FRT_E!E7</f>
        <v>0</v>
      </c>
      <c r="F7" s="8">
        <f>FC_TRA_RAIL_MTU_E!F7+FC_TRA_RAIL_CPT_E!F7+FC_TRA_RAIL_HST_E!F7+FC_TRA_RAIL_FRT_E!F7</f>
        <v>0</v>
      </c>
      <c r="G7" s="8">
        <f>FC_TRA_RAIL_MTU_E!G7+FC_TRA_RAIL_CPT_E!G7+FC_TRA_RAIL_HST_E!G7+FC_TRA_RAIL_FRT_E!G7</f>
        <v>0</v>
      </c>
      <c r="H7" s="8">
        <f>FC_TRA_RAIL_MTU_E!H7+FC_TRA_RAIL_CPT_E!H7+FC_TRA_RAIL_HST_E!H7+FC_TRA_RAIL_FRT_E!H7</f>
        <v>0</v>
      </c>
      <c r="I7" s="8">
        <f>FC_TRA_RAIL_MTU_E!I7+FC_TRA_RAIL_CPT_E!I7+FC_TRA_RAIL_HST_E!I7+FC_TRA_RAIL_FRT_E!I7</f>
        <v>0</v>
      </c>
      <c r="J7" s="8">
        <f>FC_TRA_RAIL_MTU_E!J7+FC_TRA_RAIL_CPT_E!J7+FC_TRA_RAIL_HST_E!J7+FC_TRA_RAIL_FRT_E!J7</f>
        <v>0</v>
      </c>
      <c r="K7" s="8">
        <f>FC_TRA_RAIL_MTU_E!K7+FC_TRA_RAIL_CPT_E!K7+FC_TRA_RAIL_HST_E!K7+FC_TRA_RAIL_FRT_E!K7</f>
        <v>0</v>
      </c>
      <c r="L7" s="8">
        <f>FC_TRA_RAIL_MTU_E!L7+FC_TRA_RAIL_CPT_E!L7+FC_TRA_RAIL_HST_E!L7+FC_TRA_RAIL_FRT_E!L7</f>
        <v>0</v>
      </c>
      <c r="M7" s="8">
        <f>FC_TRA_RAIL_MTU_E!M7+FC_TRA_RAIL_CPT_E!M7+FC_TRA_RAIL_HST_E!M7+FC_TRA_RAIL_FRT_E!M7</f>
        <v>0</v>
      </c>
      <c r="N7" s="8">
        <f>FC_TRA_RAIL_MTU_E!N7+FC_TRA_RAIL_CPT_E!N7+FC_TRA_RAIL_HST_E!N7+FC_TRA_RAIL_FRT_E!N7</f>
        <v>0</v>
      </c>
      <c r="O7" s="8">
        <f>FC_TRA_RAIL_MTU_E!O7+FC_TRA_RAIL_CPT_E!O7+FC_TRA_RAIL_HST_E!O7+FC_TRA_RAIL_FRT_E!O7</f>
        <v>0</v>
      </c>
      <c r="P7" s="8">
        <f>FC_TRA_RAIL_MTU_E!P7+FC_TRA_RAIL_CPT_E!P7+FC_TRA_RAIL_HST_E!P7+FC_TRA_RAIL_FRT_E!P7</f>
        <v>0</v>
      </c>
      <c r="Q7" s="8">
        <f>FC_TRA_RAIL_MTU_E!Q7+FC_TRA_RAIL_CPT_E!Q7+FC_TRA_RAIL_HST_E!Q7+FC_TRA_RAIL_FRT_E!Q7</f>
        <v>0</v>
      </c>
      <c r="R7" s="8">
        <f>FC_TRA_RAIL_MTU_E!R7+FC_TRA_RAIL_CPT_E!R7+FC_TRA_RAIL_HST_E!R7+FC_TRA_RAIL_FRT_E!R7</f>
        <v>0</v>
      </c>
      <c r="S7" s="8">
        <f>FC_TRA_RAIL_MTU_E!S7+FC_TRA_RAIL_CPT_E!S7+FC_TRA_RAIL_HST_E!S7+FC_TRA_RAIL_FRT_E!S7</f>
        <v>0</v>
      </c>
      <c r="T7" s="8">
        <f>FC_TRA_RAIL_MTU_E!T7+FC_TRA_RAIL_CPT_E!T7+FC_TRA_RAIL_HST_E!T7+FC_TRA_RAIL_FRT_E!T7</f>
        <v>0</v>
      </c>
      <c r="U7" s="8">
        <f>FC_TRA_RAIL_MTU_E!U7+FC_TRA_RAIL_CPT_E!U7+FC_TRA_RAIL_HST_E!U7+FC_TRA_RAIL_FRT_E!U7</f>
        <v>0</v>
      </c>
      <c r="V7" s="8">
        <f>FC_TRA_RAIL_MTU_E!V7+FC_TRA_RAIL_CPT_E!V7+FC_TRA_RAIL_HST_E!V7+FC_TRA_RAIL_FRT_E!V7</f>
        <v>0</v>
      </c>
      <c r="W7" s="8">
        <f>FC_TRA_RAIL_MTU_E!W7+FC_TRA_RAIL_CPT_E!W7+FC_TRA_RAIL_HST_E!W7+FC_TRA_RAIL_FRT_E!W7</f>
        <v>0</v>
      </c>
      <c r="X7" s="8">
        <f>FC_TRA_RAIL_MTU_E!X7+FC_TRA_RAIL_CPT_E!X7+FC_TRA_RAIL_HST_E!X7+FC_TRA_RAIL_FRT_E!X7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FC_TRA_RAIL_MTU_E!C9+FC_TRA_RAIL_CPT_E!C9+FC_TRA_RAIL_HST_E!C9+FC_TRA_RAIL_FRT_E!C9</f>
        <v>0</v>
      </c>
      <c r="D9" s="8">
        <f>FC_TRA_RAIL_MTU_E!D9+FC_TRA_RAIL_CPT_E!D9+FC_TRA_RAIL_HST_E!D9+FC_TRA_RAIL_FRT_E!D9</f>
        <v>0</v>
      </c>
      <c r="E9" s="8">
        <f>FC_TRA_RAIL_MTU_E!E9+FC_TRA_RAIL_CPT_E!E9+FC_TRA_RAIL_HST_E!E9+FC_TRA_RAIL_FRT_E!E9</f>
        <v>0</v>
      </c>
      <c r="F9" s="8">
        <f>FC_TRA_RAIL_MTU_E!F9+FC_TRA_RAIL_CPT_E!F9+FC_TRA_RAIL_HST_E!F9+FC_TRA_RAIL_FRT_E!F9</f>
        <v>0</v>
      </c>
      <c r="G9" s="8">
        <f>FC_TRA_RAIL_MTU_E!G9+FC_TRA_RAIL_CPT_E!G9+FC_TRA_RAIL_HST_E!G9+FC_TRA_RAIL_FRT_E!G9</f>
        <v>0</v>
      </c>
      <c r="H9" s="8">
        <f>FC_TRA_RAIL_MTU_E!H9+FC_TRA_RAIL_CPT_E!H9+FC_TRA_RAIL_HST_E!H9+FC_TRA_RAIL_FRT_E!H9</f>
        <v>0</v>
      </c>
      <c r="I9" s="8">
        <f>FC_TRA_RAIL_MTU_E!I9+FC_TRA_RAIL_CPT_E!I9+FC_TRA_RAIL_HST_E!I9+FC_TRA_RAIL_FRT_E!I9</f>
        <v>0</v>
      </c>
      <c r="J9" s="8">
        <f>FC_TRA_RAIL_MTU_E!J9+FC_TRA_RAIL_CPT_E!J9+FC_TRA_RAIL_HST_E!J9+FC_TRA_RAIL_FRT_E!J9</f>
        <v>0</v>
      </c>
      <c r="K9" s="8">
        <f>FC_TRA_RAIL_MTU_E!K9+FC_TRA_RAIL_CPT_E!K9+FC_TRA_RAIL_HST_E!K9+FC_TRA_RAIL_FRT_E!K9</f>
        <v>0</v>
      </c>
      <c r="L9" s="8">
        <f>FC_TRA_RAIL_MTU_E!L9+FC_TRA_RAIL_CPT_E!L9+FC_TRA_RAIL_HST_E!L9+FC_TRA_RAIL_FRT_E!L9</f>
        <v>0</v>
      </c>
      <c r="M9" s="8">
        <f>FC_TRA_RAIL_MTU_E!M9+FC_TRA_RAIL_CPT_E!M9+FC_TRA_RAIL_HST_E!M9+FC_TRA_RAIL_FRT_E!M9</f>
        <v>0</v>
      </c>
      <c r="N9" s="8">
        <f>FC_TRA_RAIL_MTU_E!N9+FC_TRA_RAIL_CPT_E!N9+FC_TRA_RAIL_HST_E!N9+FC_TRA_RAIL_FRT_E!N9</f>
        <v>0</v>
      </c>
      <c r="O9" s="8">
        <f>FC_TRA_RAIL_MTU_E!O9+FC_TRA_RAIL_CPT_E!O9+FC_TRA_RAIL_HST_E!O9+FC_TRA_RAIL_FRT_E!O9</f>
        <v>0</v>
      </c>
      <c r="P9" s="8">
        <f>FC_TRA_RAIL_MTU_E!P9+FC_TRA_RAIL_CPT_E!P9+FC_TRA_RAIL_HST_E!P9+FC_TRA_RAIL_FRT_E!P9</f>
        <v>0</v>
      </c>
      <c r="Q9" s="8">
        <f>FC_TRA_RAIL_MTU_E!Q9+FC_TRA_RAIL_CPT_E!Q9+FC_TRA_RAIL_HST_E!Q9+FC_TRA_RAIL_FRT_E!Q9</f>
        <v>0</v>
      </c>
      <c r="R9" s="8">
        <f>FC_TRA_RAIL_MTU_E!R9+FC_TRA_RAIL_CPT_E!R9+FC_TRA_RAIL_HST_E!R9+FC_TRA_RAIL_FRT_E!R9</f>
        <v>0</v>
      </c>
      <c r="S9" s="8">
        <f>FC_TRA_RAIL_MTU_E!S9+FC_TRA_RAIL_CPT_E!S9+FC_TRA_RAIL_HST_E!S9+FC_TRA_RAIL_FRT_E!S9</f>
        <v>0</v>
      </c>
      <c r="T9" s="8">
        <f>FC_TRA_RAIL_MTU_E!T9+FC_TRA_RAIL_CPT_E!T9+FC_TRA_RAIL_HST_E!T9+FC_TRA_RAIL_FRT_E!T9</f>
        <v>0</v>
      </c>
      <c r="U9" s="8">
        <f>FC_TRA_RAIL_MTU_E!U9+FC_TRA_RAIL_CPT_E!U9+FC_TRA_RAIL_HST_E!U9+FC_TRA_RAIL_FRT_E!U9</f>
        <v>0</v>
      </c>
      <c r="V9" s="8">
        <f>FC_TRA_RAIL_MTU_E!V9+FC_TRA_RAIL_CPT_E!V9+FC_TRA_RAIL_HST_E!V9+FC_TRA_RAIL_FRT_E!V9</f>
        <v>0</v>
      </c>
      <c r="W9" s="8">
        <f>FC_TRA_RAIL_MTU_E!W9+FC_TRA_RAIL_CPT_E!W9+FC_TRA_RAIL_HST_E!W9+FC_TRA_RAIL_FRT_E!W9</f>
        <v>0</v>
      </c>
      <c r="X9" s="8">
        <f>FC_TRA_RAIL_MTU_E!X9+FC_TRA_RAIL_CPT_E!X9+FC_TRA_RAIL_HST_E!X9+FC_TRA_RAIL_FRT_E!X9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FC_TRA_RAIL_MTU_E!C10+FC_TRA_RAIL_CPT_E!C10+FC_TRA_RAIL_HST_E!C10+FC_TRA_RAIL_FRT_E!C10</f>
        <v>0</v>
      </c>
      <c r="D10" s="8">
        <f>FC_TRA_RAIL_MTU_E!D10+FC_TRA_RAIL_CPT_E!D10+FC_TRA_RAIL_HST_E!D10+FC_TRA_RAIL_FRT_E!D10</f>
        <v>0</v>
      </c>
      <c r="E10" s="8">
        <f>FC_TRA_RAIL_MTU_E!E10+FC_TRA_RAIL_CPT_E!E10+FC_TRA_RAIL_HST_E!E10+FC_TRA_RAIL_FRT_E!E10</f>
        <v>0</v>
      </c>
      <c r="F10" s="8">
        <f>FC_TRA_RAIL_MTU_E!F10+FC_TRA_RAIL_CPT_E!F10+FC_TRA_RAIL_HST_E!F10+FC_TRA_RAIL_FRT_E!F10</f>
        <v>0</v>
      </c>
      <c r="G10" s="8">
        <f>FC_TRA_RAIL_MTU_E!G10+FC_TRA_RAIL_CPT_E!G10+FC_TRA_RAIL_HST_E!G10+FC_TRA_RAIL_FRT_E!G10</f>
        <v>0</v>
      </c>
      <c r="H10" s="8">
        <f>FC_TRA_RAIL_MTU_E!H10+FC_TRA_RAIL_CPT_E!H10+FC_TRA_RAIL_HST_E!H10+FC_TRA_RAIL_FRT_E!H10</f>
        <v>0</v>
      </c>
      <c r="I10" s="8">
        <f>FC_TRA_RAIL_MTU_E!I10+FC_TRA_RAIL_CPT_E!I10+FC_TRA_RAIL_HST_E!I10+FC_TRA_RAIL_FRT_E!I10</f>
        <v>0</v>
      </c>
      <c r="J10" s="8">
        <f>FC_TRA_RAIL_MTU_E!J10+FC_TRA_RAIL_CPT_E!J10+FC_TRA_RAIL_HST_E!J10+FC_TRA_RAIL_FRT_E!J10</f>
        <v>0</v>
      </c>
      <c r="K10" s="8">
        <f>FC_TRA_RAIL_MTU_E!K10+FC_TRA_RAIL_CPT_E!K10+FC_TRA_RAIL_HST_E!K10+FC_TRA_RAIL_FRT_E!K10</f>
        <v>0</v>
      </c>
      <c r="L10" s="8">
        <f>FC_TRA_RAIL_MTU_E!L10+FC_TRA_RAIL_CPT_E!L10+FC_TRA_RAIL_HST_E!L10+FC_TRA_RAIL_FRT_E!L10</f>
        <v>0</v>
      </c>
      <c r="M10" s="8">
        <f>FC_TRA_RAIL_MTU_E!M10+FC_TRA_RAIL_CPT_E!M10+FC_TRA_RAIL_HST_E!M10+FC_TRA_RAIL_FRT_E!M10</f>
        <v>0</v>
      </c>
      <c r="N10" s="8">
        <f>FC_TRA_RAIL_MTU_E!N10+FC_TRA_RAIL_CPT_E!N10+FC_TRA_RAIL_HST_E!N10+FC_TRA_RAIL_FRT_E!N10</f>
        <v>0</v>
      </c>
      <c r="O10" s="8">
        <f>FC_TRA_RAIL_MTU_E!O10+FC_TRA_RAIL_CPT_E!O10+FC_TRA_RAIL_HST_E!O10+FC_TRA_RAIL_FRT_E!O10</f>
        <v>0</v>
      </c>
      <c r="P10" s="8">
        <f>FC_TRA_RAIL_MTU_E!P10+FC_TRA_RAIL_CPT_E!P10+FC_TRA_RAIL_HST_E!P10+FC_TRA_RAIL_FRT_E!P10</f>
        <v>0</v>
      </c>
      <c r="Q10" s="8">
        <f>FC_TRA_RAIL_MTU_E!Q10+FC_TRA_RAIL_CPT_E!Q10+FC_TRA_RAIL_HST_E!Q10+FC_TRA_RAIL_FRT_E!Q10</f>
        <v>0</v>
      </c>
      <c r="R10" s="8">
        <f>FC_TRA_RAIL_MTU_E!R10+FC_TRA_RAIL_CPT_E!R10+FC_TRA_RAIL_HST_E!R10+FC_TRA_RAIL_FRT_E!R10</f>
        <v>0</v>
      </c>
      <c r="S10" s="8">
        <f>FC_TRA_RAIL_MTU_E!S10+FC_TRA_RAIL_CPT_E!S10+FC_TRA_RAIL_HST_E!S10+FC_TRA_RAIL_FRT_E!S10</f>
        <v>0</v>
      </c>
      <c r="T10" s="8">
        <f>FC_TRA_RAIL_MTU_E!T10+FC_TRA_RAIL_CPT_E!T10+FC_TRA_RAIL_HST_E!T10+FC_TRA_RAIL_FRT_E!T10</f>
        <v>0</v>
      </c>
      <c r="U10" s="8">
        <f>FC_TRA_RAIL_MTU_E!U10+FC_TRA_RAIL_CPT_E!U10+FC_TRA_RAIL_HST_E!U10+FC_TRA_RAIL_FRT_E!U10</f>
        <v>0</v>
      </c>
      <c r="V10" s="8">
        <f>FC_TRA_RAIL_MTU_E!V10+FC_TRA_RAIL_CPT_E!V10+FC_TRA_RAIL_HST_E!V10+FC_TRA_RAIL_FRT_E!V10</f>
        <v>0</v>
      </c>
      <c r="W10" s="8">
        <f>FC_TRA_RAIL_MTU_E!W10+FC_TRA_RAIL_CPT_E!W10+FC_TRA_RAIL_HST_E!W10+FC_TRA_RAIL_FRT_E!W10</f>
        <v>0</v>
      </c>
      <c r="X10" s="8">
        <f>FC_TRA_RAIL_MTU_E!X10+FC_TRA_RAIL_CPT_E!X10+FC_TRA_RAIL_HST_E!X10+FC_TRA_RAIL_FRT_E!X10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FC_TRA_RAIL_MTU_E!C12+FC_TRA_RAIL_CPT_E!C12+FC_TRA_RAIL_HST_E!C12+FC_TRA_RAIL_FRT_E!C12</f>
        <v>0</v>
      </c>
      <c r="D12" s="8">
        <f>FC_TRA_RAIL_MTU_E!D12+FC_TRA_RAIL_CPT_E!D12+FC_TRA_RAIL_HST_E!D12+FC_TRA_RAIL_FRT_E!D12</f>
        <v>0</v>
      </c>
      <c r="E12" s="8">
        <f>FC_TRA_RAIL_MTU_E!E12+FC_TRA_RAIL_CPT_E!E12+FC_TRA_RAIL_HST_E!E12+FC_TRA_RAIL_FRT_E!E12</f>
        <v>0</v>
      </c>
      <c r="F12" s="8">
        <f>FC_TRA_RAIL_MTU_E!F12+FC_TRA_RAIL_CPT_E!F12+FC_TRA_RAIL_HST_E!F12+FC_TRA_RAIL_FRT_E!F12</f>
        <v>0</v>
      </c>
      <c r="G12" s="8">
        <f>FC_TRA_RAIL_MTU_E!G12+FC_TRA_RAIL_CPT_E!G12+FC_TRA_RAIL_HST_E!G12+FC_TRA_RAIL_FRT_E!G12</f>
        <v>0</v>
      </c>
      <c r="H12" s="8">
        <f>FC_TRA_RAIL_MTU_E!H12+FC_TRA_RAIL_CPT_E!H12+FC_TRA_RAIL_HST_E!H12+FC_TRA_RAIL_FRT_E!H12</f>
        <v>0</v>
      </c>
      <c r="I12" s="8">
        <f>FC_TRA_RAIL_MTU_E!I12+FC_TRA_RAIL_CPT_E!I12+FC_TRA_RAIL_HST_E!I12+FC_TRA_RAIL_FRT_E!I12</f>
        <v>0</v>
      </c>
      <c r="J12" s="8">
        <f>FC_TRA_RAIL_MTU_E!J12+FC_TRA_RAIL_CPT_E!J12+FC_TRA_RAIL_HST_E!J12+FC_TRA_RAIL_FRT_E!J12</f>
        <v>0</v>
      </c>
      <c r="K12" s="8">
        <f>FC_TRA_RAIL_MTU_E!K12+FC_TRA_RAIL_CPT_E!K12+FC_TRA_RAIL_HST_E!K12+FC_TRA_RAIL_FRT_E!K12</f>
        <v>0</v>
      </c>
      <c r="L12" s="8">
        <f>FC_TRA_RAIL_MTU_E!L12+FC_TRA_RAIL_CPT_E!L12+FC_TRA_RAIL_HST_E!L12+FC_TRA_RAIL_FRT_E!L12</f>
        <v>0</v>
      </c>
      <c r="M12" s="8">
        <f>FC_TRA_RAIL_MTU_E!M12+FC_TRA_RAIL_CPT_E!M12+FC_TRA_RAIL_HST_E!M12+FC_TRA_RAIL_FRT_E!M12</f>
        <v>0</v>
      </c>
      <c r="N12" s="8">
        <f>FC_TRA_RAIL_MTU_E!N12+FC_TRA_RAIL_CPT_E!N12+FC_TRA_RAIL_HST_E!N12+FC_TRA_RAIL_FRT_E!N12</f>
        <v>0</v>
      </c>
      <c r="O12" s="8">
        <f>FC_TRA_RAIL_MTU_E!O12+FC_TRA_RAIL_CPT_E!O12+FC_TRA_RAIL_HST_E!O12+FC_TRA_RAIL_FRT_E!O12</f>
        <v>0</v>
      </c>
      <c r="P12" s="8">
        <f>FC_TRA_RAIL_MTU_E!P12+FC_TRA_RAIL_CPT_E!P12+FC_TRA_RAIL_HST_E!P12+FC_TRA_RAIL_FRT_E!P12</f>
        <v>0</v>
      </c>
      <c r="Q12" s="8">
        <f>FC_TRA_RAIL_MTU_E!Q12+FC_TRA_RAIL_CPT_E!Q12+FC_TRA_RAIL_HST_E!Q12+FC_TRA_RAIL_FRT_E!Q12</f>
        <v>0</v>
      </c>
      <c r="R12" s="8">
        <f>FC_TRA_RAIL_MTU_E!R12+FC_TRA_RAIL_CPT_E!R12+FC_TRA_RAIL_HST_E!R12+FC_TRA_RAIL_FRT_E!R12</f>
        <v>0</v>
      </c>
      <c r="S12" s="8">
        <f>FC_TRA_RAIL_MTU_E!S12+FC_TRA_RAIL_CPT_E!S12+FC_TRA_RAIL_HST_E!S12+FC_TRA_RAIL_FRT_E!S12</f>
        <v>0</v>
      </c>
      <c r="T12" s="8">
        <f>FC_TRA_RAIL_MTU_E!T12+FC_TRA_RAIL_CPT_E!T12+FC_TRA_RAIL_HST_E!T12+FC_TRA_RAIL_FRT_E!T12</f>
        <v>0</v>
      </c>
      <c r="U12" s="8">
        <f>FC_TRA_RAIL_MTU_E!U12+FC_TRA_RAIL_CPT_E!U12+FC_TRA_RAIL_HST_E!U12+FC_TRA_RAIL_FRT_E!U12</f>
        <v>0</v>
      </c>
      <c r="V12" s="8">
        <f>FC_TRA_RAIL_MTU_E!V12+FC_TRA_RAIL_CPT_E!V12+FC_TRA_RAIL_HST_E!V12+FC_TRA_RAIL_FRT_E!V12</f>
        <v>0</v>
      </c>
      <c r="W12" s="8">
        <f>FC_TRA_RAIL_MTU_E!W12+FC_TRA_RAIL_CPT_E!W12+FC_TRA_RAIL_HST_E!W12+FC_TRA_RAIL_FRT_E!W12</f>
        <v>0</v>
      </c>
      <c r="X12" s="8">
        <f>FC_TRA_RAIL_MTU_E!X12+FC_TRA_RAIL_CPT_E!X12+FC_TRA_RAIL_HST_E!X12+FC_TRA_RAIL_FRT_E!X12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FC_TRA_RAIL_MTU_E!C13+FC_TRA_RAIL_CPT_E!C13+FC_TRA_RAIL_HST_E!C13+FC_TRA_RAIL_FRT_E!C13</f>
        <v>0</v>
      </c>
      <c r="D13" s="8">
        <f>FC_TRA_RAIL_MTU_E!D13+FC_TRA_RAIL_CPT_E!D13+FC_TRA_RAIL_HST_E!D13+FC_TRA_RAIL_FRT_E!D13</f>
        <v>0</v>
      </c>
      <c r="E13" s="8">
        <f>FC_TRA_RAIL_MTU_E!E13+FC_TRA_RAIL_CPT_E!E13+FC_TRA_RAIL_HST_E!E13+FC_TRA_RAIL_FRT_E!E13</f>
        <v>0</v>
      </c>
      <c r="F13" s="8">
        <f>FC_TRA_RAIL_MTU_E!F13+FC_TRA_RAIL_CPT_E!F13+FC_TRA_RAIL_HST_E!F13+FC_TRA_RAIL_FRT_E!F13</f>
        <v>0</v>
      </c>
      <c r="G13" s="8">
        <f>FC_TRA_RAIL_MTU_E!G13+FC_TRA_RAIL_CPT_E!G13+FC_TRA_RAIL_HST_E!G13+FC_TRA_RAIL_FRT_E!G13</f>
        <v>0</v>
      </c>
      <c r="H13" s="8">
        <f>FC_TRA_RAIL_MTU_E!H13+FC_TRA_RAIL_CPT_E!H13+FC_TRA_RAIL_HST_E!H13+FC_TRA_RAIL_FRT_E!H13</f>
        <v>0</v>
      </c>
      <c r="I13" s="8">
        <f>FC_TRA_RAIL_MTU_E!I13+FC_TRA_RAIL_CPT_E!I13+FC_TRA_RAIL_HST_E!I13+FC_TRA_RAIL_FRT_E!I13</f>
        <v>0</v>
      </c>
      <c r="J13" s="8">
        <f>FC_TRA_RAIL_MTU_E!J13+FC_TRA_RAIL_CPT_E!J13+FC_TRA_RAIL_HST_E!J13+FC_TRA_RAIL_FRT_E!J13</f>
        <v>0</v>
      </c>
      <c r="K13" s="8">
        <f>FC_TRA_RAIL_MTU_E!K13+FC_TRA_RAIL_CPT_E!K13+FC_TRA_RAIL_HST_E!K13+FC_TRA_RAIL_FRT_E!K13</f>
        <v>0</v>
      </c>
      <c r="L13" s="8">
        <f>FC_TRA_RAIL_MTU_E!L13+FC_TRA_RAIL_CPT_E!L13+FC_TRA_RAIL_HST_E!L13+FC_TRA_RAIL_FRT_E!L13</f>
        <v>0</v>
      </c>
      <c r="M13" s="8">
        <f>FC_TRA_RAIL_MTU_E!M13+FC_TRA_RAIL_CPT_E!M13+FC_TRA_RAIL_HST_E!M13+FC_TRA_RAIL_FRT_E!M13</f>
        <v>0</v>
      </c>
      <c r="N13" s="8">
        <f>FC_TRA_RAIL_MTU_E!N13+FC_TRA_RAIL_CPT_E!N13+FC_TRA_RAIL_HST_E!N13+FC_TRA_RAIL_FRT_E!N13</f>
        <v>0</v>
      </c>
      <c r="O13" s="8">
        <f>FC_TRA_RAIL_MTU_E!O13+FC_TRA_RAIL_CPT_E!O13+FC_TRA_RAIL_HST_E!O13+FC_TRA_RAIL_FRT_E!O13</f>
        <v>0</v>
      </c>
      <c r="P13" s="8">
        <f>FC_TRA_RAIL_MTU_E!P13+FC_TRA_RAIL_CPT_E!P13+FC_TRA_RAIL_HST_E!P13+FC_TRA_RAIL_FRT_E!P13</f>
        <v>0</v>
      </c>
      <c r="Q13" s="8">
        <f>FC_TRA_RAIL_MTU_E!Q13+FC_TRA_RAIL_CPT_E!Q13+FC_TRA_RAIL_HST_E!Q13+FC_TRA_RAIL_FRT_E!Q13</f>
        <v>0</v>
      </c>
      <c r="R13" s="8">
        <f>FC_TRA_RAIL_MTU_E!R13+FC_TRA_RAIL_CPT_E!R13+FC_TRA_RAIL_HST_E!R13+FC_TRA_RAIL_FRT_E!R13</f>
        <v>0</v>
      </c>
      <c r="S13" s="8">
        <f>FC_TRA_RAIL_MTU_E!S13+FC_TRA_RAIL_CPT_E!S13+FC_TRA_RAIL_HST_E!S13+FC_TRA_RAIL_FRT_E!S13</f>
        <v>0</v>
      </c>
      <c r="T13" s="8">
        <f>FC_TRA_RAIL_MTU_E!T13+FC_TRA_RAIL_CPT_E!T13+FC_TRA_RAIL_HST_E!T13+FC_TRA_RAIL_FRT_E!T13</f>
        <v>0</v>
      </c>
      <c r="U13" s="8">
        <f>FC_TRA_RAIL_MTU_E!U13+FC_TRA_RAIL_CPT_E!U13+FC_TRA_RAIL_HST_E!U13+FC_TRA_RAIL_FRT_E!U13</f>
        <v>0</v>
      </c>
      <c r="V13" s="8">
        <f>FC_TRA_RAIL_MTU_E!V13+FC_TRA_RAIL_CPT_E!V13+FC_TRA_RAIL_HST_E!V13+FC_TRA_RAIL_FRT_E!V13</f>
        <v>0</v>
      </c>
      <c r="W13" s="8">
        <f>FC_TRA_RAIL_MTU_E!W13+FC_TRA_RAIL_CPT_E!W13+FC_TRA_RAIL_HST_E!W13+FC_TRA_RAIL_FRT_E!W13</f>
        <v>0</v>
      </c>
      <c r="X13" s="8">
        <f>FC_TRA_RAIL_MTU_E!X13+FC_TRA_RAIL_CPT_E!X13+FC_TRA_RAIL_HST_E!X13+FC_TRA_RAIL_FRT_E!X13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FC_TRA_RAIL_MTU_E!C14+FC_TRA_RAIL_CPT_E!C14+FC_TRA_RAIL_HST_E!C14+FC_TRA_RAIL_FRT_E!C14</f>
        <v>0</v>
      </c>
      <c r="D14" s="8">
        <f>FC_TRA_RAIL_MTU_E!D14+FC_TRA_RAIL_CPT_E!D14+FC_TRA_RAIL_HST_E!D14+FC_TRA_RAIL_FRT_E!D14</f>
        <v>0</v>
      </c>
      <c r="E14" s="8">
        <f>FC_TRA_RAIL_MTU_E!E14+FC_TRA_RAIL_CPT_E!E14+FC_TRA_RAIL_HST_E!E14+FC_TRA_RAIL_FRT_E!E14</f>
        <v>0</v>
      </c>
      <c r="F14" s="8">
        <f>FC_TRA_RAIL_MTU_E!F14+FC_TRA_RAIL_CPT_E!F14+FC_TRA_RAIL_HST_E!F14+FC_TRA_RAIL_FRT_E!F14</f>
        <v>0</v>
      </c>
      <c r="G14" s="8">
        <f>FC_TRA_RAIL_MTU_E!G14+FC_TRA_RAIL_CPT_E!G14+FC_TRA_RAIL_HST_E!G14+FC_TRA_RAIL_FRT_E!G14</f>
        <v>0</v>
      </c>
      <c r="H14" s="8">
        <f>FC_TRA_RAIL_MTU_E!H14+FC_TRA_RAIL_CPT_E!H14+FC_TRA_RAIL_HST_E!H14+FC_TRA_RAIL_FRT_E!H14</f>
        <v>0</v>
      </c>
      <c r="I14" s="8">
        <f>FC_TRA_RAIL_MTU_E!I14+FC_TRA_RAIL_CPT_E!I14+FC_TRA_RAIL_HST_E!I14+FC_TRA_RAIL_FRT_E!I14</f>
        <v>0</v>
      </c>
      <c r="J14" s="8">
        <f>FC_TRA_RAIL_MTU_E!J14+FC_TRA_RAIL_CPT_E!J14+FC_TRA_RAIL_HST_E!J14+FC_TRA_RAIL_FRT_E!J14</f>
        <v>0</v>
      </c>
      <c r="K14" s="8">
        <f>FC_TRA_RAIL_MTU_E!K14+FC_TRA_RAIL_CPT_E!K14+FC_TRA_RAIL_HST_E!K14+FC_TRA_RAIL_FRT_E!K14</f>
        <v>0</v>
      </c>
      <c r="L14" s="8">
        <f>FC_TRA_RAIL_MTU_E!L14+FC_TRA_RAIL_CPT_E!L14+FC_TRA_RAIL_HST_E!L14+FC_TRA_RAIL_FRT_E!L14</f>
        <v>0</v>
      </c>
      <c r="M14" s="8">
        <f>FC_TRA_RAIL_MTU_E!M14+FC_TRA_RAIL_CPT_E!M14+FC_TRA_RAIL_HST_E!M14+FC_TRA_RAIL_FRT_E!M14</f>
        <v>0</v>
      </c>
      <c r="N14" s="8">
        <f>FC_TRA_RAIL_MTU_E!N14+FC_TRA_RAIL_CPT_E!N14+FC_TRA_RAIL_HST_E!N14+FC_TRA_RAIL_FRT_E!N14</f>
        <v>0</v>
      </c>
      <c r="O14" s="8">
        <f>FC_TRA_RAIL_MTU_E!O14+FC_TRA_RAIL_CPT_E!O14+FC_TRA_RAIL_HST_E!O14+FC_TRA_RAIL_FRT_E!O14</f>
        <v>0</v>
      </c>
      <c r="P14" s="8">
        <f>FC_TRA_RAIL_MTU_E!P14+FC_TRA_RAIL_CPT_E!P14+FC_TRA_RAIL_HST_E!P14+FC_TRA_RAIL_FRT_E!P14</f>
        <v>0</v>
      </c>
      <c r="Q14" s="8">
        <f>FC_TRA_RAIL_MTU_E!Q14+FC_TRA_RAIL_CPT_E!Q14+FC_TRA_RAIL_HST_E!Q14+FC_TRA_RAIL_FRT_E!Q14</f>
        <v>0</v>
      </c>
      <c r="R14" s="8">
        <f>FC_TRA_RAIL_MTU_E!R14+FC_TRA_RAIL_CPT_E!R14+FC_TRA_RAIL_HST_E!R14+FC_TRA_RAIL_FRT_E!R14</f>
        <v>0</v>
      </c>
      <c r="S14" s="8">
        <f>FC_TRA_RAIL_MTU_E!S14+FC_TRA_RAIL_CPT_E!S14+FC_TRA_RAIL_HST_E!S14+FC_TRA_RAIL_FRT_E!S14</f>
        <v>0</v>
      </c>
      <c r="T14" s="8">
        <f>FC_TRA_RAIL_MTU_E!T14+FC_TRA_RAIL_CPT_E!T14+FC_TRA_RAIL_HST_E!T14+FC_TRA_RAIL_FRT_E!T14</f>
        <v>0</v>
      </c>
      <c r="U14" s="8">
        <f>FC_TRA_RAIL_MTU_E!U14+FC_TRA_RAIL_CPT_E!U14+FC_TRA_RAIL_HST_E!U14+FC_TRA_RAIL_FRT_E!U14</f>
        <v>0</v>
      </c>
      <c r="V14" s="8">
        <f>FC_TRA_RAIL_MTU_E!V14+FC_TRA_RAIL_CPT_E!V14+FC_TRA_RAIL_HST_E!V14+FC_TRA_RAIL_FRT_E!V14</f>
        <v>0</v>
      </c>
      <c r="W14" s="8">
        <f>FC_TRA_RAIL_MTU_E!W14+FC_TRA_RAIL_CPT_E!W14+FC_TRA_RAIL_HST_E!W14+FC_TRA_RAIL_FRT_E!W14</f>
        <v>0</v>
      </c>
      <c r="X14" s="8">
        <f>FC_TRA_RAIL_MTU_E!X14+FC_TRA_RAIL_CPT_E!X14+FC_TRA_RAIL_HST_E!X14+FC_TRA_RAIL_FRT_E!X14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FC_TRA_RAIL_MTU_E!C15+FC_TRA_RAIL_CPT_E!C15+FC_TRA_RAIL_HST_E!C15+FC_TRA_RAIL_FRT_E!C15</f>
        <v>0</v>
      </c>
      <c r="D15" s="8">
        <f>FC_TRA_RAIL_MTU_E!D15+FC_TRA_RAIL_CPT_E!D15+FC_TRA_RAIL_HST_E!D15+FC_TRA_RAIL_FRT_E!D15</f>
        <v>0</v>
      </c>
      <c r="E15" s="8">
        <f>FC_TRA_RAIL_MTU_E!E15+FC_TRA_RAIL_CPT_E!E15+FC_TRA_RAIL_HST_E!E15+FC_TRA_RAIL_FRT_E!E15</f>
        <v>0</v>
      </c>
      <c r="F15" s="8">
        <f>FC_TRA_RAIL_MTU_E!F15+FC_TRA_RAIL_CPT_E!F15+FC_TRA_RAIL_HST_E!F15+FC_TRA_RAIL_FRT_E!F15</f>
        <v>0</v>
      </c>
      <c r="G15" s="8">
        <f>FC_TRA_RAIL_MTU_E!G15+FC_TRA_RAIL_CPT_E!G15+FC_TRA_RAIL_HST_E!G15+FC_TRA_RAIL_FRT_E!G15</f>
        <v>0</v>
      </c>
      <c r="H15" s="8">
        <f>FC_TRA_RAIL_MTU_E!H15+FC_TRA_RAIL_CPT_E!H15+FC_TRA_RAIL_HST_E!H15+FC_TRA_RAIL_FRT_E!H15</f>
        <v>0</v>
      </c>
      <c r="I15" s="8">
        <f>FC_TRA_RAIL_MTU_E!I15+FC_TRA_RAIL_CPT_E!I15+FC_TRA_RAIL_HST_E!I15+FC_TRA_RAIL_FRT_E!I15</f>
        <v>0</v>
      </c>
      <c r="J15" s="8">
        <f>FC_TRA_RAIL_MTU_E!J15+FC_TRA_RAIL_CPT_E!J15+FC_TRA_RAIL_HST_E!J15+FC_TRA_RAIL_FRT_E!J15</f>
        <v>0</v>
      </c>
      <c r="K15" s="8">
        <f>FC_TRA_RAIL_MTU_E!K15+FC_TRA_RAIL_CPT_E!K15+FC_TRA_RAIL_HST_E!K15+FC_TRA_RAIL_FRT_E!K15</f>
        <v>0</v>
      </c>
      <c r="L15" s="8">
        <f>FC_TRA_RAIL_MTU_E!L15+FC_TRA_RAIL_CPT_E!L15+FC_TRA_RAIL_HST_E!L15+FC_TRA_RAIL_FRT_E!L15</f>
        <v>0</v>
      </c>
      <c r="M15" s="8">
        <f>FC_TRA_RAIL_MTU_E!M15+FC_TRA_RAIL_CPT_E!M15+FC_TRA_RAIL_HST_E!M15+FC_TRA_RAIL_FRT_E!M15</f>
        <v>0</v>
      </c>
      <c r="N15" s="8">
        <f>FC_TRA_RAIL_MTU_E!N15+FC_TRA_RAIL_CPT_E!N15+FC_TRA_RAIL_HST_E!N15+FC_TRA_RAIL_FRT_E!N15</f>
        <v>0</v>
      </c>
      <c r="O15" s="8">
        <f>FC_TRA_RAIL_MTU_E!O15+FC_TRA_RAIL_CPT_E!O15+FC_TRA_RAIL_HST_E!O15+FC_TRA_RAIL_FRT_E!O15</f>
        <v>0</v>
      </c>
      <c r="P15" s="8">
        <f>FC_TRA_RAIL_MTU_E!P15+FC_TRA_RAIL_CPT_E!P15+FC_TRA_RAIL_HST_E!P15+FC_TRA_RAIL_FRT_E!P15</f>
        <v>0</v>
      </c>
      <c r="Q15" s="8">
        <f>FC_TRA_RAIL_MTU_E!Q15+FC_TRA_RAIL_CPT_E!Q15+FC_TRA_RAIL_HST_E!Q15+FC_TRA_RAIL_FRT_E!Q15</f>
        <v>0</v>
      </c>
      <c r="R15" s="8">
        <f>FC_TRA_RAIL_MTU_E!R15+FC_TRA_RAIL_CPT_E!R15+FC_TRA_RAIL_HST_E!R15+FC_TRA_RAIL_FRT_E!R15</f>
        <v>0</v>
      </c>
      <c r="S15" s="8">
        <f>FC_TRA_RAIL_MTU_E!S15+FC_TRA_RAIL_CPT_E!S15+FC_TRA_RAIL_HST_E!S15+FC_TRA_RAIL_FRT_E!S15</f>
        <v>0</v>
      </c>
      <c r="T15" s="8">
        <f>FC_TRA_RAIL_MTU_E!T15+FC_TRA_RAIL_CPT_E!T15+FC_TRA_RAIL_HST_E!T15+FC_TRA_RAIL_FRT_E!T15</f>
        <v>0</v>
      </c>
      <c r="U15" s="8">
        <f>FC_TRA_RAIL_MTU_E!U15+FC_TRA_RAIL_CPT_E!U15+FC_TRA_RAIL_HST_E!U15+FC_TRA_RAIL_FRT_E!U15</f>
        <v>0</v>
      </c>
      <c r="V15" s="8">
        <f>FC_TRA_RAIL_MTU_E!V15+FC_TRA_RAIL_CPT_E!V15+FC_TRA_RAIL_HST_E!V15+FC_TRA_RAIL_FRT_E!V15</f>
        <v>0</v>
      </c>
      <c r="W15" s="8">
        <f>FC_TRA_RAIL_MTU_E!W15+FC_TRA_RAIL_CPT_E!W15+FC_TRA_RAIL_HST_E!W15+FC_TRA_RAIL_FRT_E!W15</f>
        <v>0</v>
      </c>
      <c r="X15" s="8">
        <f>FC_TRA_RAIL_MTU_E!X15+FC_TRA_RAIL_CPT_E!X15+FC_TRA_RAIL_HST_E!X15+FC_TRA_RAIL_FRT_E!X15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FC_TRA_RAIL_MTU_E!C16+FC_TRA_RAIL_CPT_E!C16+FC_TRA_RAIL_HST_E!C16+FC_TRA_RAIL_FRT_E!C16</f>
        <v>0</v>
      </c>
      <c r="D16" s="8">
        <f>FC_TRA_RAIL_MTU_E!D16+FC_TRA_RAIL_CPT_E!D16+FC_TRA_RAIL_HST_E!D16+FC_TRA_RAIL_FRT_E!D16</f>
        <v>0</v>
      </c>
      <c r="E16" s="8">
        <f>FC_TRA_RAIL_MTU_E!E16+FC_TRA_RAIL_CPT_E!E16+FC_TRA_RAIL_HST_E!E16+FC_TRA_RAIL_FRT_E!E16</f>
        <v>0</v>
      </c>
      <c r="F16" s="8">
        <f>FC_TRA_RAIL_MTU_E!F16+FC_TRA_RAIL_CPT_E!F16+FC_TRA_RAIL_HST_E!F16+FC_TRA_RAIL_FRT_E!F16</f>
        <v>0</v>
      </c>
      <c r="G16" s="8">
        <f>FC_TRA_RAIL_MTU_E!G16+FC_TRA_RAIL_CPT_E!G16+FC_TRA_RAIL_HST_E!G16+FC_TRA_RAIL_FRT_E!G16</f>
        <v>0</v>
      </c>
      <c r="H16" s="8">
        <f>FC_TRA_RAIL_MTU_E!H16+FC_TRA_RAIL_CPT_E!H16+FC_TRA_RAIL_HST_E!H16+FC_TRA_RAIL_FRT_E!H16</f>
        <v>0</v>
      </c>
      <c r="I16" s="8">
        <f>FC_TRA_RAIL_MTU_E!I16+FC_TRA_RAIL_CPT_E!I16+FC_TRA_RAIL_HST_E!I16+FC_TRA_RAIL_FRT_E!I16</f>
        <v>0</v>
      </c>
      <c r="J16" s="8">
        <f>FC_TRA_RAIL_MTU_E!J16+FC_TRA_RAIL_CPT_E!J16+FC_TRA_RAIL_HST_E!J16+FC_TRA_RAIL_FRT_E!J16</f>
        <v>0</v>
      </c>
      <c r="K16" s="8">
        <f>FC_TRA_RAIL_MTU_E!K16+FC_TRA_RAIL_CPT_E!K16+FC_TRA_RAIL_HST_E!K16+FC_TRA_RAIL_FRT_E!K16</f>
        <v>0</v>
      </c>
      <c r="L16" s="8">
        <f>FC_TRA_RAIL_MTU_E!L16+FC_TRA_RAIL_CPT_E!L16+FC_TRA_RAIL_HST_E!L16+FC_TRA_RAIL_FRT_E!L16</f>
        <v>0</v>
      </c>
      <c r="M16" s="8">
        <f>FC_TRA_RAIL_MTU_E!M16+FC_TRA_RAIL_CPT_E!M16+FC_TRA_RAIL_HST_E!M16+FC_TRA_RAIL_FRT_E!M16</f>
        <v>0</v>
      </c>
      <c r="N16" s="8">
        <f>FC_TRA_RAIL_MTU_E!N16+FC_TRA_RAIL_CPT_E!N16+FC_TRA_RAIL_HST_E!N16+FC_TRA_RAIL_FRT_E!N16</f>
        <v>0</v>
      </c>
      <c r="O16" s="8">
        <f>FC_TRA_RAIL_MTU_E!O16+FC_TRA_RAIL_CPT_E!O16+FC_TRA_RAIL_HST_E!O16+FC_TRA_RAIL_FRT_E!O16</f>
        <v>0</v>
      </c>
      <c r="P16" s="8">
        <f>FC_TRA_RAIL_MTU_E!P16+FC_TRA_RAIL_CPT_E!P16+FC_TRA_RAIL_HST_E!P16+FC_TRA_RAIL_FRT_E!P16</f>
        <v>0</v>
      </c>
      <c r="Q16" s="8">
        <f>FC_TRA_RAIL_MTU_E!Q16+FC_TRA_RAIL_CPT_E!Q16+FC_TRA_RAIL_HST_E!Q16+FC_TRA_RAIL_FRT_E!Q16</f>
        <v>0</v>
      </c>
      <c r="R16" s="8">
        <f>FC_TRA_RAIL_MTU_E!R16+FC_TRA_RAIL_CPT_E!R16+FC_TRA_RAIL_HST_E!R16+FC_TRA_RAIL_FRT_E!R16</f>
        <v>0</v>
      </c>
      <c r="S16" s="8">
        <f>FC_TRA_RAIL_MTU_E!S16+FC_TRA_RAIL_CPT_E!S16+FC_TRA_RAIL_HST_E!S16+FC_TRA_RAIL_FRT_E!S16</f>
        <v>0</v>
      </c>
      <c r="T16" s="8">
        <f>FC_TRA_RAIL_MTU_E!T16+FC_TRA_RAIL_CPT_E!T16+FC_TRA_RAIL_HST_E!T16+FC_TRA_RAIL_FRT_E!T16</f>
        <v>0</v>
      </c>
      <c r="U16" s="8">
        <f>FC_TRA_RAIL_MTU_E!U16+FC_TRA_RAIL_CPT_E!U16+FC_TRA_RAIL_HST_E!U16+FC_TRA_RAIL_FRT_E!U16</f>
        <v>0</v>
      </c>
      <c r="V16" s="8">
        <f>FC_TRA_RAIL_MTU_E!V16+FC_TRA_RAIL_CPT_E!V16+FC_TRA_RAIL_HST_E!V16+FC_TRA_RAIL_FRT_E!V16</f>
        <v>0</v>
      </c>
      <c r="W16" s="8">
        <f>FC_TRA_RAIL_MTU_E!W16+FC_TRA_RAIL_CPT_E!W16+FC_TRA_RAIL_HST_E!W16+FC_TRA_RAIL_FRT_E!W16</f>
        <v>0</v>
      </c>
      <c r="X16" s="8">
        <f>FC_TRA_RAIL_MTU_E!X16+FC_TRA_RAIL_CPT_E!X16+FC_TRA_RAIL_HST_E!X16+FC_TRA_RAIL_FRT_E!X16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FC_TRA_RAIL_MTU_E!C18+FC_TRA_RAIL_CPT_E!C18+FC_TRA_RAIL_HST_E!C18+FC_TRA_RAIL_FRT_E!C18</f>
        <v>0</v>
      </c>
      <c r="D18" s="8">
        <f>FC_TRA_RAIL_MTU_E!D18+FC_TRA_RAIL_CPT_E!D18+FC_TRA_RAIL_HST_E!D18+FC_TRA_RAIL_FRT_E!D18</f>
        <v>0</v>
      </c>
      <c r="E18" s="8">
        <f>FC_TRA_RAIL_MTU_E!E18+FC_TRA_RAIL_CPT_E!E18+FC_TRA_RAIL_HST_E!E18+FC_TRA_RAIL_FRT_E!E18</f>
        <v>0</v>
      </c>
      <c r="F18" s="8">
        <f>FC_TRA_RAIL_MTU_E!F18+FC_TRA_RAIL_CPT_E!F18+FC_TRA_RAIL_HST_E!F18+FC_TRA_RAIL_FRT_E!F18</f>
        <v>0</v>
      </c>
      <c r="G18" s="8">
        <f>FC_TRA_RAIL_MTU_E!G18+FC_TRA_RAIL_CPT_E!G18+FC_TRA_RAIL_HST_E!G18+FC_TRA_RAIL_FRT_E!G18</f>
        <v>0</v>
      </c>
      <c r="H18" s="8">
        <f>FC_TRA_RAIL_MTU_E!H18+FC_TRA_RAIL_CPT_E!H18+FC_TRA_RAIL_HST_E!H18+FC_TRA_RAIL_FRT_E!H18</f>
        <v>0</v>
      </c>
      <c r="I18" s="8">
        <f>FC_TRA_RAIL_MTU_E!I18+FC_TRA_RAIL_CPT_E!I18+FC_TRA_RAIL_HST_E!I18+FC_TRA_RAIL_FRT_E!I18</f>
        <v>0</v>
      </c>
      <c r="J18" s="8">
        <f>FC_TRA_RAIL_MTU_E!J18+FC_TRA_RAIL_CPT_E!J18+FC_TRA_RAIL_HST_E!J18+FC_TRA_RAIL_FRT_E!J18</f>
        <v>0</v>
      </c>
      <c r="K18" s="8">
        <f>FC_TRA_RAIL_MTU_E!K18+FC_TRA_RAIL_CPT_E!K18+FC_TRA_RAIL_HST_E!K18+FC_TRA_RAIL_FRT_E!K18</f>
        <v>0</v>
      </c>
      <c r="L18" s="8">
        <f>FC_TRA_RAIL_MTU_E!L18+FC_TRA_RAIL_CPT_E!L18+FC_TRA_RAIL_HST_E!L18+FC_TRA_RAIL_FRT_E!L18</f>
        <v>0</v>
      </c>
      <c r="M18" s="8">
        <f>FC_TRA_RAIL_MTU_E!M18+FC_TRA_RAIL_CPT_E!M18+FC_TRA_RAIL_HST_E!M18+FC_TRA_RAIL_FRT_E!M18</f>
        <v>0</v>
      </c>
      <c r="N18" s="8">
        <f>FC_TRA_RAIL_MTU_E!N18+FC_TRA_RAIL_CPT_E!N18+FC_TRA_RAIL_HST_E!N18+FC_TRA_RAIL_FRT_E!N18</f>
        <v>0</v>
      </c>
      <c r="O18" s="8">
        <f>FC_TRA_RAIL_MTU_E!O18+FC_TRA_RAIL_CPT_E!O18+FC_TRA_RAIL_HST_E!O18+FC_TRA_RAIL_FRT_E!O18</f>
        <v>0</v>
      </c>
      <c r="P18" s="8">
        <f>FC_TRA_RAIL_MTU_E!P18+FC_TRA_RAIL_CPT_E!P18+FC_TRA_RAIL_HST_E!P18+FC_TRA_RAIL_FRT_E!P18</f>
        <v>0</v>
      </c>
      <c r="Q18" s="8">
        <f>FC_TRA_RAIL_MTU_E!Q18+FC_TRA_RAIL_CPT_E!Q18+FC_TRA_RAIL_HST_E!Q18+FC_TRA_RAIL_FRT_E!Q18</f>
        <v>0</v>
      </c>
      <c r="R18" s="8">
        <f>FC_TRA_RAIL_MTU_E!R18+FC_TRA_RAIL_CPT_E!R18+FC_TRA_RAIL_HST_E!R18+FC_TRA_RAIL_FRT_E!R18</f>
        <v>0</v>
      </c>
      <c r="S18" s="8">
        <f>FC_TRA_RAIL_MTU_E!S18+FC_TRA_RAIL_CPT_E!S18+FC_TRA_RAIL_HST_E!S18+FC_TRA_RAIL_FRT_E!S18</f>
        <v>0</v>
      </c>
      <c r="T18" s="8">
        <f>FC_TRA_RAIL_MTU_E!T18+FC_TRA_RAIL_CPT_E!T18+FC_TRA_RAIL_HST_E!T18+FC_TRA_RAIL_FRT_E!T18</f>
        <v>0</v>
      </c>
      <c r="U18" s="8">
        <f>FC_TRA_RAIL_MTU_E!U18+FC_TRA_RAIL_CPT_E!U18+FC_TRA_RAIL_HST_E!U18+FC_TRA_RAIL_FRT_E!U18</f>
        <v>0</v>
      </c>
      <c r="V18" s="8">
        <f>FC_TRA_RAIL_MTU_E!V18+FC_TRA_RAIL_CPT_E!V18+FC_TRA_RAIL_HST_E!V18+FC_TRA_RAIL_FRT_E!V18</f>
        <v>0</v>
      </c>
      <c r="W18" s="8">
        <f>FC_TRA_RAIL_MTU_E!W18+FC_TRA_RAIL_CPT_E!W18+FC_TRA_RAIL_HST_E!W18+FC_TRA_RAIL_FRT_E!W18</f>
        <v>0</v>
      </c>
      <c r="X18" s="8">
        <f>FC_TRA_RAIL_MTU_E!X18+FC_TRA_RAIL_CPT_E!X18+FC_TRA_RAIL_HST_E!X18+FC_TRA_RAIL_FRT_E!X18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FC_TRA_RAIL_MTU_E!C19+FC_TRA_RAIL_CPT_E!C19+FC_TRA_RAIL_HST_E!C19+FC_TRA_RAIL_FRT_E!C19</f>
        <v>0</v>
      </c>
      <c r="D19" s="8">
        <f>FC_TRA_RAIL_MTU_E!D19+FC_TRA_RAIL_CPT_E!D19+FC_TRA_RAIL_HST_E!D19+FC_TRA_RAIL_FRT_E!D19</f>
        <v>0</v>
      </c>
      <c r="E19" s="8">
        <f>FC_TRA_RAIL_MTU_E!E19+FC_TRA_RAIL_CPT_E!E19+FC_TRA_RAIL_HST_E!E19+FC_TRA_RAIL_FRT_E!E19</f>
        <v>0</v>
      </c>
      <c r="F19" s="8">
        <f>FC_TRA_RAIL_MTU_E!F19+FC_TRA_RAIL_CPT_E!F19+FC_TRA_RAIL_HST_E!F19+FC_TRA_RAIL_FRT_E!F19</f>
        <v>0</v>
      </c>
      <c r="G19" s="8">
        <f>FC_TRA_RAIL_MTU_E!G19+FC_TRA_RAIL_CPT_E!G19+FC_TRA_RAIL_HST_E!G19+FC_TRA_RAIL_FRT_E!G19</f>
        <v>0</v>
      </c>
      <c r="H19" s="8">
        <f>FC_TRA_RAIL_MTU_E!H19+FC_TRA_RAIL_CPT_E!H19+FC_TRA_RAIL_HST_E!H19+FC_TRA_RAIL_FRT_E!H19</f>
        <v>0</v>
      </c>
      <c r="I19" s="8">
        <f>FC_TRA_RAIL_MTU_E!I19+FC_TRA_RAIL_CPT_E!I19+FC_TRA_RAIL_HST_E!I19+FC_TRA_RAIL_FRT_E!I19</f>
        <v>0</v>
      </c>
      <c r="J19" s="8">
        <f>FC_TRA_RAIL_MTU_E!J19+FC_TRA_RAIL_CPT_E!J19+FC_TRA_RAIL_HST_E!J19+FC_TRA_RAIL_FRT_E!J19</f>
        <v>0</v>
      </c>
      <c r="K19" s="8">
        <f>FC_TRA_RAIL_MTU_E!K19+FC_TRA_RAIL_CPT_E!K19+FC_TRA_RAIL_HST_E!K19+FC_TRA_RAIL_FRT_E!K19</f>
        <v>0</v>
      </c>
      <c r="L19" s="8">
        <f>FC_TRA_RAIL_MTU_E!L19+FC_TRA_RAIL_CPT_E!L19+FC_TRA_RAIL_HST_E!L19+FC_TRA_RAIL_FRT_E!L19</f>
        <v>0</v>
      </c>
      <c r="M19" s="8">
        <f>FC_TRA_RAIL_MTU_E!M19+FC_TRA_RAIL_CPT_E!M19+FC_TRA_RAIL_HST_E!M19+FC_TRA_RAIL_FRT_E!M19</f>
        <v>0</v>
      </c>
      <c r="N19" s="8">
        <f>FC_TRA_RAIL_MTU_E!N19+FC_TRA_RAIL_CPT_E!N19+FC_TRA_RAIL_HST_E!N19+FC_TRA_RAIL_FRT_E!N19</f>
        <v>0</v>
      </c>
      <c r="O19" s="8">
        <f>FC_TRA_RAIL_MTU_E!O19+FC_TRA_RAIL_CPT_E!O19+FC_TRA_RAIL_HST_E!O19+FC_TRA_RAIL_FRT_E!O19</f>
        <v>0</v>
      </c>
      <c r="P19" s="8">
        <f>FC_TRA_RAIL_MTU_E!P19+FC_TRA_RAIL_CPT_E!P19+FC_TRA_RAIL_HST_E!P19+FC_TRA_RAIL_FRT_E!P19</f>
        <v>0</v>
      </c>
      <c r="Q19" s="8">
        <f>FC_TRA_RAIL_MTU_E!Q19+FC_TRA_RAIL_CPT_E!Q19+FC_TRA_RAIL_HST_E!Q19+FC_TRA_RAIL_FRT_E!Q19</f>
        <v>0</v>
      </c>
      <c r="R19" s="8">
        <f>FC_TRA_RAIL_MTU_E!R19+FC_TRA_RAIL_CPT_E!R19+FC_TRA_RAIL_HST_E!R19+FC_TRA_RAIL_FRT_E!R19</f>
        <v>0</v>
      </c>
      <c r="S19" s="8">
        <f>FC_TRA_RAIL_MTU_E!S19+FC_TRA_RAIL_CPT_E!S19+FC_TRA_RAIL_HST_E!S19+FC_TRA_RAIL_FRT_E!S19</f>
        <v>0</v>
      </c>
      <c r="T19" s="8">
        <f>FC_TRA_RAIL_MTU_E!T19+FC_TRA_RAIL_CPT_E!T19+FC_TRA_RAIL_HST_E!T19+FC_TRA_RAIL_FRT_E!T19</f>
        <v>0</v>
      </c>
      <c r="U19" s="8">
        <f>FC_TRA_RAIL_MTU_E!U19+FC_TRA_RAIL_CPT_E!U19+FC_TRA_RAIL_HST_E!U19+FC_TRA_RAIL_FRT_E!U19</f>
        <v>0</v>
      </c>
      <c r="V19" s="8">
        <f>FC_TRA_RAIL_MTU_E!V19+FC_TRA_RAIL_CPT_E!V19+FC_TRA_RAIL_HST_E!V19+FC_TRA_RAIL_FRT_E!V19</f>
        <v>0</v>
      </c>
      <c r="W19" s="8">
        <f>FC_TRA_RAIL_MTU_E!W19+FC_TRA_RAIL_CPT_E!W19+FC_TRA_RAIL_HST_E!W19+FC_TRA_RAIL_FRT_E!W19</f>
        <v>0</v>
      </c>
      <c r="X19" s="8">
        <f>FC_TRA_RAIL_MTU_E!X19+FC_TRA_RAIL_CPT_E!X19+FC_TRA_RAIL_HST_E!X19+FC_TRA_RAIL_FRT_E!X19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FC_TRA_RAIL_MTU_E!C20+FC_TRA_RAIL_CPT_E!C20+FC_TRA_RAIL_HST_E!C20+FC_TRA_RAIL_FRT_E!C20</f>
        <v>0</v>
      </c>
      <c r="D20" s="8">
        <f>FC_TRA_RAIL_MTU_E!D20+FC_TRA_RAIL_CPT_E!D20+FC_TRA_RAIL_HST_E!D20+FC_TRA_RAIL_FRT_E!D20</f>
        <v>0</v>
      </c>
      <c r="E20" s="8">
        <f>FC_TRA_RAIL_MTU_E!E20+FC_TRA_RAIL_CPT_E!E20+FC_TRA_RAIL_HST_E!E20+FC_TRA_RAIL_FRT_E!E20</f>
        <v>0</v>
      </c>
      <c r="F20" s="8">
        <f>FC_TRA_RAIL_MTU_E!F20+FC_TRA_RAIL_CPT_E!F20+FC_TRA_RAIL_HST_E!F20+FC_TRA_RAIL_FRT_E!F20</f>
        <v>0</v>
      </c>
      <c r="G20" s="8">
        <f>FC_TRA_RAIL_MTU_E!G20+FC_TRA_RAIL_CPT_E!G20+FC_TRA_RAIL_HST_E!G20+FC_TRA_RAIL_FRT_E!G20</f>
        <v>0</v>
      </c>
      <c r="H20" s="8">
        <f>FC_TRA_RAIL_MTU_E!H20+FC_TRA_RAIL_CPT_E!H20+FC_TRA_RAIL_HST_E!H20+FC_TRA_RAIL_FRT_E!H20</f>
        <v>0</v>
      </c>
      <c r="I20" s="8">
        <f>FC_TRA_RAIL_MTU_E!I20+FC_TRA_RAIL_CPT_E!I20+FC_TRA_RAIL_HST_E!I20+FC_TRA_RAIL_FRT_E!I20</f>
        <v>0</v>
      </c>
      <c r="J20" s="8">
        <f>FC_TRA_RAIL_MTU_E!J20+FC_TRA_RAIL_CPT_E!J20+FC_TRA_RAIL_HST_E!J20+FC_TRA_RAIL_FRT_E!J20</f>
        <v>0</v>
      </c>
      <c r="K20" s="8">
        <f>FC_TRA_RAIL_MTU_E!K20+FC_TRA_RAIL_CPT_E!K20+FC_TRA_RAIL_HST_E!K20+FC_TRA_RAIL_FRT_E!K20</f>
        <v>0</v>
      </c>
      <c r="L20" s="8">
        <f>FC_TRA_RAIL_MTU_E!L20+FC_TRA_RAIL_CPT_E!L20+FC_TRA_RAIL_HST_E!L20+FC_TRA_RAIL_FRT_E!L20</f>
        <v>0</v>
      </c>
      <c r="M20" s="8">
        <f>FC_TRA_RAIL_MTU_E!M20+FC_TRA_RAIL_CPT_E!M20+FC_TRA_RAIL_HST_E!M20+FC_TRA_RAIL_FRT_E!M20</f>
        <v>0</v>
      </c>
      <c r="N20" s="8">
        <f>FC_TRA_RAIL_MTU_E!N20+FC_TRA_RAIL_CPT_E!N20+FC_TRA_RAIL_HST_E!N20+FC_TRA_RAIL_FRT_E!N20</f>
        <v>0</v>
      </c>
      <c r="O20" s="8">
        <f>FC_TRA_RAIL_MTU_E!O20+FC_TRA_RAIL_CPT_E!O20+FC_TRA_RAIL_HST_E!O20+FC_TRA_RAIL_FRT_E!O20</f>
        <v>0</v>
      </c>
      <c r="P20" s="8">
        <f>FC_TRA_RAIL_MTU_E!P20+FC_TRA_RAIL_CPT_E!P20+FC_TRA_RAIL_HST_E!P20+FC_TRA_RAIL_FRT_E!P20</f>
        <v>0</v>
      </c>
      <c r="Q20" s="8">
        <f>FC_TRA_RAIL_MTU_E!Q20+FC_TRA_RAIL_CPT_E!Q20+FC_TRA_RAIL_HST_E!Q20+FC_TRA_RAIL_FRT_E!Q20</f>
        <v>0</v>
      </c>
      <c r="R20" s="8">
        <f>FC_TRA_RAIL_MTU_E!R20+FC_TRA_RAIL_CPT_E!R20+FC_TRA_RAIL_HST_E!R20+FC_TRA_RAIL_FRT_E!R20</f>
        <v>0</v>
      </c>
      <c r="S20" s="8">
        <f>FC_TRA_RAIL_MTU_E!S20+FC_TRA_RAIL_CPT_E!S20+FC_TRA_RAIL_HST_E!S20+FC_TRA_RAIL_FRT_E!S20</f>
        <v>0</v>
      </c>
      <c r="T20" s="8">
        <f>FC_TRA_RAIL_MTU_E!T20+FC_TRA_RAIL_CPT_E!T20+FC_TRA_RAIL_HST_E!T20+FC_TRA_RAIL_FRT_E!T20</f>
        <v>0</v>
      </c>
      <c r="U20" s="8">
        <f>FC_TRA_RAIL_MTU_E!U20+FC_TRA_RAIL_CPT_E!U20+FC_TRA_RAIL_HST_E!U20+FC_TRA_RAIL_FRT_E!U20</f>
        <v>0</v>
      </c>
      <c r="V20" s="8">
        <f>FC_TRA_RAIL_MTU_E!V20+FC_TRA_RAIL_CPT_E!V20+FC_TRA_RAIL_HST_E!V20+FC_TRA_RAIL_FRT_E!V20</f>
        <v>0</v>
      </c>
      <c r="W20" s="8">
        <f>FC_TRA_RAIL_MTU_E!W20+FC_TRA_RAIL_CPT_E!W20+FC_TRA_RAIL_HST_E!W20+FC_TRA_RAIL_FRT_E!W20</f>
        <v>0</v>
      </c>
      <c r="X20" s="8">
        <f>FC_TRA_RAIL_MTU_E!X20+FC_TRA_RAIL_CPT_E!X20+FC_TRA_RAIL_HST_E!X20+FC_TRA_RAIL_FRT_E!X20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FC_TRA_RAIL_MTU_E!C21+FC_TRA_RAIL_CPT_E!C21+FC_TRA_RAIL_HST_E!C21+FC_TRA_RAIL_FRT_E!C21</f>
        <v>0</v>
      </c>
      <c r="D21" s="8">
        <f>FC_TRA_RAIL_MTU_E!D21+FC_TRA_RAIL_CPT_E!D21+FC_TRA_RAIL_HST_E!D21+FC_TRA_RAIL_FRT_E!D21</f>
        <v>0</v>
      </c>
      <c r="E21" s="8">
        <f>FC_TRA_RAIL_MTU_E!E21+FC_TRA_RAIL_CPT_E!E21+FC_TRA_RAIL_HST_E!E21+FC_TRA_RAIL_FRT_E!E21</f>
        <v>0</v>
      </c>
      <c r="F21" s="8">
        <f>FC_TRA_RAIL_MTU_E!F21+FC_TRA_RAIL_CPT_E!F21+FC_TRA_RAIL_HST_E!F21+FC_TRA_RAIL_FRT_E!F21</f>
        <v>0</v>
      </c>
      <c r="G21" s="8">
        <f>FC_TRA_RAIL_MTU_E!G21+FC_TRA_RAIL_CPT_E!G21+FC_TRA_RAIL_HST_E!G21+FC_TRA_RAIL_FRT_E!G21</f>
        <v>0</v>
      </c>
      <c r="H21" s="8">
        <f>FC_TRA_RAIL_MTU_E!H21+FC_TRA_RAIL_CPT_E!H21+FC_TRA_RAIL_HST_E!H21+FC_TRA_RAIL_FRT_E!H21</f>
        <v>0</v>
      </c>
      <c r="I21" s="8">
        <f>FC_TRA_RAIL_MTU_E!I21+FC_TRA_RAIL_CPT_E!I21+FC_TRA_RAIL_HST_E!I21+FC_TRA_RAIL_FRT_E!I21</f>
        <v>0</v>
      </c>
      <c r="J21" s="8">
        <f>FC_TRA_RAIL_MTU_E!J21+FC_TRA_RAIL_CPT_E!J21+FC_TRA_RAIL_HST_E!J21+FC_TRA_RAIL_FRT_E!J21</f>
        <v>0</v>
      </c>
      <c r="K21" s="8">
        <f>FC_TRA_RAIL_MTU_E!K21+FC_TRA_RAIL_CPT_E!K21+FC_TRA_RAIL_HST_E!K21+FC_TRA_RAIL_FRT_E!K21</f>
        <v>0</v>
      </c>
      <c r="L21" s="8">
        <f>FC_TRA_RAIL_MTU_E!L21+FC_TRA_RAIL_CPT_E!L21+FC_TRA_RAIL_HST_E!L21+FC_TRA_RAIL_FRT_E!L21</f>
        <v>0</v>
      </c>
      <c r="M21" s="8">
        <f>FC_TRA_RAIL_MTU_E!M21+FC_TRA_RAIL_CPT_E!M21+FC_TRA_RAIL_HST_E!M21+FC_TRA_RAIL_FRT_E!M21</f>
        <v>0</v>
      </c>
      <c r="N21" s="8">
        <f>FC_TRA_RAIL_MTU_E!N21+FC_TRA_RAIL_CPT_E!N21+FC_TRA_RAIL_HST_E!N21+FC_TRA_RAIL_FRT_E!N21</f>
        <v>0</v>
      </c>
      <c r="O21" s="8">
        <f>FC_TRA_RAIL_MTU_E!O21+FC_TRA_RAIL_CPT_E!O21+FC_TRA_RAIL_HST_E!O21+FC_TRA_RAIL_FRT_E!O21</f>
        <v>0</v>
      </c>
      <c r="P21" s="8">
        <f>FC_TRA_RAIL_MTU_E!P21+FC_TRA_RAIL_CPT_E!P21+FC_TRA_RAIL_HST_E!P21+FC_TRA_RAIL_FRT_E!P21</f>
        <v>0</v>
      </c>
      <c r="Q21" s="8">
        <f>FC_TRA_RAIL_MTU_E!Q21+FC_TRA_RAIL_CPT_E!Q21+FC_TRA_RAIL_HST_E!Q21+FC_TRA_RAIL_FRT_E!Q21</f>
        <v>0</v>
      </c>
      <c r="R21" s="8">
        <f>FC_TRA_RAIL_MTU_E!R21+FC_TRA_RAIL_CPT_E!R21+FC_TRA_RAIL_HST_E!R21+FC_TRA_RAIL_FRT_E!R21</f>
        <v>0</v>
      </c>
      <c r="S21" s="8">
        <f>FC_TRA_RAIL_MTU_E!S21+FC_TRA_RAIL_CPT_E!S21+FC_TRA_RAIL_HST_E!S21+FC_TRA_RAIL_FRT_E!S21</f>
        <v>0</v>
      </c>
      <c r="T21" s="8">
        <f>FC_TRA_RAIL_MTU_E!T21+FC_TRA_RAIL_CPT_E!T21+FC_TRA_RAIL_HST_E!T21+FC_TRA_RAIL_FRT_E!T21</f>
        <v>0</v>
      </c>
      <c r="U21" s="8">
        <f>FC_TRA_RAIL_MTU_E!U21+FC_TRA_RAIL_CPT_E!U21+FC_TRA_RAIL_HST_E!U21+FC_TRA_RAIL_FRT_E!U21</f>
        <v>0</v>
      </c>
      <c r="V21" s="8">
        <f>FC_TRA_RAIL_MTU_E!V21+FC_TRA_RAIL_CPT_E!V21+FC_TRA_RAIL_HST_E!V21+FC_TRA_RAIL_FRT_E!V21</f>
        <v>0</v>
      </c>
      <c r="W21" s="8">
        <f>FC_TRA_RAIL_MTU_E!W21+FC_TRA_RAIL_CPT_E!W21+FC_TRA_RAIL_HST_E!W21+FC_TRA_RAIL_FRT_E!W21</f>
        <v>0</v>
      </c>
      <c r="X21" s="8">
        <f>FC_TRA_RAIL_MTU_E!X21+FC_TRA_RAIL_CPT_E!X21+FC_TRA_RAIL_HST_E!X21+FC_TRA_RAIL_FRT_E!X21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FC_TRA_RAIL_MTU_E!C23+FC_TRA_RAIL_CPT_E!C23+FC_TRA_RAIL_HST_E!C23+FC_TRA_RAIL_FRT_E!C23</f>
        <v>0</v>
      </c>
      <c r="D23" s="8">
        <f>FC_TRA_RAIL_MTU_E!D23+FC_TRA_RAIL_CPT_E!D23+FC_TRA_RAIL_HST_E!D23+FC_TRA_RAIL_FRT_E!D23</f>
        <v>0</v>
      </c>
      <c r="E23" s="8">
        <f>FC_TRA_RAIL_MTU_E!E23+FC_TRA_RAIL_CPT_E!E23+FC_TRA_RAIL_HST_E!E23+FC_TRA_RAIL_FRT_E!E23</f>
        <v>0</v>
      </c>
      <c r="F23" s="8">
        <f>FC_TRA_RAIL_MTU_E!F23+FC_TRA_RAIL_CPT_E!F23+FC_TRA_RAIL_HST_E!F23+FC_TRA_RAIL_FRT_E!F23</f>
        <v>0</v>
      </c>
      <c r="G23" s="8">
        <f>FC_TRA_RAIL_MTU_E!G23+FC_TRA_RAIL_CPT_E!G23+FC_TRA_RAIL_HST_E!G23+FC_TRA_RAIL_FRT_E!G23</f>
        <v>0</v>
      </c>
      <c r="H23" s="8">
        <f>FC_TRA_RAIL_MTU_E!H23+FC_TRA_RAIL_CPT_E!H23+FC_TRA_RAIL_HST_E!H23+FC_TRA_RAIL_FRT_E!H23</f>
        <v>0</v>
      </c>
      <c r="I23" s="8">
        <f>FC_TRA_RAIL_MTU_E!I23+FC_TRA_RAIL_CPT_E!I23+FC_TRA_RAIL_HST_E!I23+FC_TRA_RAIL_FRT_E!I23</f>
        <v>0</v>
      </c>
      <c r="J23" s="8">
        <f>FC_TRA_RAIL_MTU_E!J23+FC_TRA_RAIL_CPT_E!J23+FC_TRA_RAIL_HST_E!J23+FC_TRA_RAIL_FRT_E!J23</f>
        <v>0</v>
      </c>
      <c r="K23" s="8">
        <f>FC_TRA_RAIL_MTU_E!K23+FC_TRA_RAIL_CPT_E!K23+FC_TRA_RAIL_HST_E!K23+FC_TRA_RAIL_FRT_E!K23</f>
        <v>0</v>
      </c>
      <c r="L23" s="8">
        <f>FC_TRA_RAIL_MTU_E!L23+FC_TRA_RAIL_CPT_E!L23+FC_TRA_RAIL_HST_E!L23+FC_TRA_RAIL_FRT_E!L23</f>
        <v>0</v>
      </c>
      <c r="M23" s="8">
        <f>FC_TRA_RAIL_MTU_E!M23+FC_TRA_RAIL_CPT_E!M23+FC_TRA_RAIL_HST_E!M23+FC_TRA_RAIL_FRT_E!M23</f>
        <v>0</v>
      </c>
      <c r="N23" s="8">
        <f>FC_TRA_RAIL_MTU_E!N23+FC_TRA_RAIL_CPT_E!N23+FC_TRA_RAIL_HST_E!N23+FC_TRA_RAIL_FRT_E!N23</f>
        <v>0</v>
      </c>
      <c r="O23" s="8">
        <f>FC_TRA_RAIL_MTU_E!O23+FC_TRA_RAIL_CPT_E!O23+FC_TRA_RAIL_HST_E!O23+FC_TRA_RAIL_FRT_E!O23</f>
        <v>0</v>
      </c>
      <c r="P23" s="8">
        <f>FC_TRA_RAIL_MTU_E!P23+FC_TRA_RAIL_CPT_E!P23+FC_TRA_RAIL_HST_E!P23+FC_TRA_RAIL_FRT_E!P23</f>
        <v>0</v>
      </c>
      <c r="Q23" s="8">
        <f>FC_TRA_RAIL_MTU_E!Q23+FC_TRA_RAIL_CPT_E!Q23+FC_TRA_RAIL_HST_E!Q23+FC_TRA_RAIL_FRT_E!Q23</f>
        <v>0</v>
      </c>
      <c r="R23" s="8">
        <f>FC_TRA_RAIL_MTU_E!R23+FC_TRA_RAIL_CPT_E!R23+FC_TRA_RAIL_HST_E!R23+FC_TRA_RAIL_FRT_E!R23</f>
        <v>0</v>
      </c>
      <c r="S23" s="8">
        <f>FC_TRA_RAIL_MTU_E!S23+FC_TRA_RAIL_CPT_E!S23+FC_TRA_RAIL_HST_E!S23+FC_TRA_RAIL_FRT_E!S23</f>
        <v>0</v>
      </c>
      <c r="T23" s="8">
        <f>FC_TRA_RAIL_MTU_E!T23+FC_TRA_RAIL_CPT_E!T23+FC_TRA_RAIL_HST_E!T23+FC_TRA_RAIL_FRT_E!T23</f>
        <v>0</v>
      </c>
      <c r="U23" s="8">
        <f>FC_TRA_RAIL_MTU_E!U23+FC_TRA_RAIL_CPT_E!U23+FC_TRA_RAIL_HST_E!U23+FC_TRA_RAIL_FRT_E!U23</f>
        <v>0</v>
      </c>
      <c r="V23" s="8">
        <f>FC_TRA_RAIL_MTU_E!V23+FC_TRA_RAIL_CPT_E!V23+FC_TRA_RAIL_HST_E!V23+FC_TRA_RAIL_FRT_E!V23</f>
        <v>0</v>
      </c>
      <c r="W23" s="8">
        <f>FC_TRA_RAIL_MTU_E!W23+FC_TRA_RAIL_CPT_E!W23+FC_TRA_RAIL_HST_E!W23+FC_TRA_RAIL_FRT_E!W23</f>
        <v>0</v>
      </c>
      <c r="X23" s="8">
        <f>FC_TRA_RAIL_MTU_E!X23+FC_TRA_RAIL_CPT_E!X23+FC_TRA_RAIL_HST_E!X23+FC_TRA_RAIL_FRT_E!X23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FC_TRA_RAIL_MTU_E!C24+FC_TRA_RAIL_CPT_E!C24+FC_TRA_RAIL_HST_E!C24+FC_TRA_RAIL_FRT_E!C24</f>
        <v>0</v>
      </c>
      <c r="D24" s="8">
        <f>FC_TRA_RAIL_MTU_E!D24+FC_TRA_RAIL_CPT_E!D24+FC_TRA_RAIL_HST_E!D24+FC_TRA_RAIL_FRT_E!D24</f>
        <v>0</v>
      </c>
      <c r="E24" s="8">
        <f>FC_TRA_RAIL_MTU_E!E24+FC_TRA_RAIL_CPT_E!E24+FC_TRA_RAIL_HST_E!E24+FC_TRA_RAIL_FRT_E!E24</f>
        <v>0</v>
      </c>
      <c r="F24" s="8">
        <f>FC_TRA_RAIL_MTU_E!F24+FC_TRA_RAIL_CPT_E!F24+FC_TRA_RAIL_HST_E!F24+FC_TRA_RAIL_FRT_E!F24</f>
        <v>0</v>
      </c>
      <c r="G24" s="8">
        <f>FC_TRA_RAIL_MTU_E!G24+FC_TRA_RAIL_CPT_E!G24+FC_TRA_RAIL_HST_E!G24+FC_TRA_RAIL_FRT_E!G24</f>
        <v>0</v>
      </c>
      <c r="H24" s="8">
        <f>FC_TRA_RAIL_MTU_E!H24+FC_TRA_RAIL_CPT_E!H24+FC_TRA_RAIL_HST_E!H24+FC_TRA_RAIL_FRT_E!H24</f>
        <v>0</v>
      </c>
      <c r="I24" s="8">
        <f>FC_TRA_RAIL_MTU_E!I24+FC_TRA_RAIL_CPT_E!I24+FC_TRA_RAIL_HST_E!I24+FC_TRA_RAIL_FRT_E!I24</f>
        <v>0</v>
      </c>
      <c r="J24" s="8">
        <f>FC_TRA_RAIL_MTU_E!J24+FC_TRA_RAIL_CPT_E!J24+FC_TRA_RAIL_HST_E!J24+FC_TRA_RAIL_FRT_E!J24</f>
        <v>0</v>
      </c>
      <c r="K24" s="8">
        <f>FC_TRA_RAIL_MTU_E!K24+FC_TRA_RAIL_CPT_E!K24+FC_TRA_RAIL_HST_E!K24+FC_TRA_RAIL_FRT_E!K24</f>
        <v>0</v>
      </c>
      <c r="L24" s="8">
        <f>FC_TRA_RAIL_MTU_E!L24+FC_TRA_RAIL_CPT_E!L24+FC_TRA_RAIL_HST_E!L24+FC_TRA_RAIL_FRT_E!L24</f>
        <v>0</v>
      </c>
      <c r="M24" s="8">
        <f>FC_TRA_RAIL_MTU_E!M24+FC_TRA_RAIL_CPT_E!M24+FC_TRA_RAIL_HST_E!M24+FC_TRA_RAIL_FRT_E!M24</f>
        <v>0</v>
      </c>
      <c r="N24" s="8">
        <f>FC_TRA_RAIL_MTU_E!N24+FC_TRA_RAIL_CPT_E!N24+FC_TRA_RAIL_HST_E!N24+FC_TRA_RAIL_FRT_E!N24</f>
        <v>0</v>
      </c>
      <c r="O24" s="8">
        <f>FC_TRA_RAIL_MTU_E!O24+FC_TRA_RAIL_CPT_E!O24+FC_TRA_RAIL_HST_E!O24+FC_TRA_RAIL_FRT_E!O24</f>
        <v>0</v>
      </c>
      <c r="P24" s="8">
        <f>FC_TRA_RAIL_MTU_E!P24+FC_TRA_RAIL_CPT_E!P24+FC_TRA_RAIL_HST_E!P24+FC_TRA_RAIL_FRT_E!P24</f>
        <v>0</v>
      </c>
      <c r="Q24" s="8">
        <f>FC_TRA_RAIL_MTU_E!Q24+FC_TRA_RAIL_CPT_E!Q24+FC_TRA_RAIL_HST_E!Q24+FC_TRA_RAIL_FRT_E!Q24</f>
        <v>0</v>
      </c>
      <c r="R24" s="8">
        <f>FC_TRA_RAIL_MTU_E!R24+FC_TRA_RAIL_CPT_E!R24+FC_TRA_RAIL_HST_E!R24+FC_TRA_RAIL_FRT_E!R24</f>
        <v>0</v>
      </c>
      <c r="S24" s="8">
        <f>FC_TRA_RAIL_MTU_E!S24+FC_TRA_RAIL_CPT_E!S24+FC_TRA_RAIL_HST_E!S24+FC_TRA_RAIL_FRT_E!S24</f>
        <v>0</v>
      </c>
      <c r="T24" s="8">
        <f>FC_TRA_RAIL_MTU_E!T24+FC_TRA_RAIL_CPT_E!T24+FC_TRA_RAIL_HST_E!T24+FC_TRA_RAIL_FRT_E!T24</f>
        <v>0</v>
      </c>
      <c r="U24" s="8">
        <f>FC_TRA_RAIL_MTU_E!U24+FC_TRA_RAIL_CPT_E!U24+FC_TRA_RAIL_HST_E!U24+FC_TRA_RAIL_FRT_E!U24</f>
        <v>0</v>
      </c>
      <c r="V24" s="8">
        <f>FC_TRA_RAIL_MTU_E!V24+FC_TRA_RAIL_CPT_E!V24+FC_TRA_RAIL_HST_E!V24+FC_TRA_RAIL_FRT_E!V24</f>
        <v>0</v>
      </c>
      <c r="W24" s="8">
        <f>FC_TRA_RAIL_MTU_E!W24+FC_TRA_RAIL_CPT_E!W24+FC_TRA_RAIL_HST_E!W24+FC_TRA_RAIL_FRT_E!W24</f>
        <v>0</v>
      </c>
      <c r="X24" s="8">
        <f>FC_TRA_RAIL_MTU_E!X24+FC_TRA_RAIL_CPT_E!X24+FC_TRA_RAIL_HST_E!X24+FC_TRA_RAIL_FRT_E!X24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FC_TRA_RAIL_MTU_E!C25+FC_TRA_RAIL_CPT_E!C25+FC_TRA_RAIL_HST_E!C25+FC_TRA_RAIL_FRT_E!C25</f>
        <v>0</v>
      </c>
      <c r="D25" s="27">
        <f>FC_TRA_RAIL_MTU_E!D25+FC_TRA_RAIL_CPT_E!D25+FC_TRA_RAIL_HST_E!D25+FC_TRA_RAIL_FRT_E!D25</f>
        <v>0</v>
      </c>
      <c r="E25" s="27">
        <f>FC_TRA_RAIL_MTU_E!E25+FC_TRA_RAIL_CPT_E!E25+FC_TRA_RAIL_HST_E!E25+FC_TRA_RAIL_FRT_E!E25</f>
        <v>0</v>
      </c>
      <c r="F25" s="27">
        <f>FC_TRA_RAIL_MTU_E!F25+FC_TRA_RAIL_CPT_E!F25+FC_TRA_RAIL_HST_E!F25+FC_TRA_RAIL_FRT_E!F25</f>
        <v>0</v>
      </c>
      <c r="G25" s="27">
        <f>FC_TRA_RAIL_MTU_E!G25+FC_TRA_RAIL_CPT_E!G25+FC_TRA_RAIL_HST_E!G25+FC_TRA_RAIL_FRT_E!G25</f>
        <v>0</v>
      </c>
      <c r="H25" s="27">
        <f>FC_TRA_RAIL_MTU_E!H25+FC_TRA_RAIL_CPT_E!H25+FC_TRA_RAIL_HST_E!H25+FC_TRA_RAIL_FRT_E!H25</f>
        <v>0</v>
      </c>
      <c r="I25" s="27">
        <f>FC_TRA_RAIL_MTU_E!I25+FC_TRA_RAIL_CPT_E!I25+FC_TRA_RAIL_HST_E!I25+FC_TRA_RAIL_FRT_E!I25</f>
        <v>0</v>
      </c>
      <c r="J25" s="27">
        <f>FC_TRA_RAIL_MTU_E!J25+FC_TRA_RAIL_CPT_E!J25+FC_TRA_RAIL_HST_E!J25+FC_TRA_RAIL_FRT_E!J25</f>
        <v>0</v>
      </c>
      <c r="K25" s="27">
        <f>FC_TRA_RAIL_MTU_E!K25+FC_TRA_RAIL_CPT_E!K25+FC_TRA_RAIL_HST_E!K25+FC_TRA_RAIL_FRT_E!K25</f>
        <v>0</v>
      </c>
      <c r="L25" s="27">
        <f>FC_TRA_RAIL_MTU_E!L25+FC_TRA_RAIL_CPT_E!L25+FC_TRA_RAIL_HST_E!L25+FC_TRA_RAIL_FRT_E!L25</f>
        <v>0</v>
      </c>
      <c r="M25" s="27">
        <f>FC_TRA_RAIL_MTU_E!M25+FC_TRA_RAIL_CPT_E!M25+FC_TRA_RAIL_HST_E!M25+FC_TRA_RAIL_FRT_E!M25</f>
        <v>0</v>
      </c>
      <c r="N25" s="27">
        <f>FC_TRA_RAIL_MTU_E!N25+FC_TRA_RAIL_CPT_E!N25+FC_TRA_RAIL_HST_E!N25+FC_TRA_RAIL_FRT_E!N25</f>
        <v>0</v>
      </c>
      <c r="O25" s="27">
        <f>FC_TRA_RAIL_MTU_E!O25+FC_TRA_RAIL_CPT_E!O25+FC_TRA_RAIL_HST_E!O25+FC_TRA_RAIL_FRT_E!O25</f>
        <v>0</v>
      </c>
      <c r="P25" s="27">
        <f>FC_TRA_RAIL_MTU_E!P25+FC_TRA_RAIL_CPT_E!P25+FC_TRA_RAIL_HST_E!P25+FC_TRA_RAIL_FRT_E!P25</f>
        <v>0</v>
      </c>
      <c r="Q25" s="27">
        <f>FC_TRA_RAIL_MTU_E!Q25+FC_TRA_RAIL_CPT_E!Q25+FC_TRA_RAIL_HST_E!Q25+FC_TRA_RAIL_FRT_E!Q25</f>
        <v>0</v>
      </c>
      <c r="R25" s="27">
        <f>FC_TRA_RAIL_MTU_E!R25+FC_TRA_RAIL_CPT_E!R25+FC_TRA_RAIL_HST_E!R25+FC_TRA_RAIL_FRT_E!R25</f>
        <v>0</v>
      </c>
      <c r="S25" s="27">
        <f>FC_TRA_RAIL_MTU_E!S25+FC_TRA_RAIL_CPT_E!S25+FC_TRA_RAIL_HST_E!S25+FC_TRA_RAIL_FRT_E!S25</f>
        <v>0</v>
      </c>
      <c r="T25" s="27">
        <f>FC_TRA_RAIL_MTU_E!T25+FC_TRA_RAIL_CPT_E!T25+FC_TRA_RAIL_HST_E!T25+FC_TRA_RAIL_FRT_E!T25</f>
        <v>0</v>
      </c>
      <c r="U25" s="27">
        <f>FC_TRA_RAIL_MTU_E!U25+FC_TRA_RAIL_CPT_E!U25+FC_TRA_RAIL_HST_E!U25+FC_TRA_RAIL_FRT_E!U25</f>
        <v>0</v>
      </c>
      <c r="V25" s="27">
        <f>FC_TRA_RAIL_MTU_E!V25+FC_TRA_RAIL_CPT_E!V25+FC_TRA_RAIL_HST_E!V25+FC_TRA_RAIL_FRT_E!V25</f>
        <v>0</v>
      </c>
      <c r="W25" s="27">
        <f>FC_TRA_RAIL_MTU_E!W25+FC_TRA_RAIL_CPT_E!W25+FC_TRA_RAIL_HST_E!W25+FC_TRA_RAIL_FRT_E!W25</f>
        <v>0</v>
      </c>
      <c r="X25" s="27">
        <f>FC_TRA_RAIL_MTU_E!X25+FC_TRA_RAIL_CPT_E!X25+FC_TRA_RAIL_HST_E!X25+FC_TRA_RAIL_FRT_E!X25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179.80210872000004</v>
      </c>
      <c r="D26" s="27">
        <f t="shared" ref="D26:W26" si="20">SUM(D27,D33)</f>
        <v>134.85171492000001</v>
      </c>
      <c r="E26" s="27">
        <f t="shared" si="20"/>
        <v>112.37638464000001</v>
      </c>
      <c r="F26" s="27">
        <f t="shared" si="20"/>
        <v>96.322501079999995</v>
      </c>
      <c r="G26" s="27">
        <f t="shared" si="20"/>
        <v>86.690331000000029</v>
      </c>
      <c r="H26" s="27">
        <f t="shared" si="20"/>
        <v>80.268884280000009</v>
      </c>
      <c r="I26" s="27">
        <f t="shared" si="20"/>
        <v>76.471288919999978</v>
      </c>
      <c r="J26" s="27">
        <f t="shared" si="20"/>
        <v>76.471288919999992</v>
      </c>
      <c r="K26" s="27">
        <f t="shared" si="20"/>
        <v>73.284840720000005</v>
      </c>
      <c r="L26" s="27">
        <f t="shared" si="20"/>
        <v>57.353400000000022</v>
      </c>
      <c r="M26" s="27">
        <f t="shared" si="20"/>
        <v>50.980770360000008</v>
      </c>
      <c r="N26" s="27">
        <f t="shared" si="20"/>
        <v>44.608140720000016</v>
      </c>
      <c r="O26" s="27">
        <f t="shared" si="20"/>
        <v>35.049329639999996</v>
      </c>
      <c r="P26" s="27">
        <f t="shared" si="20"/>
        <v>31.862881439999988</v>
      </c>
      <c r="Q26" s="27">
        <f t="shared" si="20"/>
        <v>31.862881439999988</v>
      </c>
      <c r="R26" s="27">
        <f t="shared" si="20"/>
        <v>31.862881439999985</v>
      </c>
      <c r="S26" s="27">
        <f t="shared" si="20"/>
        <v>28.676700000000004</v>
      </c>
      <c r="T26" s="27">
        <f t="shared" si="20"/>
        <v>31.267206359999989</v>
      </c>
      <c r="U26" s="27">
        <f t="shared" si="20"/>
        <v>30.46425876</v>
      </c>
      <c r="V26" s="27">
        <f t="shared" si="20"/>
        <v>31.063134959999999</v>
      </c>
      <c r="W26" s="27">
        <f t="shared" si="20"/>
        <v>27.52002864</v>
      </c>
      <c r="X26" s="27">
        <f t="shared" ref="X26" si="21">SUM(X27,X33)</f>
        <v>27.258870600000002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FC_TRA_RAIL_MTU_E!C28+FC_TRA_RAIL_CPT_E!C28+FC_TRA_RAIL_HST_E!C28+FC_TRA_RAIL_FRT_E!C28</f>
        <v>0</v>
      </c>
      <c r="D28" s="8">
        <f>FC_TRA_RAIL_MTU_E!D28+FC_TRA_RAIL_CPT_E!D28+FC_TRA_RAIL_HST_E!D28+FC_TRA_RAIL_FRT_E!D28</f>
        <v>0</v>
      </c>
      <c r="E28" s="8">
        <f>FC_TRA_RAIL_MTU_E!E28+FC_TRA_RAIL_CPT_E!E28+FC_TRA_RAIL_HST_E!E28+FC_TRA_RAIL_FRT_E!E28</f>
        <v>0</v>
      </c>
      <c r="F28" s="8">
        <f>FC_TRA_RAIL_MTU_E!F28+FC_TRA_RAIL_CPT_E!F28+FC_TRA_RAIL_HST_E!F28+FC_TRA_RAIL_FRT_E!F28</f>
        <v>0</v>
      </c>
      <c r="G28" s="8">
        <f>FC_TRA_RAIL_MTU_E!G28+FC_TRA_RAIL_CPT_E!G28+FC_TRA_RAIL_HST_E!G28+FC_TRA_RAIL_FRT_E!G28</f>
        <v>0</v>
      </c>
      <c r="H28" s="8">
        <f>FC_TRA_RAIL_MTU_E!H28+FC_TRA_RAIL_CPT_E!H28+FC_TRA_RAIL_HST_E!H28+FC_TRA_RAIL_FRT_E!H28</f>
        <v>0</v>
      </c>
      <c r="I28" s="8">
        <f>FC_TRA_RAIL_MTU_E!I28+FC_TRA_RAIL_CPT_E!I28+FC_TRA_RAIL_HST_E!I28+FC_TRA_RAIL_FRT_E!I28</f>
        <v>0</v>
      </c>
      <c r="J28" s="8">
        <f>FC_TRA_RAIL_MTU_E!J28+FC_TRA_RAIL_CPT_E!J28+FC_TRA_RAIL_HST_E!J28+FC_TRA_RAIL_FRT_E!J28</f>
        <v>0</v>
      </c>
      <c r="K28" s="8">
        <f>FC_TRA_RAIL_MTU_E!K28+FC_TRA_RAIL_CPT_E!K28+FC_TRA_RAIL_HST_E!K28+FC_TRA_RAIL_FRT_E!K28</f>
        <v>0</v>
      </c>
      <c r="L28" s="8">
        <f>FC_TRA_RAIL_MTU_E!L28+FC_TRA_RAIL_CPT_E!L28+FC_TRA_RAIL_HST_E!L28+FC_TRA_RAIL_FRT_E!L28</f>
        <v>0</v>
      </c>
      <c r="M28" s="8">
        <f>FC_TRA_RAIL_MTU_E!M28+FC_TRA_RAIL_CPT_E!M28+FC_TRA_RAIL_HST_E!M28+FC_TRA_RAIL_FRT_E!M28</f>
        <v>0</v>
      </c>
      <c r="N28" s="8">
        <f>FC_TRA_RAIL_MTU_E!N28+FC_TRA_RAIL_CPT_E!N28+FC_TRA_RAIL_HST_E!N28+FC_TRA_RAIL_FRT_E!N28</f>
        <v>0</v>
      </c>
      <c r="O28" s="8">
        <f>FC_TRA_RAIL_MTU_E!O28+FC_TRA_RAIL_CPT_E!O28+FC_TRA_RAIL_HST_E!O28+FC_TRA_RAIL_FRT_E!O28</f>
        <v>0</v>
      </c>
      <c r="P28" s="8">
        <f>FC_TRA_RAIL_MTU_E!P28+FC_TRA_RAIL_CPT_E!P28+FC_TRA_RAIL_HST_E!P28+FC_TRA_RAIL_FRT_E!P28</f>
        <v>0</v>
      </c>
      <c r="Q28" s="8">
        <f>FC_TRA_RAIL_MTU_E!Q28+FC_TRA_RAIL_CPT_E!Q28+FC_TRA_RAIL_HST_E!Q28+FC_TRA_RAIL_FRT_E!Q28</f>
        <v>0</v>
      </c>
      <c r="R28" s="8">
        <f>FC_TRA_RAIL_MTU_E!R28+FC_TRA_RAIL_CPT_E!R28+FC_TRA_RAIL_HST_E!R28+FC_TRA_RAIL_FRT_E!R28</f>
        <v>0</v>
      </c>
      <c r="S28" s="8">
        <f>FC_TRA_RAIL_MTU_E!S28+FC_TRA_RAIL_CPT_E!S28+FC_TRA_RAIL_HST_E!S28+FC_TRA_RAIL_FRT_E!S28</f>
        <v>0</v>
      </c>
      <c r="T28" s="8">
        <f>FC_TRA_RAIL_MTU_E!T28+FC_TRA_RAIL_CPT_E!T28+FC_TRA_RAIL_HST_E!T28+FC_TRA_RAIL_FRT_E!T28</f>
        <v>0</v>
      </c>
      <c r="U28" s="8">
        <f>FC_TRA_RAIL_MTU_E!U28+FC_TRA_RAIL_CPT_E!U28+FC_TRA_RAIL_HST_E!U28+FC_TRA_RAIL_FRT_E!U28</f>
        <v>0</v>
      </c>
      <c r="V28" s="8">
        <f>FC_TRA_RAIL_MTU_E!V28+FC_TRA_RAIL_CPT_E!V28+FC_TRA_RAIL_HST_E!V28+FC_TRA_RAIL_FRT_E!V28</f>
        <v>0</v>
      </c>
      <c r="W28" s="8">
        <f>FC_TRA_RAIL_MTU_E!W28+FC_TRA_RAIL_CPT_E!W28+FC_TRA_RAIL_HST_E!W28+FC_TRA_RAIL_FRT_E!W28</f>
        <v>0</v>
      </c>
      <c r="X28" s="8">
        <f>FC_TRA_RAIL_MTU_E!X28+FC_TRA_RAIL_CPT_E!X28+FC_TRA_RAIL_HST_E!X28+FC_TRA_RAIL_FRT_E!X28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FC_TRA_RAIL_MTU_E!C29+FC_TRA_RAIL_CPT_E!C29+FC_TRA_RAIL_HST_E!C29+FC_TRA_RAIL_FRT_E!C29</f>
        <v>0</v>
      </c>
      <c r="D29" s="8">
        <f>FC_TRA_RAIL_MTU_E!D29+FC_TRA_RAIL_CPT_E!D29+FC_TRA_RAIL_HST_E!D29+FC_TRA_RAIL_FRT_E!D29</f>
        <v>0</v>
      </c>
      <c r="E29" s="8">
        <f>FC_TRA_RAIL_MTU_E!E29+FC_TRA_RAIL_CPT_E!E29+FC_TRA_RAIL_HST_E!E29+FC_TRA_RAIL_FRT_E!E29</f>
        <v>0</v>
      </c>
      <c r="F29" s="8">
        <f>FC_TRA_RAIL_MTU_E!F29+FC_TRA_RAIL_CPT_E!F29+FC_TRA_RAIL_HST_E!F29+FC_TRA_RAIL_FRT_E!F29</f>
        <v>0</v>
      </c>
      <c r="G29" s="8">
        <f>FC_TRA_RAIL_MTU_E!G29+FC_TRA_RAIL_CPT_E!G29+FC_TRA_RAIL_HST_E!G29+FC_TRA_RAIL_FRT_E!G29</f>
        <v>0</v>
      </c>
      <c r="H29" s="8">
        <f>FC_TRA_RAIL_MTU_E!H29+FC_TRA_RAIL_CPT_E!H29+FC_TRA_RAIL_HST_E!H29+FC_TRA_RAIL_FRT_E!H29</f>
        <v>0</v>
      </c>
      <c r="I29" s="8">
        <f>FC_TRA_RAIL_MTU_E!I29+FC_TRA_RAIL_CPT_E!I29+FC_TRA_RAIL_HST_E!I29+FC_TRA_RAIL_FRT_E!I29</f>
        <v>0</v>
      </c>
      <c r="J29" s="8">
        <f>FC_TRA_RAIL_MTU_E!J29+FC_TRA_RAIL_CPT_E!J29+FC_TRA_RAIL_HST_E!J29+FC_TRA_RAIL_FRT_E!J29</f>
        <v>0</v>
      </c>
      <c r="K29" s="8">
        <f>FC_TRA_RAIL_MTU_E!K29+FC_TRA_RAIL_CPT_E!K29+FC_TRA_RAIL_HST_E!K29+FC_TRA_RAIL_FRT_E!K29</f>
        <v>0</v>
      </c>
      <c r="L29" s="8">
        <f>FC_TRA_RAIL_MTU_E!L29+FC_TRA_RAIL_CPT_E!L29+FC_TRA_RAIL_HST_E!L29+FC_TRA_RAIL_FRT_E!L29</f>
        <v>0</v>
      </c>
      <c r="M29" s="8">
        <f>FC_TRA_RAIL_MTU_E!M29+FC_TRA_RAIL_CPT_E!M29+FC_TRA_RAIL_HST_E!M29+FC_TRA_RAIL_FRT_E!M29</f>
        <v>0</v>
      </c>
      <c r="N29" s="8">
        <f>FC_TRA_RAIL_MTU_E!N29+FC_TRA_RAIL_CPT_E!N29+FC_TRA_RAIL_HST_E!N29+FC_TRA_RAIL_FRT_E!N29</f>
        <v>0</v>
      </c>
      <c r="O29" s="8">
        <f>FC_TRA_RAIL_MTU_E!O29+FC_TRA_RAIL_CPT_E!O29+FC_TRA_RAIL_HST_E!O29+FC_TRA_RAIL_FRT_E!O29</f>
        <v>0</v>
      </c>
      <c r="P29" s="8">
        <f>FC_TRA_RAIL_MTU_E!P29+FC_TRA_RAIL_CPT_E!P29+FC_TRA_RAIL_HST_E!P29+FC_TRA_RAIL_FRT_E!P29</f>
        <v>0</v>
      </c>
      <c r="Q29" s="8">
        <f>FC_TRA_RAIL_MTU_E!Q29+FC_TRA_RAIL_CPT_E!Q29+FC_TRA_RAIL_HST_E!Q29+FC_TRA_RAIL_FRT_E!Q29</f>
        <v>0</v>
      </c>
      <c r="R29" s="8">
        <f>FC_TRA_RAIL_MTU_E!R29+FC_TRA_RAIL_CPT_E!R29+FC_TRA_RAIL_HST_E!R29+FC_TRA_RAIL_FRT_E!R29</f>
        <v>0</v>
      </c>
      <c r="S29" s="8">
        <f>FC_TRA_RAIL_MTU_E!S29+FC_TRA_RAIL_CPT_E!S29+FC_TRA_RAIL_HST_E!S29+FC_TRA_RAIL_FRT_E!S29</f>
        <v>0</v>
      </c>
      <c r="T29" s="8">
        <f>FC_TRA_RAIL_MTU_E!T29+FC_TRA_RAIL_CPT_E!T29+FC_TRA_RAIL_HST_E!T29+FC_TRA_RAIL_FRT_E!T29</f>
        <v>0</v>
      </c>
      <c r="U29" s="8">
        <f>FC_TRA_RAIL_MTU_E!U29+FC_TRA_RAIL_CPT_E!U29+FC_TRA_RAIL_HST_E!U29+FC_TRA_RAIL_FRT_E!U29</f>
        <v>0</v>
      </c>
      <c r="V29" s="8">
        <f>FC_TRA_RAIL_MTU_E!V29+FC_TRA_RAIL_CPT_E!V29+FC_TRA_RAIL_HST_E!V29+FC_TRA_RAIL_FRT_E!V29</f>
        <v>0</v>
      </c>
      <c r="W29" s="8">
        <f>FC_TRA_RAIL_MTU_E!W29+FC_TRA_RAIL_CPT_E!W29+FC_TRA_RAIL_HST_E!W29+FC_TRA_RAIL_FRT_E!W29</f>
        <v>0</v>
      </c>
      <c r="X29" s="8">
        <f>FC_TRA_RAIL_MTU_E!X29+FC_TRA_RAIL_CPT_E!X29+FC_TRA_RAIL_HST_E!X29+FC_TRA_RAIL_FRT_E!X29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FC_TRA_RAIL_MTU_E!C30+FC_TRA_RAIL_CPT_E!C30+FC_TRA_RAIL_HST_E!C30+FC_TRA_RAIL_FRT_E!C30</f>
        <v>0</v>
      </c>
      <c r="D30" s="8">
        <f>FC_TRA_RAIL_MTU_E!D30+FC_TRA_RAIL_CPT_E!D30+FC_TRA_RAIL_HST_E!D30+FC_TRA_RAIL_FRT_E!D30</f>
        <v>0</v>
      </c>
      <c r="E30" s="8">
        <f>FC_TRA_RAIL_MTU_E!E30+FC_TRA_RAIL_CPT_E!E30+FC_TRA_RAIL_HST_E!E30+FC_TRA_RAIL_FRT_E!E30</f>
        <v>0</v>
      </c>
      <c r="F30" s="8">
        <f>FC_TRA_RAIL_MTU_E!F30+FC_TRA_RAIL_CPT_E!F30+FC_TRA_RAIL_HST_E!F30+FC_TRA_RAIL_FRT_E!F30</f>
        <v>0</v>
      </c>
      <c r="G30" s="8">
        <f>FC_TRA_RAIL_MTU_E!G30+FC_TRA_RAIL_CPT_E!G30+FC_TRA_RAIL_HST_E!G30+FC_TRA_RAIL_FRT_E!G30</f>
        <v>0</v>
      </c>
      <c r="H30" s="8">
        <f>FC_TRA_RAIL_MTU_E!H30+FC_TRA_RAIL_CPT_E!H30+FC_TRA_RAIL_HST_E!H30+FC_TRA_RAIL_FRT_E!H30</f>
        <v>0</v>
      </c>
      <c r="I30" s="8">
        <f>FC_TRA_RAIL_MTU_E!I30+FC_TRA_RAIL_CPT_E!I30+FC_TRA_RAIL_HST_E!I30+FC_TRA_RAIL_FRT_E!I30</f>
        <v>0</v>
      </c>
      <c r="J30" s="8">
        <f>FC_TRA_RAIL_MTU_E!J30+FC_TRA_RAIL_CPT_E!J30+FC_TRA_RAIL_HST_E!J30+FC_TRA_RAIL_FRT_E!J30</f>
        <v>0</v>
      </c>
      <c r="K30" s="8">
        <f>FC_TRA_RAIL_MTU_E!K30+FC_TRA_RAIL_CPT_E!K30+FC_TRA_RAIL_HST_E!K30+FC_TRA_RAIL_FRT_E!K30</f>
        <v>0</v>
      </c>
      <c r="L30" s="8">
        <f>FC_TRA_RAIL_MTU_E!L30+FC_TRA_RAIL_CPT_E!L30+FC_TRA_RAIL_HST_E!L30+FC_TRA_RAIL_FRT_E!L30</f>
        <v>0</v>
      </c>
      <c r="M30" s="8">
        <f>FC_TRA_RAIL_MTU_E!M30+FC_TRA_RAIL_CPT_E!M30+FC_TRA_RAIL_HST_E!M30+FC_TRA_RAIL_FRT_E!M30</f>
        <v>0</v>
      </c>
      <c r="N30" s="8">
        <f>FC_TRA_RAIL_MTU_E!N30+FC_TRA_RAIL_CPT_E!N30+FC_TRA_RAIL_HST_E!N30+FC_TRA_RAIL_FRT_E!N30</f>
        <v>0</v>
      </c>
      <c r="O30" s="8">
        <f>FC_TRA_RAIL_MTU_E!O30+FC_TRA_RAIL_CPT_E!O30+FC_TRA_RAIL_HST_E!O30+FC_TRA_RAIL_FRT_E!O30</f>
        <v>0</v>
      </c>
      <c r="P30" s="8">
        <f>FC_TRA_RAIL_MTU_E!P30+FC_TRA_RAIL_CPT_E!P30+FC_TRA_RAIL_HST_E!P30+FC_TRA_RAIL_FRT_E!P30</f>
        <v>0</v>
      </c>
      <c r="Q30" s="8">
        <f>FC_TRA_RAIL_MTU_E!Q30+FC_TRA_RAIL_CPT_E!Q30+FC_TRA_RAIL_HST_E!Q30+FC_TRA_RAIL_FRT_E!Q30</f>
        <v>0</v>
      </c>
      <c r="R30" s="8">
        <f>FC_TRA_RAIL_MTU_E!R30+FC_TRA_RAIL_CPT_E!R30+FC_TRA_RAIL_HST_E!R30+FC_TRA_RAIL_FRT_E!R30</f>
        <v>0</v>
      </c>
      <c r="S30" s="8">
        <f>FC_TRA_RAIL_MTU_E!S30+FC_TRA_RAIL_CPT_E!S30+FC_TRA_RAIL_HST_E!S30+FC_TRA_RAIL_FRT_E!S30</f>
        <v>0</v>
      </c>
      <c r="T30" s="8">
        <f>FC_TRA_RAIL_MTU_E!T30+FC_TRA_RAIL_CPT_E!T30+FC_TRA_RAIL_HST_E!T30+FC_TRA_RAIL_FRT_E!T30</f>
        <v>0</v>
      </c>
      <c r="U30" s="8">
        <f>FC_TRA_RAIL_MTU_E!U30+FC_TRA_RAIL_CPT_E!U30+FC_TRA_RAIL_HST_E!U30+FC_TRA_RAIL_FRT_E!U30</f>
        <v>0</v>
      </c>
      <c r="V30" s="8">
        <f>FC_TRA_RAIL_MTU_E!V30+FC_TRA_RAIL_CPT_E!V30+FC_TRA_RAIL_HST_E!V30+FC_TRA_RAIL_FRT_E!V30</f>
        <v>0</v>
      </c>
      <c r="W30" s="8">
        <f>FC_TRA_RAIL_MTU_E!W30+FC_TRA_RAIL_CPT_E!W30+FC_TRA_RAIL_HST_E!W30+FC_TRA_RAIL_FRT_E!W30</f>
        <v>0</v>
      </c>
      <c r="X30" s="8">
        <f>FC_TRA_RAIL_MTU_E!X30+FC_TRA_RAIL_CPT_E!X30+FC_TRA_RAIL_HST_E!X30+FC_TRA_RAIL_FRT_E!X30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FC_TRA_RAIL_MTU_E!C31+FC_TRA_RAIL_CPT_E!C31+FC_TRA_RAIL_HST_E!C31+FC_TRA_RAIL_FRT_E!C31</f>
        <v>0</v>
      </c>
      <c r="D31" s="8">
        <f>FC_TRA_RAIL_MTU_E!D31+FC_TRA_RAIL_CPT_E!D31+FC_TRA_RAIL_HST_E!D31+FC_TRA_RAIL_FRT_E!D31</f>
        <v>0</v>
      </c>
      <c r="E31" s="8">
        <f>FC_TRA_RAIL_MTU_E!E31+FC_TRA_RAIL_CPT_E!E31+FC_TRA_RAIL_HST_E!E31+FC_TRA_RAIL_FRT_E!E31</f>
        <v>0</v>
      </c>
      <c r="F31" s="8">
        <f>FC_TRA_RAIL_MTU_E!F31+FC_TRA_RAIL_CPT_E!F31+FC_TRA_RAIL_HST_E!F31+FC_TRA_RAIL_FRT_E!F31</f>
        <v>0</v>
      </c>
      <c r="G31" s="8">
        <f>FC_TRA_RAIL_MTU_E!G31+FC_TRA_RAIL_CPT_E!G31+FC_TRA_RAIL_HST_E!G31+FC_TRA_RAIL_FRT_E!G31</f>
        <v>0</v>
      </c>
      <c r="H31" s="8">
        <f>FC_TRA_RAIL_MTU_E!H31+FC_TRA_RAIL_CPT_E!H31+FC_TRA_RAIL_HST_E!H31+FC_TRA_RAIL_FRT_E!H31</f>
        <v>0</v>
      </c>
      <c r="I31" s="8">
        <f>FC_TRA_RAIL_MTU_E!I31+FC_TRA_RAIL_CPT_E!I31+FC_TRA_RAIL_HST_E!I31+FC_TRA_RAIL_FRT_E!I31</f>
        <v>0</v>
      </c>
      <c r="J31" s="8">
        <f>FC_TRA_RAIL_MTU_E!J31+FC_TRA_RAIL_CPT_E!J31+FC_TRA_RAIL_HST_E!J31+FC_TRA_RAIL_FRT_E!J31</f>
        <v>0</v>
      </c>
      <c r="K31" s="8">
        <f>FC_TRA_RAIL_MTU_E!K31+FC_TRA_RAIL_CPT_E!K31+FC_TRA_RAIL_HST_E!K31+FC_TRA_RAIL_FRT_E!K31</f>
        <v>0</v>
      </c>
      <c r="L31" s="8">
        <f>FC_TRA_RAIL_MTU_E!L31+FC_TRA_RAIL_CPT_E!L31+FC_TRA_RAIL_HST_E!L31+FC_TRA_RAIL_FRT_E!L31</f>
        <v>0</v>
      </c>
      <c r="M31" s="8">
        <f>FC_TRA_RAIL_MTU_E!M31+FC_TRA_RAIL_CPT_E!M31+FC_TRA_RAIL_HST_E!M31+FC_TRA_RAIL_FRT_E!M31</f>
        <v>0</v>
      </c>
      <c r="N31" s="8">
        <f>FC_TRA_RAIL_MTU_E!N31+FC_TRA_RAIL_CPT_E!N31+FC_TRA_RAIL_HST_E!N31+FC_TRA_RAIL_FRT_E!N31</f>
        <v>0</v>
      </c>
      <c r="O31" s="8">
        <f>FC_TRA_RAIL_MTU_E!O31+FC_TRA_RAIL_CPT_E!O31+FC_TRA_RAIL_HST_E!O31+FC_TRA_RAIL_FRT_E!O31</f>
        <v>0</v>
      </c>
      <c r="P31" s="8">
        <f>FC_TRA_RAIL_MTU_E!P31+FC_TRA_RAIL_CPT_E!P31+FC_TRA_RAIL_HST_E!P31+FC_TRA_RAIL_FRT_E!P31</f>
        <v>0</v>
      </c>
      <c r="Q31" s="8">
        <f>FC_TRA_RAIL_MTU_E!Q31+FC_TRA_RAIL_CPT_E!Q31+FC_TRA_RAIL_HST_E!Q31+FC_TRA_RAIL_FRT_E!Q31</f>
        <v>0</v>
      </c>
      <c r="R31" s="8">
        <f>FC_TRA_RAIL_MTU_E!R31+FC_TRA_RAIL_CPT_E!R31+FC_TRA_RAIL_HST_E!R31+FC_TRA_RAIL_FRT_E!R31</f>
        <v>0</v>
      </c>
      <c r="S31" s="8">
        <f>FC_TRA_RAIL_MTU_E!S31+FC_TRA_RAIL_CPT_E!S31+FC_TRA_RAIL_HST_E!S31+FC_TRA_RAIL_FRT_E!S31</f>
        <v>0</v>
      </c>
      <c r="T31" s="8">
        <f>FC_TRA_RAIL_MTU_E!T31+FC_TRA_RAIL_CPT_E!T31+FC_TRA_RAIL_HST_E!T31+FC_TRA_RAIL_FRT_E!T31</f>
        <v>0</v>
      </c>
      <c r="U31" s="8">
        <f>FC_TRA_RAIL_MTU_E!U31+FC_TRA_RAIL_CPT_E!U31+FC_TRA_RAIL_HST_E!U31+FC_TRA_RAIL_FRT_E!U31</f>
        <v>0</v>
      </c>
      <c r="V31" s="8">
        <f>FC_TRA_RAIL_MTU_E!V31+FC_TRA_RAIL_CPT_E!V31+FC_TRA_RAIL_HST_E!V31+FC_TRA_RAIL_FRT_E!V31</f>
        <v>0</v>
      </c>
      <c r="W31" s="8">
        <f>FC_TRA_RAIL_MTU_E!W31+FC_TRA_RAIL_CPT_E!W31+FC_TRA_RAIL_HST_E!W31+FC_TRA_RAIL_FRT_E!W31</f>
        <v>0</v>
      </c>
      <c r="X31" s="8">
        <f>FC_TRA_RAIL_MTU_E!X31+FC_TRA_RAIL_CPT_E!X31+FC_TRA_RAIL_HST_E!X31+FC_TRA_RAIL_FRT_E!X31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FC_TRA_RAIL_MTU_E!C32+FC_TRA_RAIL_CPT_E!C32+FC_TRA_RAIL_HST_E!C32+FC_TRA_RAIL_FRT_E!C32</f>
        <v>0</v>
      </c>
      <c r="D32" s="8">
        <f>FC_TRA_RAIL_MTU_E!D32+FC_TRA_RAIL_CPT_E!D32+FC_TRA_RAIL_HST_E!D32+FC_TRA_RAIL_FRT_E!D32</f>
        <v>0</v>
      </c>
      <c r="E32" s="8">
        <f>FC_TRA_RAIL_MTU_E!E32+FC_TRA_RAIL_CPT_E!E32+FC_TRA_RAIL_HST_E!E32+FC_TRA_RAIL_FRT_E!E32</f>
        <v>0</v>
      </c>
      <c r="F32" s="8">
        <f>FC_TRA_RAIL_MTU_E!F32+FC_TRA_RAIL_CPT_E!F32+FC_TRA_RAIL_HST_E!F32+FC_TRA_RAIL_FRT_E!F32</f>
        <v>0</v>
      </c>
      <c r="G32" s="8">
        <f>FC_TRA_RAIL_MTU_E!G32+FC_TRA_RAIL_CPT_E!G32+FC_TRA_RAIL_HST_E!G32+FC_TRA_RAIL_FRT_E!G32</f>
        <v>0</v>
      </c>
      <c r="H32" s="8">
        <f>FC_TRA_RAIL_MTU_E!H32+FC_TRA_RAIL_CPT_E!H32+FC_TRA_RAIL_HST_E!H32+FC_TRA_RAIL_FRT_E!H32</f>
        <v>0</v>
      </c>
      <c r="I32" s="8">
        <f>FC_TRA_RAIL_MTU_E!I32+FC_TRA_RAIL_CPT_E!I32+FC_TRA_RAIL_HST_E!I32+FC_TRA_RAIL_FRT_E!I32</f>
        <v>0</v>
      </c>
      <c r="J32" s="8">
        <f>FC_TRA_RAIL_MTU_E!J32+FC_TRA_RAIL_CPT_E!J32+FC_TRA_RAIL_HST_E!J32+FC_TRA_RAIL_FRT_E!J32</f>
        <v>0</v>
      </c>
      <c r="K32" s="8">
        <f>FC_TRA_RAIL_MTU_E!K32+FC_TRA_RAIL_CPT_E!K32+FC_TRA_RAIL_HST_E!K32+FC_TRA_RAIL_FRT_E!K32</f>
        <v>0</v>
      </c>
      <c r="L32" s="8">
        <f>FC_TRA_RAIL_MTU_E!L32+FC_TRA_RAIL_CPT_E!L32+FC_TRA_RAIL_HST_E!L32+FC_TRA_RAIL_FRT_E!L32</f>
        <v>0</v>
      </c>
      <c r="M32" s="8">
        <f>FC_TRA_RAIL_MTU_E!M32+FC_TRA_RAIL_CPT_E!M32+FC_TRA_RAIL_HST_E!M32+FC_TRA_RAIL_FRT_E!M32</f>
        <v>0</v>
      </c>
      <c r="N32" s="8">
        <f>FC_TRA_RAIL_MTU_E!N32+FC_TRA_RAIL_CPT_E!N32+FC_TRA_RAIL_HST_E!N32+FC_TRA_RAIL_FRT_E!N32</f>
        <v>0</v>
      </c>
      <c r="O32" s="8">
        <f>FC_TRA_RAIL_MTU_E!O32+FC_TRA_RAIL_CPT_E!O32+FC_TRA_RAIL_HST_E!O32+FC_TRA_RAIL_FRT_E!O32</f>
        <v>0</v>
      </c>
      <c r="P32" s="8">
        <f>FC_TRA_RAIL_MTU_E!P32+FC_TRA_RAIL_CPT_E!P32+FC_TRA_RAIL_HST_E!P32+FC_TRA_RAIL_FRT_E!P32</f>
        <v>0</v>
      </c>
      <c r="Q32" s="8">
        <f>FC_TRA_RAIL_MTU_E!Q32+FC_TRA_RAIL_CPT_E!Q32+FC_TRA_RAIL_HST_E!Q32+FC_TRA_RAIL_FRT_E!Q32</f>
        <v>0</v>
      </c>
      <c r="R32" s="8">
        <f>FC_TRA_RAIL_MTU_E!R32+FC_TRA_RAIL_CPT_E!R32+FC_TRA_RAIL_HST_E!R32+FC_TRA_RAIL_FRT_E!R32</f>
        <v>0</v>
      </c>
      <c r="S32" s="8">
        <f>FC_TRA_RAIL_MTU_E!S32+FC_TRA_RAIL_CPT_E!S32+FC_TRA_RAIL_HST_E!S32+FC_TRA_RAIL_FRT_E!S32</f>
        <v>0</v>
      </c>
      <c r="T32" s="8">
        <f>FC_TRA_RAIL_MTU_E!T32+FC_TRA_RAIL_CPT_E!T32+FC_TRA_RAIL_HST_E!T32+FC_TRA_RAIL_FRT_E!T32</f>
        <v>0</v>
      </c>
      <c r="U32" s="8">
        <f>FC_TRA_RAIL_MTU_E!U32+FC_TRA_RAIL_CPT_E!U32+FC_TRA_RAIL_HST_E!U32+FC_TRA_RAIL_FRT_E!U32</f>
        <v>0</v>
      </c>
      <c r="V32" s="8">
        <f>FC_TRA_RAIL_MTU_E!V32+FC_TRA_RAIL_CPT_E!V32+FC_TRA_RAIL_HST_E!V32+FC_TRA_RAIL_FRT_E!V32</f>
        <v>0</v>
      </c>
      <c r="W32" s="8">
        <f>FC_TRA_RAIL_MTU_E!W32+FC_TRA_RAIL_CPT_E!W32+FC_TRA_RAIL_HST_E!W32+FC_TRA_RAIL_FRT_E!W32</f>
        <v>0</v>
      </c>
      <c r="X32" s="8">
        <f>FC_TRA_RAIL_MTU_E!X32+FC_TRA_RAIL_CPT_E!X32+FC_TRA_RAIL_HST_E!X32+FC_TRA_RAIL_FRT_E!X32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179.80210872000004</v>
      </c>
      <c r="D33" s="19">
        <f t="shared" ref="D33:W33" si="26">SUM(D34:D50)</f>
        <v>134.85171492000001</v>
      </c>
      <c r="E33" s="19">
        <f t="shared" si="26"/>
        <v>112.37638464000001</v>
      </c>
      <c r="F33" s="19">
        <f t="shared" si="26"/>
        <v>96.322501079999995</v>
      </c>
      <c r="G33" s="19">
        <f t="shared" si="26"/>
        <v>86.690331000000029</v>
      </c>
      <c r="H33" s="19">
        <f t="shared" si="26"/>
        <v>80.268884280000009</v>
      </c>
      <c r="I33" s="19">
        <f t="shared" si="26"/>
        <v>76.471288919999978</v>
      </c>
      <c r="J33" s="19">
        <f t="shared" si="26"/>
        <v>76.471288919999992</v>
      </c>
      <c r="K33" s="19">
        <f t="shared" si="26"/>
        <v>73.284840720000005</v>
      </c>
      <c r="L33" s="19">
        <f t="shared" si="26"/>
        <v>57.353400000000022</v>
      </c>
      <c r="M33" s="19">
        <f t="shared" si="26"/>
        <v>50.980770360000008</v>
      </c>
      <c r="N33" s="19">
        <f t="shared" si="26"/>
        <v>44.608140720000016</v>
      </c>
      <c r="O33" s="19">
        <f t="shared" si="26"/>
        <v>35.049329639999996</v>
      </c>
      <c r="P33" s="19">
        <f t="shared" si="26"/>
        <v>31.862881439999988</v>
      </c>
      <c r="Q33" s="19">
        <f t="shared" si="26"/>
        <v>31.862881439999988</v>
      </c>
      <c r="R33" s="19">
        <f t="shared" si="26"/>
        <v>31.862881439999985</v>
      </c>
      <c r="S33" s="19">
        <f t="shared" si="26"/>
        <v>28.676700000000004</v>
      </c>
      <c r="T33" s="19">
        <f t="shared" si="26"/>
        <v>31.267206359999989</v>
      </c>
      <c r="U33" s="19">
        <f t="shared" si="26"/>
        <v>30.46425876</v>
      </c>
      <c r="V33" s="19">
        <f t="shared" si="26"/>
        <v>31.063134959999999</v>
      </c>
      <c r="W33" s="19">
        <f t="shared" si="26"/>
        <v>27.52002864</v>
      </c>
      <c r="X33" s="19">
        <f t="shared" ref="X33" si="27">SUM(X34:X50)</f>
        <v>27.258870600000002</v>
      </c>
    </row>
    <row r="34" spans="1:24" ht="11.25" customHeight="1" x14ac:dyDescent="0.2">
      <c r="A34" s="28" t="s">
        <v>54</v>
      </c>
      <c r="B34" s="7" t="s">
        <v>55</v>
      </c>
      <c r="C34" s="8">
        <f>FC_TRA_RAIL_MTU_E!C34+FC_TRA_RAIL_CPT_E!C34+FC_TRA_RAIL_HST_E!C34+FC_TRA_RAIL_FRT_E!C34</f>
        <v>0</v>
      </c>
      <c r="D34" s="8">
        <f>FC_TRA_RAIL_MTU_E!D34+FC_TRA_RAIL_CPT_E!D34+FC_TRA_RAIL_HST_E!D34+FC_TRA_RAIL_FRT_E!D34</f>
        <v>0</v>
      </c>
      <c r="E34" s="8">
        <f>FC_TRA_RAIL_MTU_E!E34+FC_TRA_RAIL_CPT_E!E34+FC_TRA_RAIL_HST_E!E34+FC_TRA_RAIL_FRT_E!E34</f>
        <v>0</v>
      </c>
      <c r="F34" s="8">
        <f>FC_TRA_RAIL_MTU_E!F34+FC_TRA_RAIL_CPT_E!F34+FC_TRA_RAIL_HST_E!F34+FC_TRA_RAIL_FRT_E!F34</f>
        <v>0</v>
      </c>
      <c r="G34" s="8">
        <f>FC_TRA_RAIL_MTU_E!G34+FC_TRA_RAIL_CPT_E!G34+FC_TRA_RAIL_HST_E!G34+FC_TRA_RAIL_FRT_E!G34</f>
        <v>0</v>
      </c>
      <c r="H34" s="8">
        <f>FC_TRA_RAIL_MTU_E!H34+FC_TRA_RAIL_CPT_E!H34+FC_TRA_RAIL_HST_E!H34+FC_TRA_RAIL_FRT_E!H34</f>
        <v>0</v>
      </c>
      <c r="I34" s="8">
        <f>FC_TRA_RAIL_MTU_E!I34+FC_TRA_RAIL_CPT_E!I34+FC_TRA_RAIL_HST_E!I34+FC_TRA_RAIL_FRT_E!I34</f>
        <v>0</v>
      </c>
      <c r="J34" s="8">
        <f>FC_TRA_RAIL_MTU_E!J34+FC_TRA_RAIL_CPT_E!J34+FC_TRA_RAIL_HST_E!J34+FC_TRA_RAIL_FRT_E!J34</f>
        <v>0</v>
      </c>
      <c r="K34" s="8">
        <f>FC_TRA_RAIL_MTU_E!K34+FC_TRA_RAIL_CPT_E!K34+FC_TRA_RAIL_HST_E!K34+FC_TRA_RAIL_FRT_E!K34</f>
        <v>0</v>
      </c>
      <c r="L34" s="8">
        <f>FC_TRA_RAIL_MTU_E!L34+FC_TRA_RAIL_CPT_E!L34+FC_TRA_RAIL_HST_E!L34+FC_TRA_RAIL_FRT_E!L34</f>
        <v>0</v>
      </c>
      <c r="M34" s="8">
        <f>FC_TRA_RAIL_MTU_E!M34+FC_TRA_RAIL_CPT_E!M34+FC_TRA_RAIL_HST_E!M34+FC_TRA_RAIL_FRT_E!M34</f>
        <v>0</v>
      </c>
      <c r="N34" s="8">
        <f>FC_TRA_RAIL_MTU_E!N34+FC_TRA_RAIL_CPT_E!N34+FC_TRA_RAIL_HST_E!N34+FC_TRA_RAIL_FRT_E!N34</f>
        <v>0</v>
      </c>
      <c r="O34" s="8">
        <f>FC_TRA_RAIL_MTU_E!O34+FC_TRA_RAIL_CPT_E!O34+FC_TRA_RAIL_HST_E!O34+FC_TRA_RAIL_FRT_E!O34</f>
        <v>0</v>
      </c>
      <c r="P34" s="8">
        <f>FC_TRA_RAIL_MTU_E!P34+FC_TRA_RAIL_CPT_E!P34+FC_TRA_RAIL_HST_E!P34+FC_TRA_RAIL_FRT_E!P34</f>
        <v>0</v>
      </c>
      <c r="Q34" s="8">
        <f>FC_TRA_RAIL_MTU_E!Q34+FC_TRA_RAIL_CPT_E!Q34+FC_TRA_RAIL_HST_E!Q34+FC_TRA_RAIL_FRT_E!Q34</f>
        <v>0</v>
      </c>
      <c r="R34" s="8">
        <f>FC_TRA_RAIL_MTU_E!R34+FC_TRA_RAIL_CPT_E!R34+FC_TRA_RAIL_HST_E!R34+FC_TRA_RAIL_FRT_E!R34</f>
        <v>0</v>
      </c>
      <c r="S34" s="8">
        <f>FC_TRA_RAIL_MTU_E!S34+FC_TRA_RAIL_CPT_E!S34+FC_TRA_RAIL_HST_E!S34+FC_TRA_RAIL_FRT_E!S34</f>
        <v>0</v>
      </c>
      <c r="T34" s="8">
        <f>FC_TRA_RAIL_MTU_E!T34+FC_TRA_RAIL_CPT_E!T34+FC_TRA_RAIL_HST_E!T34+FC_TRA_RAIL_FRT_E!T34</f>
        <v>0</v>
      </c>
      <c r="U34" s="8">
        <f>FC_TRA_RAIL_MTU_E!U34+FC_TRA_RAIL_CPT_E!U34+FC_TRA_RAIL_HST_E!U34+FC_TRA_RAIL_FRT_E!U34</f>
        <v>0</v>
      </c>
      <c r="V34" s="8">
        <f>FC_TRA_RAIL_MTU_E!V34+FC_TRA_RAIL_CPT_E!V34+FC_TRA_RAIL_HST_E!V34+FC_TRA_RAIL_FRT_E!V34</f>
        <v>0</v>
      </c>
      <c r="W34" s="8">
        <f>FC_TRA_RAIL_MTU_E!W34+FC_TRA_RAIL_CPT_E!W34+FC_TRA_RAIL_HST_E!W34+FC_TRA_RAIL_FRT_E!W34</f>
        <v>0</v>
      </c>
      <c r="X34" s="8">
        <f>FC_TRA_RAIL_MTU_E!X34+FC_TRA_RAIL_CPT_E!X34+FC_TRA_RAIL_HST_E!X34+FC_TRA_RAIL_FRT_E!X34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FC_TRA_RAIL_MTU_E!C35+FC_TRA_RAIL_CPT_E!C35+FC_TRA_RAIL_HST_E!C35+FC_TRA_RAIL_FRT_E!C35</f>
        <v>0</v>
      </c>
      <c r="D35" s="8">
        <f>FC_TRA_RAIL_MTU_E!D35+FC_TRA_RAIL_CPT_E!D35+FC_TRA_RAIL_HST_E!D35+FC_TRA_RAIL_FRT_E!D35</f>
        <v>0</v>
      </c>
      <c r="E35" s="8">
        <f>FC_TRA_RAIL_MTU_E!E35+FC_TRA_RAIL_CPT_E!E35+FC_TRA_RAIL_HST_E!E35+FC_TRA_RAIL_FRT_E!E35</f>
        <v>0</v>
      </c>
      <c r="F35" s="8">
        <f>FC_TRA_RAIL_MTU_E!F35+FC_TRA_RAIL_CPT_E!F35+FC_TRA_RAIL_HST_E!F35+FC_TRA_RAIL_FRT_E!F35</f>
        <v>0</v>
      </c>
      <c r="G35" s="8">
        <f>FC_TRA_RAIL_MTU_E!G35+FC_TRA_RAIL_CPT_E!G35+FC_TRA_RAIL_HST_E!G35+FC_TRA_RAIL_FRT_E!G35</f>
        <v>0</v>
      </c>
      <c r="H35" s="8">
        <f>FC_TRA_RAIL_MTU_E!H35+FC_TRA_RAIL_CPT_E!H35+FC_TRA_RAIL_HST_E!H35+FC_TRA_RAIL_FRT_E!H35</f>
        <v>0</v>
      </c>
      <c r="I35" s="8">
        <f>FC_TRA_RAIL_MTU_E!I35+FC_TRA_RAIL_CPT_E!I35+FC_TRA_RAIL_HST_E!I35+FC_TRA_RAIL_FRT_E!I35</f>
        <v>0</v>
      </c>
      <c r="J35" s="8">
        <f>FC_TRA_RAIL_MTU_E!J35+FC_TRA_RAIL_CPT_E!J35+FC_TRA_RAIL_HST_E!J35+FC_TRA_RAIL_FRT_E!J35</f>
        <v>0</v>
      </c>
      <c r="K35" s="8">
        <f>FC_TRA_RAIL_MTU_E!K35+FC_TRA_RAIL_CPT_E!K35+FC_TRA_RAIL_HST_E!K35+FC_TRA_RAIL_FRT_E!K35</f>
        <v>0</v>
      </c>
      <c r="L35" s="8">
        <f>FC_TRA_RAIL_MTU_E!L35+FC_TRA_RAIL_CPT_E!L35+FC_TRA_RAIL_HST_E!L35+FC_TRA_RAIL_FRT_E!L35</f>
        <v>0</v>
      </c>
      <c r="M35" s="8">
        <f>FC_TRA_RAIL_MTU_E!M35+FC_TRA_RAIL_CPT_E!M35+FC_TRA_RAIL_HST_E!M35+FC_TRA_RAIL_FRT_E!M35</f>
        <v>0</v>
      </c>
      <c r="N35" s="8">
        <f>FC_TRA_RAIL_MTU_E!N35+FC_TRA_RAIL_CPT_E!N35+FC_TRA_RAIL_HST_E!N35+FC_TRA_RAIL_FRT_E!N35</f>
        <v>0</v>
      </c>
      <c r="O35" s="8">
        <f>FC_TRA_RAIL_MTU_E!O35+FC_TRA_RAIL_CPT_E!O35+FC_TRA_RAIL_HST_E!O35+FC_TRA_RAIL_FRT_E!O35</f>
        <v>0</v>
      </c>
      <c r="P35" s="8">
        <f>FC_TRA_RAIL_MTU_E!P35+FC_TRA_RAIL_CPT_E!P35+FC_TRA_RAIL_HST_E!P35+FC_TRA_RAIL_FRT_E!P35</f>
        <v>0</v>
      </c>
      <c r="Q35" s="8">
        <f>FC_TRA_RAIL_MTU_E!Q35+FC_TRA_RAIL_CPT_E!Q35+FC_TRA_RAIL_HST_E!Q35+FC_TRA_RAIL_FRT_E!Q35</f>
        <v>0</v>
      </c>
      <c r="R35" s="8">
        <f>FC_TRA_RAIL_MTU_E!R35+FC_TRA_RAIL_CPT_E!R35+FC_TRA_RAIL_HST_E!R35+FC_TRA_RAIL_FRT_E!R35</f>
        <v>0</v>
      </c>
      <c r="S35" s="8">
        <f>FC_TRA_RAIL_MTU_E!S35+FC_TRA_RAIL_CPT_E!S35+FC_TRA_RAIL_HST_E!S35+FC_TRA_RAIL_FRT_E!S35</f>
        <v>0</v>
      </c>
      <c r="T35" s="8">
        <f>FC_TRA_RAIL_MTU_E!T35+FC_TRA_RAIL_CPT_E!T35+FC_TRA_RAIL_HST_E!T35+FC_TRA_RAIL_FRT_E!T35</f>
        <v>0</v>
      </c>
      <c r="U35" s="8">
        <f>FC_TRA_RAIL_MTU_E!U35+FC_TRA_RAIL_CPT_E!U35+FC_TRA_RAIL_HST_E!U35+FC_TRA_RAIL_FRT_E!U35</f>
        <v>0</v>
      </c>
      <c r="V35" s="8">
        <f>FC_TRA_RAIL_MTU_E!V35+FC_TRA_RAIL_CPT_E!V35+FC_TRA_RAIL_HST_E!V35+FC_TRA_RAIL_FRT_E!V35</f>
        <v>0</v>
      </c>
      <c r="W35" s="8">
        <f>FC_TRA_RAIL_MTU_E!W35+FC_TRA_RAIL_CPT_E!W35+FC_TRA_RAIL_HST_E!W35+FC_TRA_RAIL_FRT_E!W35</f>
        <v>0</v>
      </c>
      <c r="X35" s="8">
        <f>FC_TRA_RAIL_MTU_E!X35+FC_TRA_RAIL_CPT_E!X35+FC_TRA_RAIL_HST_E!X35+FC_TRA_RAIL_FRT_E!X35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FC_TRA_RAIL_MTU_E!C36+FC_TRA_RAIL_CPT_E!C36+FC_TRA_RAIL_HST_E!C36+FC_TRA_RAIL_FRT_E!C36</f>
        <v>0</v>
      </c>
      <c r="D36" s="8">
        <f>FC_TRA_RAIL_MTU_E!D36+FC_TRA_RAIL_CPT_E!D36+FC_TRA_RAIL_HST_E!D36+FC_TRA_RAIL_FRT_E!D36</f>
        <v>0</v>
      </c>
      <c r="E36" s="8">
        <f>FC_TRA_RAIL_MTU_E!E36+FC_TRA_RAIL_CPT_E!E36+FC_TRA_RAIL_HST_E!E36+FC_TRA_RAIL_FRT_E!E36</f>
        <v>0</v>
      </c>
      <c r="F36" s="8">
        <f>FC_TRA_RAIL_MTU_E!F36+FC_TRA_RAIL_CPT_E!F36+FC_TRA_RAIL_HST_E!F36+FC_TRA_RAIL_FRT_E!F36</f>
        <v>0</v>
      </c>
      <c r="G36" s="8">
        <f>FC_TRA_RAIL_MTU_E!G36+FC_TRA_RAIL_CPT_E!G36+FC_TRA_RAIL_HST_E!G36+FC_TRA_RAIL_FRT_E!G36</f>
        <v>0</v>
      </c>
      <c r="H36" s="8">
        <f>FC_TRA_RAIL_MTU_E!H36+FC_TRA_RAIL_CPT_E!H36+FC_TRA_RAIL_HST_E!H36+FC_TRA_RAIL_FRT_E!H36</f>
        <v>0</v>
      </c>
      <c r="I36" s="8">
        <f>FC_TRA_RAIL_MTU_E!I36+FC_TRA_RAIL_CPT_E!I36+FC_TRA_RAIL_HST_E!I36+FC_TRA_RAIL_FRT_E!I36</f>
        <v>0</v>
      </c>
      <c r="J36" s="8">
        <f>FC_TRA_RAIL_MTU_E!J36+FC_TRA_RAIL_CPT_E!J36+FC_TRA_RAIL_HST_E!J36+FC_TRA_RAIL_FRT_E!J36</f>
        <v>0</v>
      </c>
      <c r="K36" s="8">
        <f>FC_TRA_RAIL_MTU_E!K36+FC_TRA_RAIL_CPT_E!K36+FC_TRA_RAIL_HST_E!K36+FC_TRA_RAIL_FRT_E!K36</f>
        <v>0</v>
      </c>
      <c r="L36" s="8">
        <f>FC_TRA_RAIL_MTU_E!L36+FC_TRA_RAIL_CPT_E!L36+FC_TRA_RAIL_HST_E!L36+FC_TRA_RAIL_FRT_E!L36</f>
        <v>0</v>
      </c>
      <c r="M36" s="8">
        <f>FC_TRA_RAIL_MTU_E!M36+FC_TRA_RAIL_CPT_E!M36+FC_TRA_RAIL_HST_E!M36+FC_TRA_RAIL_FRT_E!M36</f>
        <v>0</v>
      </c>
      <c r="N36" s="8">
        <f>FC_TRA_RAIL_MTU_E!N36+FC_TRA_RAIL_CPT_E!N36+FC_TRA_RAIL_HST_E!N36+FC_TRA_RAIL_FRT_E!N36</f>
        <v>0</v>
      </c>
      <c r="O36" s="8">
        <f>FC_TRA_RAIL_MTU_E!O36+FC_TRA_RAIL_CPT_E!O36+FC_TRA_RAIL_HST_E!O36+FC_TRA_RAIL_FRT_E!O36</f>
        <v>0</v>
      </c>
      <c r="P36" s="8">
        <f>FC_TRA_RAIL_MTU_E!P36+FC_TRA_RAIL_CPT_E!P36+FC_TRA_RAIL_HST_E!P36+FC_TRA_RAIL_FRT_E!P36</f>
        <v>0</v>
      </c>
      <c r="Q36" s="8">
        <f>FC_TRA_RAIL_MTU_E!Q36+FC_TRA_RAIL_CPT_E!Q36+FC_TRA_RAIL_HST_E!Q36+FC_TRA_RAIL_FRT_E!Q36</f>
        <v>0</v>
      </c>
      <c r="R36" s="8">
        <f>FC_TRA_RAIL_MTU_E!R36+FC_TRA_RAIL_CPT_E!R36+FC_TRA_RAIL_HST_E!R36+FC_TRA_RAIL_FRT_E!R36</f>
        <v>0</v>
      </c>
      <c r="S36" s="8">
        <f>FC_TRA_RAIL_MTU_E!S36+FC_TRA_RAIL_CPT_E!S36+FC_TRA_RAIL_HST_E!S36+FC_TRA_RAIL_FRT_E!S36</f>
        <v>0</v>
      </c>
      <c r="T36" s="8">
        <f>FC_TRA_RAIL_MTU_E!T36+FC_TRA_RAIL_CPT_E!T36+FC_TRA_RAIL_HST_E!T36+FC_TRA_RAIL_FRT_E!T36</f>
        <v>0</v>
      </c>
      <c r="U36" s="8">
        <f>FC_TRA_RAIL_MTU_E!U36+FC_TRA_RAIL_CPT_E!U36+FC_TRA_RAIL_HST_E!U36+FC_TRA_RAIL_FRT_E!U36</f>
        <v>0</v>
      </c>
      <c r="V36" s="8">
        <f>FC_TRA_RAIL_MTU_E!V36+FC_TRA_RAIL_CPT_E!V36+FC_TRA_RAIL_HST_E!V36+FC_TRA_RAIL_FRT_E!V36</f>
        <v>0</v>
      </c>
      <c r="W36" s="8">
        <f>FC_TRA_RAIL_MTU_E!W36+FC_TRA_RAIL_CPT_E!W36+FC_TRA_RAIL_HST_E!W36+FC_TRA_RAIL_FRT_E!W36</f>
        <v>0</v>
      </c>
      <c r="X36" s="8">
        <f>FC_TRA_RAIL_MTU_E!X36+FC_TRA_RAIL_CPT_E!X36+FC_TRA_RAIL_HST_E!X36+FC_TRA_RAIL_FRT_E!X36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FC_TRA_RAIL_MTU_E!C37+FC_TRA_RAIL_CPT_E!C37+FC_TRA_RAIL_HST_E!C37+FC_TRA_RAIL_FRT_E!C37</f>
        <v>0</v>
      </c>
      <c r="D37" s="8">
        <f>FC_TRA_RAIL_MTU_E!D37+FC_TRA_RAIL_CPT_E!D37+FC_TRA_RAIL_HST_E!D37+FC_TRA_RAIL_FRT_E!D37</f>
        <v>0</v>
      </c>
      <c r="E37" s="8">
        <f>FC_TRA_RAIL_MTU_E!E37+FC_TRA_RAIL_CPT_E!E37+FC_TRA_RAIL_HST_E!E37+FC_TRA_RAIL_FRT_E!E37</f>
        <v>0</v>
      </c>
      <c r="F37" s="8">
        <f>FC_TRA_RAIL_MTU_E!F37+FC_TRA_RAIL_CPT_E!F37+FC_TRA_RAIL_HST_E!F37+FC_TRA_RAIL_FRT_E!F37</f>
        <v>0</v>
      </c>
      <c r="G37" s="8">
        <f>FC_TRA_RAIL_MTU_E!G37+FC_TRA_RAIL_CPT_E!G37+FC_TRA_RAIL_HST_E!G37+FC_TRA_RAIL_FRT_E!G37</f>
        <v>0</v>
      </c>
      <c r="H37" s="8">
        <f>FC_TRA_RAIL_MTU_E!H37+FC_TRA_RAIL_CPT_E!H37+FC_TRA_RAIL_HST_E!H37+FC_TRA_RAIL_FRT_E!H37</f>
        <v>0</v>
      </c>
      <c r="I37" s="8">
        <f>FC_TRA_RAIL_MTU_E!I37+FC_TRA_RAIL_CPT_E!I37+FC_TRA_RAIL_HST_E!I37+FC_TRA_RAIL_FRT_E!I37</f>
        <v>0</v>
      </c>
      <c r="J37" s="8">
        <f>FC_TRA_RAIL_MTU_E!J37+FC_TRA_RAIL_CPT_E!J37+FC_TRA_RAIL_HST_E!J37+FC_TRA_RAIL_FRT_E!J37</f>
        <v>0</v>
      </c>
      <c r="K37" s="8">
        <f>FC_TRA_RAIL_MTU_E!K37+FC_TRA_RAIL_CPT_E!K37+FC_TRA_RAIL_HST_E!K37+FC_TRA_RAIL_FRT_E!K37</f>
        <v>0</v>
      </c>
      <c r="L37" s="8">
        <f>FC_TRA_RAIL_MTU_E!L37+FC_TRA_RAIL_CPT_E!L37+FC_TRA_RAIL_HST_E!L37+FC_TRA_RAIL_FRT_E!L37</f>
        <v>0</v>
      </c>
      <c r="M37" s="8">
        <f>FC_TRA_RAIL_MTU_E!M37+FC_TRA_RAIL_CPT_E!M37+FC_TRA_RAIL_HST_E!M37+FC_TRA_RAIL_FRT_E!M37</f>
        <v>0</v>
      </c>
      <c r="N37" s="8">
        <f>FC_TRA_RAIL_MTU_E!N37+FC_TRA_RAIL_CPT_E!N37+FC_TRA_RAIL_HST_E!N37+FC_TRA_RAIL_FRT_E!N37</f>
        <v>0</v>
      </c>
      <c r="O37" s="8">
        <f>FC_TRA_RAIL_MTU_E!O37+FC_TRA_RAIL_CPT_E!O37+FC_TRA_RAIL_HST_E!O37+FC_TRA_RAIL_FRT_E!O37</f>
        <v>0</v>
      </c>
      <c r="P37" s="8">
        <f>FC_TRA_RAIL_MTU_E!P37+FC_TRA_RAIL_CPT_E!P37+FC_TRA_RAIL_HST_E!P37+FC_TRA_RAIL_FRT_E!P37</f>
        <v>0</v>
      </c>
      <c r="Q37" s="8">
        <f>FC_TRA_RAIL_MTU_E!Q37+FC_TRA_RAIL_CPT_E!Q37+FC_TRA_RAIL_HST_E!Q37+FC_TRA_RAIL_FRT_E!Q37</f>
        <v>0</v>
      </c>
      <c r="R37" s="8">
        <f>FC_TRA_RAIL_MTU_E!R37+FC_TRA_RAIL_CPT_E!R37+FC_TRA_RAIL_HST_E!R37+FC_TRA_RAIL_FRT_E!R37</f>
        <v>0</v>
      </c>
      <c r="S37" s="8">
        <f>FC_TRA_RAIL_MTU_E!S37+FC_TRA_RAIL_CPT_E!S37+FC_TRA_RAIL_HST_E!S37+FC_TRA_RAIL_FRT_E!S37</f>
        <v>0</v>
      </c>
      <c r="T37" s="8">
        <f>FC_TRA_RAIL_MTU_E!T37+FC_TRA_RAIL_CPT_E!T37+FC_TRA_RAIL_HST_E!T37+FC_TRA_RAIL_FRT_E!T37</f>
        <v>0</v>
      </c>
      <c r="U37" s="8">
        <f>FC_TRA_RAIL_MTU_E!U37+FC_TRA_RAIL_CPT_E!U37+FC_TRA_RAIL_HST_E!U37+FC_TRA_RAIL_FRT_E!U37</f>
        <v>0</v>
      </c>
      <c r="V37" s="8">
        <f>FC_TRA_RAIL_MTU_E!V37+FC_TRA_RAIL_CPT_E!V37+FC_TRA_RAIL_HST_E!V37+FC_TRA_RAIL_FRT_E!V37</f>
        <v>0</v>
      </c>
      <c r="W37" s="8">
        <f>FC_TRA_RAIL_MTU_E!W37+FC_TRA_RAIL_CPT_E!W37+FC_TRA_RAIL_HST_E!W37+FC_TRA_RAIL_FRT_E!W37</f>
        <v>0</v>
      </c>
      <c r="X37" s="8">
        <f>FC_TRA_RAIL_MTU_E!X37+FC_TRA_RAIL_CPT_E!X37+FC_TRA_RAIL_HST_E!X37+FC_TRA_RAIL_FRT_E!X37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FC_TRA_RAIL_MTU_E!C38+FC_TRA_RAIL_CPT_E!C38+FC_TRA_RAIL_HST_E!C38+FC_TRA_RAIL_FRT_E!C38</f>
        <v>0</v>
      </c>
      <c r="D38" s="8">
        <f>FC_TRA_RAIL_MTU_E!D38+FC_TRA_RAIL_CPT_E!D38+FC_TRA_RAIL_HST_E!D38+FC_TRA_RAIL_FRT_E!D38</f>
        <v>0</v>
      </c>
      <c r="E38" s="8">
        <f>FC_TRA_RAIL_MTU_E!E38+FC_TRA_RAIL_CPT_E!E38+FC_TRA_RAIL_HST_E!E38+FC_TRA_RAIL_FRT_E!E38</f>
        <v>0</v>
      </c>
      <c r="F38" s="8">
        <f>FC_TRA_RAIL_MTU_E!F38+FC_TRA_RAIL_CPT_E!F38+FC_TRA_RAIL_HST_E!F38+FC_TRA_RAIL_FRT_E!F38</f>
        <v>0</v>
      </c>
      <c r="G38" s="8">
        <f>FC_TRA_RAIL_MTU_E!G38+FC_TRA_RAIL_CPT_E!G38+FC_TRA_RAIL_HST_E!G38+FC_TRA_RAIL_FRT_E!G38</f>
        <v>0</v>
      </c>
      <c r="H38" s="8">
        <f>FC_TRA_RAIL_MTU_E!H38+FC_TRA_RAIL_CPT_E!H38+FC_TRA_RAIL_HST_E!H38+FC_TRA_RAIL_FRT_E!H38</f>
        <v>0</v>
      </c>
      <c r="I38" s="8">
        <f>FC_TRA_RAIL_MTU_E!I38+FC_TRA_RAIL_CPT_E!I38+FC_TRA_RAIL_HST_E!I38+FC_TRA_RAIL_FRT_E!I38</f>
        <v>0</v>
      </c>
      <c r="J38" s="8">
        <f>FC_TRA_RAIL_MTU_E!J38+FC_TRA_RAIL_CPT_E!J38+FC_TRA_RAIL_HST_E!J38+FC_TRA_RAIL_FRT_E!J38</f>
        <v>0</v>
      </c>
      <c r="K38" s="8">
        <f>FC_TRA_RAIL_MTU_E!K38+FC_TRA_RAIL_CPT_E!K38+FC_TRA_RAIL_HST_E!K38+FC_TRA_RAIL_FRT_E!K38</f>
        <v>0</v>
      </c>
      <c r="L38" s="8">
        <f>FC_TRA_RAIL_MTU_E!L38+FC_TRA_RAIL_CPT_E!L38+FC_TRA_RAIL_HST_E!L38+FC_TRA_RAIL_FRT_E!L38</f>
        <v>0</v>
      </c>
      <c r="M38" s="8">
        <f>FC_TRA_RAIL_MTU_E!M38+FC_TRA_RAIL_CPT_E!M38+FC_TRA_RAIL_HST_E!M38+FC_TRA_RAIL_FRT_E!M38</f>
        <v>0</v>
      </c>
      <c r="N38" s="8">
        <f>FC_TRA_RAIL_MTU_E!N38+FC_TRA_RAIL_CPT_E!N38+FC_TRA_RAIL_HST_E!N38+FC_TRA_RAIL_FRT_E!N38</f>
        <v>0</v>
      </c>
      <c r="O38" s="8">
        <f>FC_TRA_RAIL_MTU_E!O38+FC_TRA_RAIL_CPT_E!O38+FC_TRA_RAIL_HST_E!O38+FC_TRA_RAIL_FRT_E!O38</f>
        <v>0</v>
      </c>
      <c r="P38" s="8">
        <f>FC_TRA_RAIL_MTU_E!P38+FC_TRA_RAIL_CPT_E!P38+FC_TRA_RAIL_HST_E!P38+FC_TRA_RAIL_FRT_E!P38</f>
        <v>0</v>
      </c>
      <c r="Q38" s="8">
        <f>FC_TRA_RAIL_MTU_E!Q38+FC_TRA_RAIL_CPT_E!Q38+FC_TRA_RAIL_HST_E!Q38+FC_TRA_RAIL_FRT_E!Q38</f>
        <v>0</v>
      </c>
      <c r="R38" s="8">
        <f>FC_TRA_RAIL_MTU_E!R38+FC_TRA_RAIL_CPT_E!R38+FC_TRA_RAIL_HST_E!R38+FC_TRA_RAIL_FRT_E!R38</f>
        <v>0</v>
      </c>
      <c r="S38" s="8">
        <f>FC_TRA_RAIL_MTU_E!S38+FC_TRA_RAIL_CPT_E!S38+FC_TRA_RAIL_HST_E!S38+FC_TRA_RAIL_FRT_E!S38</f>
        <v>0</v>
      </c>
      <c r="T38" s="8">
        <f>FC_TRA_RAIL_MTU_E!T38+FC_TRA_RAIL_CPT_E!T38+FC_TRA_RAIL_HST_E!T38+FC_TRA_RAIL_FRT_E!T38</f>
        <v>0</v>
      </c>
      <c r="U38" s="8">
        <f>FC_TRA_RAIL_MTU_E!U38+FC_TRA_RAIL_CPT_E!U38+FC_TRA_RAIL_HST_E!U38+FC_TRA_RAIL_FRT_E!U38</f>
        <v>0</v>
      </c>
      <c r="V38" s="8">
        <f>FC_TRA_RAIL_MTU_E!V38+FC_TRA_RAIL_CPT_E!V38+FC_TRA_RAIL_HST_E!V38+FC_TRA_RAIL_FRT_E!V38</f>
        <v>0</v>
      </c>
      <c r="W38" s="8">
        <f>FC_TRA_RAIL_MTU_E!W38+FC_TRA_RAIL_CPT_E!W38+FC_TRA_RAIL_HST_E!W38+FC_TRA_RAIL_FRT_E!W38</f>
        <v>0</v>
      </c>
      <c r="X38" s="8">
        <f>FC_TRA_RAIL_MTU_E!X38+FC_TRA_RAIL_CPT_E!X38+FC_TRA_RAIL_HST_E!X38+FC_TRA_RAIL_FRT_E!X38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FC_TRA_RAIL_MTU_E!C39+FC_TRA_RAIL_CPT_E!C39+FC_TRA_RAIL_HST_E!C39+FC_TRA_RAIL_FRT_E!C39</f>
        <v>0</v>
      </c>
      <c r="D39" s="8">
        <f>FC_TRA_RAIL_MTU_E!D39+FC_TRA_RAIL_CPT_E!D39+FC_TRA_RAIL_HST_E!D39+FC_TRA_RAIL_FRT_E!D39</f>
        <v>0</v>
      </c>
      <c r="E39" s="8">
        <f>FC_TRA_RAIL_MTU_E!E39+FC_TRA_RAIL_CPT_E!E39+FC_TRA_RAIL_HST_E!E39+FC_TRA_RAIL_FRT_E!E39</f>
        <v>0</v>
      </c>
      <c r="F39" s="8">
        <f>FC_TRA_RAIL_MTU_E!F39+FC_TRA_RAIL_CPT_E!F39+FC_TRA_RAIL_HST_E!F39+FC_TRA_RAIL_FRT_E!F39</f>
        <v>0</v>
      </c>
      <c r="G39" s="8">
        <f>FC_TRA_RAIL_MTU_E!G39+FC_TRA_RAIL_CPT_E!G39+FC_TRA_RAIL_HST_E!G39+FC_TRA_RAIL_FRT_E!G39</f>
        <v>0</v>
      </c>
      <c r="H39" s="8">
        <f>FC_TRA_RAIL_MTU_E!H39+FC_TRA_RAIL_CPT_E!H39+FC_TRA_RAIL_HST_E!H39+FC_TRA_RAIL_FRT_E!H39</f>
        <v>0</v>
      </c>
      <c r="I39" s="8">
        <f>FC_TRA_RAIL_MTU_E!I39+FC_TRA_RAIL_CPT_E!I39+FC_TRA_RAIL_HST_E!I39+FC_TRA_RAIL_FRT_E!I39</f>
        <v>0</v>
      </c>
      <c r="J39" s="8">
        <f>FC_TRA_RAIL_MTU_E!J39+FC_TRA_RAIL_CPT_E!J39+FC_TRA_RAIL_HST_E!J39+FC_TRA_RAIL_FRT_E!J39</f>
        <v>0</v>
      </c>
      <c r="K39" s="8">
        <f>FC_TRA_RAIL_MTU_E!K39+FC_TRA_RAIL_CPT_E!K39+FC_TRA_RAIL_HST_E!K39+FC_TRA_RAIL_FRT_E!K39</f>
        <v>0</v>
      </c>
      <c r="L39" s="8">
        <f>FC_TRA_RAIL_MTU_E!L39+FC_TRA_RAIL_CPT_E!L39+FC_TRA_RAIL_HST_E!L39+FC_TRA_RAIL_FRT_E!L39</f>
        <v>0</v>
      </c>
      <c r="M39" s="8">
        <f>FC_TRA_RAIL_MTU_E!M39+FC_TRA_RAIL_CPT_E!M39+FC_TRA_RAIL_HST_E!M39+FC_TRA_RAIL_FRT_E!M39</f>
        <v>0</v>
      </c>
      <c r="N39" s="8">
        <f>FC_TRA_RAIL_MTU_E!N39+FC_TRA_RAIL_CPT_E!N39+FC_TRA_RAIL_HST_E!N39+FC_TRA_RAIL_FRT_E!N39</f>
        <v>0</v>
      </c>
      <c r="O39" s="8">
        <f>FC_TRA_RAIL_MTU_E!O39+FC_TRA_RAIL_CPT_E!O39+FC_TRA_RAIL_HST_E!O39+FC_TRA_RAIL_FRT_E!O39</f>
        <v>0</v>
      </c>
      <c r="P39" s="8">
        <f>FC_TRA_RAIL_MTU_E!P39+FC_TRA_RAIL_CPT_E!P39+FC_TRA_RAIL_HST_E!P39+FC_TRA_RAIL_FRT_E!P39</f>
        <v>0</v>
      </c>
      <c r="Q39" s="8">
        <f>FC_TRA_RAIL_MTU_E!Q39+FC_TRA_RAIL_CPT_E!Q39+FC_TRA_RAIL_HST_E!Q39+FC_TRA_RAIL_FRT_E!Q39</f>
        <v>0</v>
      </c>
      <c r="R39" s="8">
        <f>FC_TRA_RAIL_MTU_E!R39+FC_TRA_RAIL_CPT_E!R39+FC_TRA_RAIL_HST_E!R39+FC_TRA_RAIL_FRT_E!R39</f>
        <v>0</v>
      </c>
      <c r="S39" s="8">
        <f>FC_TRA_RAIL_MTU_E!S39+FC_TRA_RAIL_CPT_E!S39+FC_TRA_RAIL_HST_E!S39+FC_TRA_RAIL_FRT_E!S39</f>
        <v>0</v>
      </c>
      <c r="T39" s="8">
        <f>FC_TRA_RAIL_MTU_E!T39+FC_TRA_RAIL_CPT_E!T39+FC_TRA_RAIL_HST_E!T39+FC_TRA_RAIL_FRT_E!T39</f>
        <v>0</v>
      </c>
      <c r="U39" s="8">
        <f>FC_TRA_RAIL_MTU_E!U39+FC_TRA_RAIL_CPT_E!U39+FC_TRA_RAIL_HST_E!U39+FC_TRA_RAIL_FRT_E!U39</f>
        <v>0</v>
      </c>
      <c r="V39" s="8">
        <f>FC_TRA_RAIL_MTU_E!V39+FC_TRA_RAIL_CPT_E!V39+FC_TRA_RAIL_HST_E!V39+FC_TRA_RAIL_FRT_E!V39</f>
        <v>0</v>
      </c>
      <c r="W39" s="8">
        <f>FC_TRA_RAIL_MTU_E!W39+FC_TRA_RAIL_CPT_E!W39+FC_TRA_RAIL_HST_E!W39+FC_TRA_RAIL_FRT_E!W39</f>
        <v>0</v>
      </c>
      <c r="X39" s="8">
        <f>FC_TRA_RAIL_MTU_E!X39+FC_TRA_RAIL_CPT_E!X39+FC_TRA_RAIL_HST_E!X39+FC_TRA_RAIL_FRT_E!X39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FC_TRA_RAIL_MTU_E!C40+FC_TRA_RAIL_CPT_E!C40+FC_TRA_RAIL_HST_E!C40+FC_TRA_RAIL_FRT_E!C40</f>
        <v>0</v>
      </c>
      <c r="D40" s="8">
        <f>FC_TRA_RAIL_MTU_E!D40+FC_TRA_RAIL_CPT_E!D40+FC_TRA_RAIL_HST_E!D40+FC_TRA_RAIL_FRT_E!D40</f>
        <v>0</v>
      </c>
      <c r="E40" s="8">
        <f>FC_TRA_RAIL_MTU_E!E40+FC_TRA_RAIL_CPT_E!E40+FC_TRA_RAIL_HST_E!E40+FC_TRA_RAIL_FRT_E!E40</f>
        <v>0</v>
      </c>
      <c r="F40" s="8">
        <f>FC_TRA_RAIL_MTU_E!F40+FC_TRA_RAIL_CPT_E!F40+FC_TRA_RAIL_HST_E!F40+FC_TRA_RAIL_FRT_E!F40</f>
        <v>0</v>
      </c>
      <c r="G40" s="8">
        <f>FC_TRA_RAIL_MTU_E!G40+FC_TRA_RAIL_CPT_E!G40+FC_TRA_RAIL_HST_E!G40+FC_TRA_RAIL_FRT_E!G40</f>
        <v>0</v>
      </c>
      <c r="H40" s="8">
        <f>FC_TRA_RAIL_MTU_E!H40+FC_TRA_RAIL_CPT_E!H40+FC_TRA_RAIL_HST_E!H40+FC_TRA_RAIL_FRT_E!H40</f>
        <v>0</v>
      </c>
      <c r="I40" s="8">
        <f>FC_TRA_RAIL_MTU_E!I40+FC_TRA_RAIL_CPT_E!I40+FC_TRA_RAIL_HST_E!I40+FC_TRA_RAIL_FRT_E!I40</f>
        <v>0</v>
      </c>
      <c r="J40" s="8">
        <f>FC_TRA_RAIL_MTU_E!J40+FC_TRA_RAIL_CPT_E!J40+FC_TRA_RAIL_HST_E!J40+FC_TRA_RAIL_FRT_E!J40</f>
        <v>0</v>
      </c>
      <c r="K40" s="8">
        <f>FC_TRA_RAIL_MTU_E!K40+FC_TRA_RAIL_CPT_E!K40+FC_TRA_RAIL_HST_E!K40+FC_TRA_RAIL_FRT_E!K40</f>
        <v>0</v>
      </c>
      <c r="L40" s="8">
        <f>FC_TRA_RAIL_MTU_E!L40+FC_TRA_RAIL_CPT_E!L40+FC_TRA_RAIL_HST_E!L40+FC_TRA_RAIL_FRT_E!L40</f>
        <v>0</v>
      </c>
      <c r="M40" s="8">
        <f>FC_TRA_RAIL_MTU_E!M40+FC_TRA_RAIL_CPT_E!M40+FC_TRA_RAIL_HST_E!M40+FC_TRA_RAIL_FRT_E!M40</f>
        <v>0</v>
      </c>
      <c r="N40" s="8">
        <f>FC_TRA_RAIL_MTU_E!N40+FC_TRA_RAIL_CPT_E!N40+FC_TRA_RAIL_HST_E!N40+FC_TRA_RAIL_FRT_E!N40</f>
        <v>0</v>
      </c>
      <c r="O40" s="8">
        <f>FC_TRA_RAIL_MTU_E!O40+FC_TRA_RAIL_CPT_E!O40+FC_TRA_RAIL_HST_E!O40+FC_TRA_RAIL_FRT_E!O40</f>
        <v>0</v>
      </c>
      <c r="P40" s="8">
        <f>FC_TRA_RAIL_MTU_E!P40+FC_TRA_RAIL_CPT_E!P40+FC_TRA_RAIL_HST_E!P40+FC_TRA_RAIL_FRT_E!P40</f>
        <v>0</v>
      </c>
      <c r="Q40" s="8">
        <f>FC_TRA_RAIL_MTU_E!Q40+FC_TRA_RAIL_CPT_E!Q40+FC_TRA_RAIL_HST_E!Q40+FC_TRA_RAIL_FRT_E!Q40</f>
        <v>0</v>
      </c>
      <c r="R40" s="8">
        <f>FC_TRA_RAIL_MTU_E!R40+FC_TRA_RAIL_CPT_E!R40+FC_TRA_RAIL_HST_E!R40+FC_TRA_RAIL_FRT_E!R40</f>
        <v>0</v>
      </c>
      <c r="S40" s="8">
        <f>FC_TRA_RAIL_MTU_E!S40+FC_TRA_RAIL_CPT_E!S40+FC_TRA_RAIL_HST_E!S40+FC_TRA_RAIL_FRT_E!S40</f>
        <v>0</v>
      </c>
      <c r="T40" s="8">
        <f>FC_TRA_RAIL_MTU_E!T40+FC_TRA_RAIL_CPT_E!T40+FC_TRA_RAIL_HST_E!T40+FC_TRA_RAIL_FRT_E!T40</f>
        <v>0</v>
      </c>
      <c r="U40" s="8">
        <f>FC_TRA_RAIL_MTU_E!U40+FC_TRA_RAIL_CPT_E!U40+FC_TRA_RAIL_HST_E!U40+FC_TRA_RAIL_FRT_E!U40</f>
        <v>0</v>
      </c>
      <c r="V40" s="8">
        <f>FC_TRA_RAIL_MTU_E!V40+FC_TRA_RAIL_CPT_E!V40+FC_TRA_RAIL_HST_E!V40+FC_TRA_RAIL_FRT_E!V40</f>
        <v>0</v>
      </c>
      <c r="W40" s="8">
        <f>FC_TRA_RAIL_MTU_E!W40+FC_TRA_RAIL_CPT_E!W40+FC_TRA_RAIL_HST_E!W40+FC_TRA_RAIL_FRT_E!W40</f>
        <v>0</v>
      </c>
      <c r="X40" s="8">
        <f>FC_TRA_RAIL_MTU_E!X40+FC_TRA_RAIL_CPT_E!X40+FC_TRA_RAIL_HST_E!X40+FC_TRA_RAIL_FRT_E!X40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FC_TRA_RAIL_MTU_E!C41+FC_TRA_RAIL_CPT_E!C41+FC_TRA_RAIL_HST_E!C41+FC_TRA_RAIL_FRT_E!C41</f>
        <v>0</v>
      </c>
      <c r="D41" s="8">
        <f>FC_TRA_RAIL_MTU_E!D41+FC_TRA_RAIL_CPT_E!D41+FC_TRA_RAIL_HST_E!D41+FC_TRA_RAIL_FRT_E!D41</f>
        <v>0</v>
      </c>
      <c r="E41" s="8">
        <f>FC_TRA_RAIL_MTU_E!E41+FC_TRA_RAIL_CPT_E!E41+FC_TRA_RAIL_HST_E!E41+FC_TRA_RAIL_FRT_E!E41</f>
        <v>0</v>
      </c>
      <c r="F41" s="8">
        <f>FC_TRA_RAIL_MTU_E!F41+FC_TRA_RAIL_CPT_E!F41+FC_TRA_RAIL_HST_E!F41+FC_TRA_RAIL_FRT_E!F41</f>
        <v>0</v>
      </c>
      <c r="G41" s="8">
        <f>FC_TRA_RAIL_MTU_E!G41+FC_TRA_RAIL_CPT_E!G41+FC_TRA_RAIL_HST_E!G41+FC_TRA_RAIL_FRT_E!G41</f>
        <v>0</v>
      </c>
      <c r="H41" s="8">
        <f>FC_TRA_RAIL_MTU_E!H41+FC_TRA_RAIL_CPT_E!H41+FC_TRA_RAIL_HST_E!H41+FC_TRA_RAIL_FRT_E!H41</f>
        <v>0</v>
      </c>
      <c r="I41" s="8">
        <f>FC_TRA_RAIL_MTU_E!I41+FC_TRA_RAIL_CPT_E!I41+FC_TRA_RAIL_HST_E!I41+FC_TRA_RAIL_FRT_E!I41</f>
        <v>0</v>
      </c>
      <c r="J41" s="8">
        <f>FC_TRA_RAIL_MTU_E!J41+FC_TRA_RAIL_CPT_E!J41+FC_TRA_RAIL_HST_E!J41+FC_TRA_RAIL_FRT_E!J41</f>
        <v>0</v>
      </c>
      <c r="K41" s="8">
        <f>FC_TRA_RAIL_MTU_E!K41+FC_TRA_RAIL_CPT_E!K41+FC_TRA_RAIL_HST_E!K41+FC_TRA_RAIL_FRT_E!K41</f>
        <v>0</v>
      </c>
      <c r="L41" s="8">
        <f>FC_TRA_RAIL_MTU_E!L41+FC_TRA_RAIL_CPT_E!L41+FC_TRA_RAIL_HST_E!L41+FC_TRA_RAIL_FRT_E!L41</f>
        <v>0</v>
      </c>
      <c r="M41" s="8">
        <f>FC_TRA_RAIL_MTU_E!M41+FC_TRA_RAIL_CPT_E!M41+FC_TRA_RAIL_HST_E!M41+FC_TRA_RAIL_FRT_E!M41</f>
        <v>0</v>
      </c>
      <c r="N41" s="8">
        <f>FC_TRA_RAIL_MTU_E!N41+FC_TRA_RAIL_CPT_E!N41+FC_TRA_RAIL_HST_E!N41+FC_TRA_RAIL_FRT_E!N41</f>
        <v>0</v>
      </c>
      <c r="O41" s="8">
        <f>FC_TRA_RAIL_MTU_E!O41+FC_TRA_RAIL_CPT_E!O41+FC_TRA_RAIL_HST_E!O41+FC_TRA_RAIL_FRT_E!O41</f>
        <v>0</v>
      </c>
      <c r="P41" s="8">
        <f>FC_TRA_RAIL_MTU_E!P41+FC_TRA_RAIL_CPT_E!P41+FC_TRA_RAIL_HST_E!P41+FC_TRA_RAIL_FRT_E!P41</f>
        <v>0</v>
      </c>
      <c r="Q41" s="8">
        <f>FC_TRA_RAIL_MTU_E!Q41+FC_TRA_RAIL_CPT_E!Q41+FC_TRA_RAIL_HST_E!Q41+FC_TRA_RAIL_FRT_E!Q41</f>
        <v>0</v>
      </c>
      <c r="R41" s="8">
        <f>FC_TRA_RAIL_MTU_E!R41+FC_TRA_RAIL_CPT_E!R41+FC_TRA_RAIL_HST_E!R41+FC_TRA_RAIL_FRT_E!R41</f>
        <v>0</v>
      </c>
      <c r="S41" s="8">
        <f>FC_TRA_RAIL_MTU_E!S41+FC_TRA_RAIL_CPT_E!S41+FC_TRA_RAIL_HST_E!S41+FC_TRA_RAIL_FRT_E!S41</f>
        <v>0</v>
      </c>
      <c r="T41" s="8">
        <f>FC_TRA_RAIL_MTU_E!T41+FC_TRA_RAIL_CPT_E!T41+FC_TRA_RAIL_HST_E!T41+FC_TRA_RAIL_FRT_E!T41</f>
        <v>0</v>
      </c>
      <c r="U41" s="8">
        <f>FC_TRA_RAIL_MTU_E!U41+FC_TRA_RAIL_CPT_E!U41+FC_TRA_RAIL_HST_E!U41+FC_TRA_RAIL_FRT_E!U41</f>
        <v>0</v>
      </c>
      <c r="V41" s="8">
        <f>FC_TRA_RAIL_MTU_E!V41+FC_TRA_RAIL_CPT_E!V41+FC_TRA_RAIL_HST_E!V41+FC_TRA_RAIL_FRT_E!V41</f>
        <v>0</v>
      </c>
      <c r="W41" s="8">
        <f>FC_TRA_RAIL_MTU_E!W41+FC_TRA_RAIL_CPT_E!W41+FC_TRA_RAIL_HST_E!W41+FC_TRA_RAIL_FRT_E!W41</f>
        <v>0</v>
      </c>
      <c r="X41" s="8">
        <f>FC_TRA_RAIL_MTU_E!X41+FC_TRA_RAIL_CPT_E!X41+FC_TRA_RAIL_HST_E!X41+FC_TRA_RAIL_FRT_E!X41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FC_TRA_RAIL_MTU_E!C42+FC_TRA_RAIL_CPT_E!C42+FC_TRA_RAIL_HST_E!C42+FC_TRA_RAIL_FRT_E!C42</f>
        <v>0</v>
      </c>
      <c r="D42" s="8">
        <f>FC_TRA_RAIL_MTU_E!D42+FC_TRA_RAIL_CPT_E!D42+FC_TRA_RAIL_HST_E!D42+FC_TRA_RAIL_FRT_E!D42</f>
        <v>0</v>
      </c>
      <c r="E42" s="8">
        <f>FC_TRA_RAIL_MTU_E!E42+FC_TRA_RAIL_CPT_E!E42+FC_TRA_RAIL_HST_E!E42+FC_TRA_RAIL_FRT_E!E42</f>
        <v>0</v>
      </c>
      <c r="F42" s="8">
        <f>FC_TRA_RAIL_MTU_E!F42+FC_TRA_RAIL_CPT_E!F42+FC_TRA_RAIL_HST_E!F42+FC_TRA_RAIL_FRT_E!F42</f>
        <v>0</v>
      </c>
      <c r="G42" s="8">
        <f>FC_TRA_RAIL_MTU_E!G42+FC_TRA_RAIL_CPT_E!G42+FC_TRA_RAIL_HST_E!G42+FC_TRA_RAIL_FRT_E!G42</f>
        <v>0</v>
      </c>
      <c r="H42" s="8">
        <f>FC_TRA_RAIL_MTU_E!H42+FC_TRA_RAIL_CPT_E!H42+FC_TRA_RAIL_HST_E!H42+FC_TRA_RAIL_FRT_E!H42</f>
        <v>0</v>
      </c>
      <c r="I42" s="8">
        <f>FC_TRA_RAIL_MTU_E!I42+FC_TRA_RAIL_CPT_E!I42+FC_TRA_RAIL_HST_E!I42+FC_TRA_RAIL_FRT_E!I42</f>
        <v>0</v>
      </c>
      <c r="J42" s="8">
        <f>FC_TRA_RAIL_MTU_E!J42+FC_TRA_RAIL_CPT_E!J42+FC_TRA_RAIL_HST_E!J42+FC_TRA_RAIL_FRT_E!J42</f>
        <v>0</v>
      </c>
      <c r="K42" s="8">
        <f>FC_TRA_RAIL_MTU_E!K42+FC_TRA_RAIL_CPT_E!K42+FC_TRA_RAIL_HST_E!K42+FC_TRA_RAIL_FRT_E!K42</f>
        <v>0</v>
      </c>
      <c r="L42" s="8">
        <f>FC_TRA_RAIL_MTU_E!L42+FC_TRA_RAIL_CPT_E!L42+FC_TRA_RAIL_HST_E!L42+FC_TRA_RAIL_FRT_E!L42</f>
        <v>0</v>
      </c>
      <c r="M42" s="8">
        <f>FC_TRA_RAIL_MTU_E!M42+FC_TRA_RAIL_CPT_E!M42+FC_TRA_RAIL_HST_E!M42+FC_TRA_RAIL_FRT_E!M42</f>
        <v>0</v>
      </c>
      <c r="N42" s="8">
        <f>FC_TRA_RAIL_MTU_E!N42+FC_TRA_RAIL_CPT_E!N42+FC_TRA_RAIL_HST_E!N42+FC_TRA_RAIL_FRT_E!N42</f>
        <v>0</v>
      </c>
      <c r="O42" s="8">
        <f>FC_TRA_RAIL_MTU_E!O42+FC_TRA_RAIL_CPT_E!O42+FC_TRA_RAIL_HST_E!O42+FC_TRA_RAIL_FRT_E!O42</f>
        <v>0</v>
      </c>
      <c r="P42" s="8">
        <f>FC_TRA_RAIL_MTU_E!P42+FC_TRA_RAIL_CPT_E!P42+FC_TRA_RAIL_HST_E!P42+FC_TRA_RAIL_FRT_E!P42</f>
        <v>0</v>
      </c>
      <c r="Q42" s="8">
        <f>FC_TRA_RAIL_MTU_E!Q42+FC_TRA_RAIL_CPT_E!Q42+FC_TRA_RAIL_HST_E!Q42+FC_TRA_RAIL_FRT_E!Q42</f>
        <v>0</v>
      </c>
      <c r="R42" s="8">
        <f>FC_TRA_RAIL_MTU_E!R42+FC_TRA_RAIL_CPT_E!R42+FC_TRA_RAIL_HST_E!R42+FC_TRA_RAIL_FRT_E!R42</f>
        <v>0</v>
      </c>
      <c r="S42" s="8">
        <f>FC_TRA_RAIL_MTU_E!S42+FC_TRA_RAIL_CPT_E!S42+FC_TRA_RAIL_HST_E!S42+FC_TRA_RAIL_FRT_E!S42</f>
        <v>0</v>
      </c>
      <c r="T42" s="8">
        <f>FC_TRA_RAIL_MTU_E!T42+FC_TRA_RAIL_CPT_E!T42+FC_TRA_RAIL_HST_E!T42+FC_TRA_RAIL_FRT_E!T42</f>
        <v>0</v>
      </c>
      <c r="U42" s="8">
        <f>FC_TRA_RAIL_MTU_E!U42+FC_TRA_RAIL_CPT_E!U42+FC_TRA_RAIL_HST_E!U42+FC_TRA_RAIL_FRT_E!U42</f>
        <v>0</v>
      </c>
      <c r="V42" s="8">
        <f>FC_TRA_RAIL_MTU_E!V42+FC_TRA_RAIL_CPT_E!V42+FC_TRA_RAIL_HST_E!V42+FC_TRA_RAIL_FRT_E!V42</f>
        <v>0</v>
      </c>
      <c r="W42" s="8">
        <f>FC_TRA_RAIL_MTU_E!W42+FC_TRA_RAIL_CPT_E!W42+FC_TRA_RAIL_HST_E!W42+FC_TRA_RAIL_FRT_E!W42</f>
        <v>0</v>
      </c>
      <c r="X42" s="8">
        <f>FC_TRA_RAIL_MTU_E!X42+FC_TRA_RAIL_CPT_E!X42+FC_TRA_RAIL_HST_E!X42+FC_TRA_RAIL_FRT_E!X42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FC_TRA_RAIL_MTU_E!C43+FC_TRA_RAIL_CPT_E!C43+FC_TRA_RAIL_HST_E!C43+FC_TRA_RAIL_FRT_E!C43</f>
        <v>179.80210872000004</v>
      </c>
      <c r="D43" s="8">
        <f>FC_TRA_RAIL_MTU_E!D43+FC_TRA_RAIL_CPT_E!D43+FC_TRA_RAIL_HST_E!D43+FC_TRA_RAIL_FRT_E!D43</f>
        <v>134.85171492000001</v>
      </c>
      <c r="E43" s="8">
        <f>FC_TRA_RAIL_MTU_E!E43+FC_TRA_RAIL_CPT_E!E43+FC_TRA_RAIL_HST_E!E43+FC_TRA_RAIL_FRT_E!E43</f>
        <v>112.37638464000001</v>
      </c>
      <c r="F43" s="8">
        <f>FC_TRA_RAIL_MTU_E!F43+FC_TRA_RAIL_CPT_E!F43+FC_TRA_RAIL_HST_E!F43+FC_TRA_RAIL_FRT_E!F43</f>
        <v>96.322501079999995</v>
      </c>
      <c r="G43" s="8">
        <f>FC_TRA_RAIL_MTU_E!G43+FC_TRA_RAIL_CPT_E!G43+FC_TRA_RAIL_HST_E!G43+FC_TRA_RAIL_FRT_E!G43</f>
        <v>86.690331000000029</v>
      </c>
      <c r="H43" s="8">
        <f>FC_TRA_RAIL_MTU_E!H43+FC_TRA_RAIL_CPT_E!H43+FC_TRA_RAIL_HST_E!H43+FC_TRA_RAIL_FRT_E!H43</f>
        <v>80.268884280000009</v>
      </c>
      <c r="I43" s="8">
        <f>FC_TRA_RAIL_MTU_E!I43+FC_TRA_RAIL_CPT_E!I43+FC_TRA_RAIL_HST_E!I43+FC_TRA_RAIL_FRT_E!I43</f>
        <v>76.471288919999978</v>
      </c>
      <c r="J43" s="8">
        <f>FC_TRA_RAIL_MTU_E!J43+FC_TRA_RAIL_CPT_E!J43+FC_TRA_RAIL_HST_E!J43+FC_TRA_RAIL_FRT_E!J43</f>
        <v>76.471288919999992</v>
      </c>
      <c r="K43" s="8">
        <f>FC_TRA_RAIL_MTU_E!K43+FC_TRA_RAIL_CPT_E!K43+FC_TRA_RAIL_HST_E!K43+FC_TRA_RAIL_FRT_E!K43</f>
        <v>73.284840720000005</v>
      </c>
      <c r="L43" s="8">
        <f>FC_TRA_RAIL_MTU_E!L43+FC_TRA_RAIL_CPT_E!L43+FC_TRA_RAIL_HST_E!L43+FC_TRA_RAIL_FRT_E!L43</f>
        <v>57.353400000000022</v>
      </c>
      <c r="M43" s="8">
        <f>FC_TRA_RAIL_MTU_E!M43+FC_TRA_RAIL_CPT_E!M43+FC_TRA_RAIL_HST_E!M43+FC_TRA_RAIL_FRT_E!M43</f>
        <v>50.980770360000008</v>
      </c>
      <c r="N43" s="8">
        <f>FC_TRA_RAIL_MTU_E!N43+FC_TRA_RAIL_CPT_E!N43+FC_TRA_RAIL_HST_E!N43+FC_TRA_RAIL_FRT_E!N43</f>
        <v>44.608140720000016</v>
      </c>
      <c r="O43" s="8">
        <f>FC_TRA_RAIL_MTU_E!O43+FC_TRA_RAIL_CPT_E!O43+FC_TRA_RAIL_HST_E!O43+FC_TRA_RAIL_FRT_E!O43</f>
        <v>35.049329639999996</v>
      </c>
      <c r="P43" s="8">
        <f>FC_TRA_RAIL_MTU_E!P43+FC_TRA_RAIL_CPT_E!P43+FC_TRA_RAIL_HST_E!P43+FC_TRA_RAIL_FRT_E!P43</f>
        <v>31.862881439999988</v>
      </c>
      <c r="Q43" s="8">
        <f>FC_TRA_RAIL_MTU_E!Q43+FC_TRA_RAIL_CPT_E!Q43+FC_TRA_RAIL_HST_E!Q43+FC_TRA_RAIL_FRT_E!Q43</f>
        <v>31.862881439999988</v>
      </c>
      <c r="R43" s="8">
        <f>FC_TRA_RAIL_MTU_E!R43+FC_TRA_RAIL_CPT_E!R43+FC_TRA_RAIL_HST_E!R43+FC_TRA_RAIL_FRT_E!R43</f>
        <v>31.862881439999985</v>
      </c>
      <c r="S43" s="8">
        <f>FC_TRA_RAIL_MTU_E!S43+FC_TRA_RAIL_CPT_E!S43+FC_TRA_RAIL_HST_E!S43+FC_TRA_RAIL_FRT_E!S43</f>
        <v>28.676700000000004</v>
      </c>
      <c r="T43" s="8">
        <f>FC_TRA_RAIL_MTU_E!T43+FC_TRA_RAIL_CPT_E!T43+FC_TRA_RAIL_HST_E!T43+FC_TRA_RAIL_FRT_E!T43</f>
        <v>31.267206359999989</v>
      </c>
      <c r="U43" s="8">
        <f>FC_TRA_RAIL_MTU_E!U43+FC_TRA_RAIL_CPT_E!U43+FC_TRA_RAIL_HST_E!U43+FC_TRA_RAIL_FRT_E!U43</f>
        <v>30.46425876</v>
      </c>
      <c r="V43" s="8">
        <f>FC_TRA_RAIL_MTU_E!V43+FC_TRA_RAIL_CPT_E!V43+FC_TRA_RAIL_HST_E!V43+FC_TRA_RAIL_FRT_E!V43</f>
        <v>31.063134959999999</v>
      </c>
      <c r="W43" s="8">
        <f>FC_TRA_RAIL_MTU_E!W43+FC_TRA_RAIL_CPT_E!W43+FC_TRA_RAIL_HST_E!W43+FC_TRA_RAIL_FRT_E!W43</f>
        <v>27.52002864</v>
      </c>
      <c r="X43" s="8">
        <f>FC_TRA_RAIL_MTU_E!X43+FC_TRA_RAIL_CPT_E!X43+FC_TRA_RAIL_HST_E!X43+FC_TRA_RAIL_FRT_E!X43</f>
        <v>27.258870600000002</v>
      </c>
    </row>
    <row r="44" spans="1:24" ht="11.25" customHeight="1" x14ac:dyDescent="0.2">
      <c r="A44" s="28" t="s">
        <v>74</v>
      </c>
      <c r="B44" s="7" t="s">
        <v>75</v>
      </c>
      <c r="C44" s="8">
        <f>FC_TRA_RAIL_MTU_E!C44+FC_TRA_RAIL_CPT_E!C44+FC_TRA_RAIL_HST_E!C44+FC_TRA_RAIL_FRT_E!C44</f>
        <v>0</v>
      </c>
      <c r="D44" s="8">
        <f>FC_TRA_RAIL_MTU_E!D44+FC_TRA_RAIL_CPT_E!D44+FC_TRA_RAIL_HST_E!D44+FC_TRA_RAIL_FRT_E!D44</f>
        <v>0</v>
      </c>
      <c r="E44" s="8">
        <f>FC_TRA_RAIL_MTU_E!E44+FC_TRA_RAIL_CPT_E!E44+FC_TRA_RAIL_HST_E!E44+FC_TRA_RAIL_FRT_E!E44</f>
        <v>0</v>
      </c>
      <c r="F44" s="8">
        <f>FC_TRA_RAIL_MTU_E!F44+FC_TRA_RAIL_CPT_E!F44+FC_TRA_RAIL_HST_E!F44+FC_TRA_RAIL_FRT_E!F44</f>
        <v>0</v>
      </c>
      <c r="G44" s="8">
        <f>FC_TRA_RAIL_MTU_E!G44+FC_TRA_RAIL_CPT_E!G44+FC_TRA_RAIL_HST_E!G44+FC_TRA_RAIL_FRT_E!G44</f>
        <v>0</v>
      </c>
      <c r="H44" s="8">
        <f>FC_TRA_RAIL_MTU_E!H44+FC_TRA_RAIL_CPT_E!H44+FC_TRA_RAIL_HST_E!H44+FC_TRA_RAIL_FRT_E!H44</f>
        <v>0</v>
      </c>
      <c r="I44" s="8">
        <f>FC_TRA_RAIL_MTU_E!I44+FC_TRA_RAIL_CPT_E!I44+FC_TRA_RAIL_HST_E!I44+FC_TRA_RAIL_FRT_E!I44</f>
        <v>0</v>
      </c>
      <c r="J44" s="8">
        <f>FC_TRA_RAIL_MTU_E!J44+FC_TRA_RAIL_CPT_E!J44+FC_TRA_RAIL_HST_E!J44+FC_TRA_RAIL_FRT_E!J44</f>
        <v>0</v>
      </c>
      <c r="K44" s="8">
        <f>FC_TRA_RAIL_MTU_E!K44+FC_TRA_RAIL_CPT_E!K44+FC_TRA_RAIL_HST_E!K44+FC_TRA_RAIL_FRT_E!K44</f>
        <v>0</v>
      </c>
      <c r="L44" s="8">
        <f>FC_TRA_RAIL_MTU_E!L44+FC_TRA_RAIL_CPT_E!L44+FC_TRA_RAIL_HST_E!L44+FC_TRA_RAIL_FRT_E!L44</f>
        <v>0</v>
      </c>
      <c r="M44" s="8">
        <f>FC_TRA_RAIL_MTU_E!M44+FC_TRA_RAIL_CPT_E!M44+FC_TRA_RAIL_HST_E!M44+FC_TRA_RAIL_FRT_E!M44</f>
        <v>0</v>
      </c>
      <c r="N44" s="8">
        <f>FC_TRA_RAIL_MTU_E!N44+FC_TRA_RAIL_CPT_E!N44+FC_TRA_RAIL_HST_E!N44+FC_TRA_RAIL_FRT_E!N44</f>
        <v>0</v>
      </c>
      <c r="O44" s="8">
        <f>FC_TRA_RAIL_MTU_E!O44+FC_TRA_RAIL_CPT_E!O44+FC_TRA_RAIL_HST_E!O44+FC_TRA_RAIL_FRT_E!O44</f>
        <v>0</v>
      </c>
      <c r="P44" s="8">
        <f>FC_TRA_RAIL_MTU_E!P44+FC_TRA_RAIL_CPT_E!P44+FC_TRA_RAIL_HST_E!P44+FC_TRA_RAIL_FRT_E!P44</f>
        <v>0</v>
      </c>
      <c r="Q44" s="8">
        <f>FC_TRA_RAIL_MTU_E!Q44+FC_TRA_RAIL_CPT_E!Q44+FC_TRA_RAIL_HST_E!Q44+FC_TRA_RAIL_FRT_E!Q44</f>
        <v>0</v>
      </c>
      <c r="R44" s="8">
        <f>FC_TRA_RAIL_MTU_E!R44+FC_TRA_RAIL_CPT_E!R44+FC_TRA_RAIL_HST_E!R44+FC_TRA_RAIL_FRT_E!R44</f>
        <v>0</v>
      </c>
      <c r="S44" s="8">
        <f>FC_TRA_RAIL_MTU_E!S44+FC_TRA_RAIL_CPT_E!S44+FC_TRA_RAIL_HST_E!S44+FC_TRA_RAIL_FRT_E!S44</f>
        <v>0</v>
      </c>
      <c r="T44" s="8">
        <f>FC_TRA_RAIL_MTU_E!T44+FC_TRA_RAIL_CPT_E!T44+FC_TRA_RAIL_HST_E!T44+FC_TRA_RAIL_FRT_E!T44</f>
        <v>0</v>
      </c>
      <c r="U44" s="8">
        <f>FC_TRA_RAIL_MTU_E!U44+FC_TRA_RAIL_CPT_E!U44+FC_TRA_RAIL_HST_E!U44+FC_TRA_RAIL_FRT_E!U44</f>
        <v>0</v>
      </c>
      <c r="V44" s="8">
        <f>FC_TRA_RAIL_MTU_E!V44+FC_TRA_RAIL_CPT_E!V44+FC_TRA_RAIL_HST_E!V44+FC_TRA_RAIL_FRT_E!V44</f>
        <v>0</v>
      </c>
      <c r="W44" s="8">
        <f>FC_TRA_RAIL_MTU_E!W44+FC_TRA_RAIL_CPT_E!W44+FC_TRA_RAIL_HST_E!W44+FC_TRA_RAIL_FRT_E!W44</f>
        <v>0</v>
      </c>
      <c r="X44" s="8">
        <f>FC_TRA_RAIL_MTU_E!X44+FC_TRA_RAIL_CPT_E!X44+FC_TRA_RAIL_HST_E!X44+FC_TRA_RAIL_FRT_E!X44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FC_TRA_RAIL_MTU_E!C45+FC_TRA_RAIL_CPT_E!C45+FC_TRA_RAIL_HST_E!C45+FC_TRA_RAIL_FRT_E!C45</f>
        <v>0</v>
      </c>
      <c r="D45" s="8">
        <f>FC_TRA_RAIL_MTU_E!D45+FC_TRA_RAIL_CPT_E!D45+FC_TRA_RAIL_HST_E!D45+FC_TRA_RAIL_FRT_E!D45</f>
        <v>0</v>
      </c>
      <c r="E45" s="8">
        <f>FC_TRA_RAIL_MTU_E!E45+FC_TRA_RAIL_CPT_E!E45+FC_TRA_RAIL_HST_E!E45+FC_TRA_RAIL_FRT_E!E45</f>
        <v>0</v>
      </c>
      <c r="F45" s="8">
        <f>FC_TRA_RAIL_MTU_E!F45+FC_TRA_RAIL_CPT_E!F45+FC_TRA_RAIL_HST_E!F45+FC_TRA_RAIL_FRT_E!F45</f>
        <v>0</v>
      </c>
      <c r="G45" s="8">
        <f>FC_TRA_RAIL_MTU_E!G45+FC_TRA_RAIL_CPT_E!G45+FC_TRA_RAIL_HST_E!G45+FC_TRA_RAIL_FRT_E!G45</f>
        <v>0</v>
      </c>
      <c r="H45" s="8">
        <f>FC_TRA_RAIL_MTU_E!H45+FC_TRA_RAIL_CPT_E!H45+FC_TRA_RAIL_HST_E!H45+FC_TRA_RAIL_FRT_E!H45</f>
        <v>0</v>
      </c>
      <c r="I45" s="8">
        <f>FC_TRA_RAIL_MTU_E!I45+FC_TRA_RAIL_CPT_E!I45+FC_TRA_RAIL_HST_E!I45+FC_TRA_RAIL_FRT_E!I45</f>
        <v>0</v>
      </c>
      <c r="J45" s="8">
        <f>FC_TRA_RAIL_MTU_E!J45+FC_TRA_RAIL_CPT_E!J45+FC_TRA_RAIL_HST_E!J45+FC_TRA_RAIL_FRT_E!J45</f>
        <v>0</v>
      </c>
      <c r="K45" s="8">
        <f>FC_TRA_RAIL_MTU_E!K45+FC_TRA_RAIL_CPT_E!K45+FC_TRA_RAIL_HST_E!K45+FC_TRA_RAIL_FRT_E!K45</f>
        <v>0</v>
      </c>
      <c r="L45" s="8">
        <f>FC_TRA_RAIL_MTU_E!L45+FC_TRA_RAIL_CPT_E!L45+FC_TRA_RAIL_HST_E!L45+FC_TRA_RAIL_FRT_E!L45</f>
        <v>0</v>
      </c>
      <c r="M45" s="8">
        <f>FC_TRA_RAIL_MTU_E!M45+FC_TRA_RAIL_CPT_E!M45+FC_TRA_RAIL_HST_E!M45+FC_TRA_RAIL_FRT_E!M45</f>
        <v>0</v>
      </c>
      <c r="N45" s="8">
        <f>FC_TRA_RAIL_MTU_E!N45+FC_TRA_RAIL_CPT_E!N45+FC_TRA_RAIL_HST_E!N45+FC_TRA_RAIL_FRT_E!N45</f>
        <v>0</v>
      </c>
      <c r="O45" s="8">
        <f>FC_TRA_RAIL_MTU_E!O45+FC_TRA_RAIL_CPT_E!O45+FC_TRA_RAIL_HST_E!O45+FC_TRA_RAIL_FRT_E!O45</f>
        <v>0</v>
      </c>
      <c r="P45" s="8">
        <f>FC_TRA_RAIL_MTU_E!P45+FC_TRA_RAIL_CPT_E!P45+FC_TRA_RAIL_HST_E!P45+FC_TRA_RAIL_FRT_E!P45</f>
        <v>0</v>
      </c>
      <c r="Q45" s="8">
        <f>FC_TRA_RAIL_MTU_E!Q45+FC_TRA_RAIL_CPT_E!Q45+FC_TRA_RAIL_HST_E!Q45+FC_TRA_RAIL_FRT_E!Q45</f>
        <v>0</v>
      </c>
      <c r="R45" s="8">
        <f>FC_TRA_RAIL_MTU_E!R45+FC_TRA_RAIL_CPT_E!R45+FC_TRA_RAIL_HST_E!R45+FC_TRA_RAIL_FRT_E!R45</f>
        <v>0</v>
      </c>
      <c r="S45" s="8">
        <f>FC_TRA_RAIL_MTU_E!S45+FC_TRA_RAIL_CPT_E!S45+FC_TRA_RAIL_HST_E!S45+FC_TRA_RAIL_FRT_E!S45</f>
        <v>0</v>
      </c>
      <c r="T45" s="8">
        <f>FC_TRA_RAIL_MTU_E!T45+FC_TRA_RAIL_CPT_E!T45+FC_TRA_RAIL_HST_E!T45+FC_TRA_RAIL_FRT_E!T45</f>
        <v>0</v>
      </c>
      <c r="U45" s="8">
        <f>FC_TRA_RAIL_MTU_E!U45+FC_TRA_RAIL_CPT_E!U45+FC_TRA_RAIL_HST_E!U45+FC_TRA_RAIL_FRT_E!U45</f>
        <v>0</v>
      </c>
      <c r="V45" s="8">
        <f>FC_TRA_RAIL_MTU_E!V45+FC_TRA_RAIL_CPT_E!V45+FC_TRA_RAIL_HST_E!V45+FC_TRA_RAIL_FRT_E!V45</f>
        <v>0</v>
      </c>
      <c r="W45" s="8">
        <f>FC_TRA_RAIL_MTU_E!W45+FC_TRA_RAIL_CPT_E!W45+FC_TRA_RAIL_HST_E!W45+FC_TRA_RAIL_FRT_E!W45</f>
        <v>0</v>
      </c>
      <c r="X45" s="8">
        <f>FC_TRA_RAIL_MTU_E!X45+FC_TRA_RAIL_CPT_E!X45+FC_TRA_RAIL_HST_E!X45+FC_TRA_RAIL_FRT_E!X45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FC_TRA_RAIL_MTU_E!C46+FC_TRA_RAIL_CPT_E!C46+FC_TRA_RAIL_HST_E!C46+FC_TRA_RAIL_FRT_E!C46</f>
        <v>0</v>
      </c>
      <c r="D46" s="8">
        <f>FC_TRA_RAIL_MTU_E!D46+FC_TRA_RAIL_CPT_E!D46+FC_TRA_RAIL_HST_E!D46+FC_TRA_RAIL_FRT_E!D46</f>
        <v>0</v>
      </c>
      <c r="E46" s="8">
        <f>FC_TRA_RAIL_MTU_E!E46+FC_TRA_RAIL_CPT_E!E46+FC_TRA_RAIL_HST_E!E46+FC_TRA_RAIL_FRT_E!E46</f>
        <v>0</v>
      </c>
      <c r="F46" s="8">
        <f>FC_TRA_RAIL_MTU_E!F46+FC_TRA_RAIL_CPT_E!F46+FC_TRA_RAIL_HST_E!F46+FC_TRA_RAIL_FRT_E!F46</f>
        <v>0</v>
      </c>
      <c r="G46" s="8">
        <f>FC_TRA_RAIL_MTU_E!G46+FC_TRA_RAIL_CPT_E!G46+FC_TRA_RAIL_HST_E!G46+FC_TRA_RAIL_FRT_E!G46</f>
        <v>0</v>
      </c>
      <c r="H46" s="8">
        <f>FC_TRA_RAIL_MTU_E!H46+FC_TRA_RAIL_CPT_E!H46+FC_TRA_RAIL_HST_E!H46+FC_TRA_RAIL_FRT_E!H46</f>
        <v>0</v>
      </c>
      <c r="I46" s="8">
        <f>FC_TRA_RAIL_MTU_E!I46+FC_TRA_RAIL_CPT_E!I46+FC_TRA_RAIL_HST_E!I46+FC_TRA_RAIL_FRT_E!I46</f>
        <v>0</v>
      </c>
      <c r="J46" s="8">
        <f>FC_TRA_RAIL_MTU_E!J46+FC_TRA_RAIL_CPT_E!J46+FC_TRA_RAIL_HST_E!J46+FC_TRA_RAIL_FRT_E!J46</f>
        <v>0</v>
      </c>
      <c r="K46" s="8">
        <f>FC_TRA_RAIL_MTU_E!K46+FC_TRA_RAIL_CPT_E!K46+FC_TRA_RAIL_HST_E!K46+FC_TRA_RAIL_FRT_E!K46</f>
        <v>0</v>
      </c>
      <c r="L46" s="8">
        <f>FC_TRA_RAIL_MTU_E!L46+FC_TRA_RAIL_CPT_E!L46+FC_TRA_RAIL_HST_E!L46+FC_TRA_RAIL_FRT_E!L46</f>
        <v>0</v>
      </c>
      <c r="M46" s="8">
        <f>FC_TRA_RAIL_MTU_E!M46+FC_TRA_RAIL_CPT_E!M46+FC_TRA_RAIL_HST_E!M46+FC_TRA_RAIL_FRT_E!M46</f>
        <v>0</v>
      </c>
      <c r="N46" s="8">
        <f>FC_TRA_RAIL_MTU_E!N46+FC_TRA_RAIL_CPT_E!N46+FC_TRA_RAIL_HST_E!N46+FC_TRA_RAIL_FRT_E!N46</f>
        <v>0</v>
      </c>
      <c r="O46" s="8">
        <f>FC_TRA_RAIL_MTU_E!O46+FC_TRA_RAIL_CPT_E!O46+FC_TRA_RAIL_HST_E!O46+FC_TRA_RAIL_FRT_E!O46</f>
        <v>0</v>
      </c>
      <c r="P46" s="8">
        <f>FC_TRA_RAIL_MTU_E!P46+FC_TRA_RAIL_CPT_E!P46+FC_TRA_RAIL_HST_E!P46+FC_TRA_RAIL_FRT_E!P46</f>
        <v>0</v>
      </c>
      <c r="Q46" s="8">
        <f>FC_TRA_RAIL_MTU_E!Q46+FC_TRA_RAIL_CPT_E!Q46+FC_TRA_RAIL_HST_E!Q46+FC_TRA_RAIL_FRT_E!Q46</f>
        <v>0</v>
      </c>
      <c r="R46" s="8">
        <f>FC_TRA_RAIL_MTU_E!R46+FC_TRA_RAIL_CPT_E!R46+FC_TRA_RAIL_HST_E!R46+FC_TRA_RAIL_FRT_E!R46</f>
        <v>0</v>
      </c>
      <c r="S46" s="8">
        <f>FC_TRA_RAIL_MTU_E!S46+FC_TRA_RAIL_CPT_E!S46+FC_TRA_RAIL_HST_E!S46+FC_TRA_RAIL_FRT_E!S46</f>
        <v>0</v>
      </c>
      <c r="T46" s="8">
        <f>FC_TRA_RAIL_MTU_E!T46+FC_TRA_RAIL_CPT_E!T46+FC_TRA_RAIL_HST_E!T46+FC_TRA_RAIL_FRT_E!T46</f>
        <v>0</v>
      </c>
      <c r="U46" s="8">
        <f>FC_TRA_RAIL_MTU_E!U46+FC_TRA_RAIL_CPT_E!U46+FC_TRA_RAIL_HST_E!U46+FC_TRA_RAIL_FRT_E!U46</f>
        <v>0</v>
      </c>
      <c r="V46" s="8">
        <f>FC_TRA_RAIL_MTU_E!V46+FC_TRA_RAIL_CPT_E!V46+FC_TRA_RAIL_HST_E!V46+FC_TRA_RAIL_FRT_E!V46</f>
        <v>0</v>
      </c>
      <c r="W46" s="8">
        <f>FC_TRA_RAIL_MTU_E!W46+FC_TRA_RAIL_CPT_E!W46+FC_TRA_RAIL_HST_E!W46+FC_TRA_RAIL_FRT_E!W46</f>
        <v>0</v>
      </c>
      <c r="X46" s="8">
        <f>FC_TRA_RAIL_MTU_E!X46+FC_TRA_RAIL_CPT_E!X46+FC_TRA_RAIL_HST_E!X46+FC_TRA_RAIL_FRT_E!X46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FC_TRA_RAIL_MTU_E!C47+FC_TRA_RAIL_CPT_E!C47+FC_TRA_RAIL_HST_E!C47+FC_TRA_RAIL_FRT_E!C47</f>
        <v>0</v>
      </c>
      <c r="D47" s="8">
        <f>FC_TRA_RAIL_MTU_E!D47+FC_TRA_RAIL_CPT_E!D47+FC_TRA_RAIL_HST_E!D47+FC_TRA_RAIL_FRT_E!D47</f>
        <v>0</v>
      </c>
      <c r="E47" s="8">
        <f>FC_TRA_RAIL_MTU_E!E47+FC_TRA_RAIL_CPT_E!E47+FC_TRA_RAIL_HST_E!E47+FC_TRA_RAIL_FRT_E!E47</f>
        <v>0</v>
      </c>
      <c r="F47" s="8">
        <f>FC_TRA_RAIL_MTU_E!F47+FC_TRA_RAIL_CPT_E!F47+FC_TRA_RAIL_HST_E!F47+FC_TRA_RAIL_FRT_E!F47</f>
        <v>0</v>
      </c>
      <c r="G47" s="8">
        <f>FC_TRA_RAIL_MTU_E!G47+FC_TRA_RAIL_CPT_E!G47+FC_TRA_RAIL_HST_E!G47+FC_TRA_RAIL_FRT_E!G47</f>
        <v>0</v>
      </c>
      <c r="H47" s="8">
        <f>FC_TRA_RAIL_MTU_E!H47+FC_TRA_RAIL_CPT_E!H47+FC_TRA_RAIL_HST_E!H47+FC_TRA_RAIL_FRT_E!H47</f>
        <v>0</v>
      </c>
      <c r="I47" s="8">
        <f>FC_TRA_RAIL_MTU_E!I47+FC_TRA_RAIL_CPT_E!I47+FC_TRA_RAIL_HST_E!I47+FC_TRA_RAIL_FRT_E!I47</f>
        <v>0</v>
      </c>
      <c r="J47" s="8">
        <f>FC_TRA_RAIL_MTU_E!J47+FC_TRA_RAIL_CPT_E!J47+FC_TRA_RAIL_HST_E!J47+FC_TRA_RAIL_FRT_E!J47</f>
        <v>0</v>
      </c>
      <c r="K47" s="8">
        <f>FC_TRA_RAIL_MTU_E!K47+FC_TRA_RAIL_CPT_E!K47+FC_TRA_RAIL_HST_E!K47+FC_TRA_RAIL_FRT_E!K47</f>
        <v>0</v>
      </c>
      <c r="L47" s="8">
        <f>FC_TRA_RAIL_MTU_E!L47+FC_TRA_RAIL_CPT_E!L47+FC_TRA_RAIL_HST_E!L47+FC_TRA_RAIL_FRT_E!L47</f>
        <v>0</v>
      </c>
      <c r="M47" s="8">
        <f>FC_TRA_RAIL_MTU_E!M47+FC_TRA_RAIL_CPT_E!M47+FC_TRA_RAIL_HST_E!M47+FC_TRA_RAIL_FRT_E!M47</f>
        <v>0</v>
      </c>
      <c r="N47" s="8">
        <f>FC_TRA_RAIL_MTU_E!N47+FC_TRA_RAIL_CPT_E!N47+FC_TRA_RAIL_HST_E!N47+FC_TRA_RAIL_FRT_E!N47</f>
        <v>0</v>
      </c>
      <c r="O47" s="8">
        <f>FC_TRA_RAIL_MTU_E!O47+FC_TRA_RAIL_CPT_E!O47+FC_TRA_RAIL_HST_E!O47+FC_TRA_RAIL_FRT_E!O47</f>
        <v>0</v>
      </c>
      <c r="P47" s="8">
        <f>FC_TRA_RAIL_MTU_E!P47+FC_TRA_RAIL_CPT_E!P47+FC_TRA_RAIL_HST_E!P47+FC_TRA_RAIL_FRT_E!P47</f>
        <v>0</v>
      </c>
      <c r="Q47" s="8">
        <f>FC_TRA_RAIL_MTU_E!Q47+FC_TRA_RAIL_CPT_E!Q47+FC_TRA_RAIL_HST_E!Q47+FC_TRA_RAIL_FRT_E!Q47</f>
        <v>0</v>
      </c>
      <c r="R47" s="8">
        <f>FC_TRA_RAIL_MTU_E!R47+FC_TRA_RAIL_CPT_E!R47+FC_TRA_RAIL_HST_E!R47+FC_TRA_RAIL_FRT_E!R47</f>
        <v>0</v>
      </c>
      <c r="S47" s="8">
        <f>FC_TRA_RAIL_MTU_E!S47+FC_TRA_RAIL_CPT_E!S47+FC_TRA_RAIL_HST_E!S47+FC_TRA_RAIL_FRT_E!S47</f>
        <v>0</v>
      </c>
      <c r="T47" s="8">
        <f>FC_TRA_RAIL_MTU_E!T47+FC_TRA_RAIL_CPT_E!T47+FC_TRA_RAIL_HST_E!T47+FC_TRA_RAIL_FRT_E!T47</f>
        <v>0</v>
      </c>
      <c r="U47" s="8">
        <f>FC_TRA_RAIL_MTU_E!U47+FC_TRA_RAIL_CPT_E!U47+FC_TRA_RAIL_HST_E!U47+FC_TRA_RAIL_FRT_E!U47</f>
        <v>0</v>
      </c>
      <c r="V47" s="8">
        <f>FC_TRA_RAIL_MTU_E!V47+FC_TRA_RAIL_CPT_E!V47+FC_TRA_RAIL_HST_E!V47+FC_TRA_RAIL_FRT_E!V47</f>
        <v>0</v>
      </c>
      <c r="W47" s="8">
        <f>FC_TRA_RAIL_MTU_E!W47+FC_TRA_RAIL_CPT_E!W47+FC_TRA_RAIL_HST_E!W47+FC_TRA_RAIL_FRT_E!W47</f>
        <v>0</v>
      </c>
      <c r="X47" s="8">
        <f>FC_TRA_RAIL_MTU_E!X47+FC_TRA_RAIL_CPT_E!X47+FC_TRA_RAIL_HST_E!X47+FC_TRA_RAIL_FRT_E!X47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FC_TRA_RAIL_MTU_E!C48+FC_TRA_RAIL_CPT_E!C48+FC_TRA_RAIL_HST_E!C48+FC_TRA_RAIL_FRT_E!C48</f>
        <v>0</v>
      </c>
      <c r="D48" s="8">
        <f>FC_TRA_RAIL_MTU_E!D48+FC_TRA_RAIL_CPT_E!D48+FC_TRA_RAIL_HST_E!D48+FC_TRA_RAIL_FRT_E!D48</f>
        <v>0</v>
      </c>
      <c r="E48" s="8">
        <f>FC_TRA_RAIL_MTU_E!E48+FC_TRA_RAIL_CPT_E!E48+FC_TRA_RAIL_HST_E!E48+FC_TRA_RAIL_FRT_E!E48</f>
        <v>0</v>
      </c>
      <c r="F48" s="8">
        <f>FC_TRA_RAIL_MTU_E!F48+FC_TRA_RAIL_CPT_E!F48+FC_TRA_RAIL_HST_E!F48+FC_TRA_RAIL_FRT_E!F48</f>
        <v>0</v>
      </c>
      <c r="G48" s="8">
        <f>FC_TRA_RAIL_MTU_E!G48+FC_TRA_RAIL_CPT_E!G48+FC_TRA_RAIL_HST_E!G48+FC_TRA_RAIL_FRT_E!G48</f>
        <v>0</v>
      </c>
      <c r="H48" s="8">
        <f>FC_TRA_RAIL_MTU_E!H48+FC_TRA_RAIL_CPT_E!H48+FC_TRA_RAIL_HST_E!H48+FC_TRA_RAIL_FRT_E!H48</f>
        <v>0</v>
      </c>
      <c r="I48" s="8">
        <f>FC_TRA_RAIL_MTU_E!I48+FC_TRA_RAIL_CPT_E!I48+FC_TRA_RAIL_HST_E!I48+FC_TRA_RAIL_FRT_E!I48</f>
        <v>0</v>
      </c>
      <c r="J48" s="8">
        <f>FC_TRA_RAIL_MTU_E!J48+FC_TRA_RAIL_CPT_E!J48+FC_TRA_RAIL_HST_E!J48+FC_TRA_RAIL_FRT_E!J48</f>
        <v>0</v>
      </c>
      <c r="K48" s="8">
        <f>FC_TRA_RAIL_MTU_E!K48+FC_TRA_RAIL_CPT_E!K48+FC_TRA_RAIL_HST_E!K48+FC_TRA_RAIL_FRT_E!K48</f>
        <v>0</v>
      </c>
      <c r="L48" s="8">
        <f>FC_TRA_RAIL_MTU_E!L48+FC_TRA_RAIL_CPT_E!L48+FC_TRA_RAIL_HST_E!L48+FC_TRA_RAIL_FRT_E!L48</f>
        <v>0</v>
      </c>
      <c r="M48" s="8">
        <f>FC_TRA_RAIL_MTU_E!M48+FC_TRA_RAIL_CPT_E!M48+FC_TRA_RAIL_HST_E!M48+FC_TRA_RAIL_FRT_E!M48</f>
        <v>0</v>
      </c>
      <c r="N48" s="8">
        <f>FC_TRA_RAIL_MTU_E!N48+FC_TRA_RAIL_CPT_E!N48+FC_TRA_RAIL_HST_E!N48+FC_TRA_RAIL_FRT_E!N48</f>
        <v>0</v>
      </c>
      <c r="O48" s="8">
        <f>FC_TRA_RAIL_MTU_E!O48+FC_TRA_RAIL_CPT_E!O48+FC_TRA_RAIL_HST_E!O48+FC_TRA_RAIL_FRT_E!O48</f>
        <v>0</v>
      </c>
      <c r="P48" s="8">
        <f>FC_TRA_RAIL_MTU_E!P48+FC_TRA_RAIL_CPT_E!P48+FC_TRA_RAIL_HST_E!P48+FC_TRA_RAIL_FRT_E!P48</f>
        <v>0</v>
      </c>
      <c r="Q48" s="8">
        <f>FC_TRA_RAIL_MTU_E!Q48+FC_TRA_RAIL_CPT_E!Q48+FC_TRA_RAIL_HST_E!Q48+FC_TRA_RAIL_FRT_E!Q48</f>
        <v>0</v>
      </c>
      <c r="R48" s="8">
        <f>FC_TRA_RAIL_MTU_E!R48+FC_TRA_RAIL_CPT_E!R48+FC_TRA_RAIL_HST_E!R48+FC_TRA_RAIL_FRT_E!R48</f>
        <v>0</v>
      </c>
      <c r="S48" s="8">
        <f>FC_TRA_RAIL_MTU_E!S48+FC_TRA_RAIL_CPT_E!S48+FC_TRA_RAIL_HST_E!S48+FC_TRA_RAIL_FRT_E!S48</f>
        <v>0</v>
      </c>
      <c r="T48" s="8">
        <f>FC_TRA_RAIL_MTU_E!T48+FC_TRA_RAIL_CPT_E!T48+FC_TRA_RAIL_HST_E!T48+FC_TRA_RAIL_FRT_E!T48</f>
        <v>0</v>
      </c>
      <c r="U48" s="8">
        <f>FC_TRA_RAIL_MTU_E!U48+FC_TRA_RAIL_CPT_E!U48+FC_TRA_RAIL_HST_E!U48+FC_TRA_RAIL_FRT_E!U48</f>
        <v>0</v>
      </c>
      <c r="V48" s="8">
        <f>FC_TRA_RAIL_MTU_E!V48+FC_TRA_RAIL_CPT_E!V48+FC_TRA_RAIL_HST_E!V48+FC_TRA_RAIL_FRT_E!V48</f>
        <v>0</v>
      </c>
      <c r="W48" s="8">
        <f>FC_TRA_RAIL_MTU_E!W48+FC_TRA_RAIL_CPT_E!W48+FC_TRA_RAIL_HST_E!W48+FC_TRA_RAIL_FRT_E!W48</f>
        <v>0</v>
      </c>
      <c r="X48" s="8">
        <f>FC_TRA_RAIL_MTU_E!X48+FC_TRA_RAIL_CPT_E!X48+FC_TRA_RAIL_HST_E!X48+FC_TRA_RAIL_FRT_E!X48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FC_TRA_RAIL_MTU_E!C49+FC_TRA_RAIL_CPT_E!C49+FC_TRA_RAIL_HST_E!C49+FC_TRA_RAIL_FRT_E!C49</f>
        <v>0</v>
      </c>
      <c r="D49" s="8">
        <f>FC_TRA_RAIL_MTU_E!D49+FC_TRA_RAIL_CPT_E!D49+FC_TRA_RAIL_HST_E!D49+FC_TRA_RAIL_FRT_E!D49</f>
        <v>0</v>
      </c>
      <c r="E49" s="8">
        <f>FC_TRA_RAIL_MTU_E!E49+FC_TRA_RAIL_CPT_E!E49+FC_TRA_RAIL_HST_E!E49+FC_TRA_RAIL_FRT_E!E49</f>
        <v>0</v>
      </c>
      <c r="F49" s="8">
        <f>FC_TRA_RAIL_MTU_E!F49+FC_TRA_RAIL_CPT_E!F49+FC_TRA_RAIL_HST_E!F49+FC_TRA_RAIL_FRT_E!F49</f>
        <v>0</v>
      </c>
      <c r="G49" s="8">
        <f>FC_TRA_RAIL_MTU_E!G49+FC_TRA_RAIL_CPT_E!G49+FC_TRA_RAIL_HST_E!G49+FC_TRA_RAIL_FRT_E!G49</f>
        <v>0</v>
      </c>
      <c r="H49" s="8">
        <f>FC_TRA_RAIL_MTU_E!H49+FC_TRA_RAIL_CPT_E!H49+FC_TRA_RAIL_HST_E!H49+FC_TRA_RAIL_FRT_E!H49</f>
        <v>0</v>
      </c>
      <c r="I49" s="8">
        <f>FC_TRA_RAIL_MTU_E!I49+FC_TRA_RAIL_CPT_E!I49+FC_TRA_RAIL_HST_E!I49+FC_TRA_RAIL_FRT_E!I49</f>
        <v>0</v>
      </c>
      <c r="J49" s="8">
        <f>FC_TRA_RAIL_MTU_E!J49+FC_TRA_RAIL_CPT_E!J49+FC_TRA_RAIL_HST_E!J49+FC_TRA_RAIL_FRT_E!J49</f>
        <v>0</v>
      </c>
      <c r="K49" s="8">
        <f>FC_TRA_RAIL_MTU_E!K49+FC_TRA_RAIL_CPT_E!K49+FC_TRA_RAIL_HST_E!K49+FC_TRA_RAIL_FRT_E!K49</f>
        <v>0</v>
      </c>
      <c r="L49" s="8">
        <f>FC_TRA_RAIL_MTU_E!L49+FC_TRA_RAIL_CPT_E!L49+FC_TRA_RAIL_HST_E!L49+FC_TRA_RAIL_FRT_E!L49</f>
        <v>0</v>
      </c>
      <c r="M49" s="8">
        <f>FC_TRA_RAIL_MTU_E!M49+FC_TRA_RAIL_CPT_E!M49+FC_TRA_RAIL_HST_E!M49+FC_TRA_RAIL_FRT_E!M49</f>
        <v>0</v>
      </c>
      <c r="N49" s="8">
        <f>FC_TRA_RAIL_MTU_E!N49+FC_TRA_RAIL_CPT_E!N49+FC_TRA_RAIL_HST_E!N49+FC_TRA_RAIL_FRT_E!N49</f>
        <v>0</v>
      </c>
      <c r="O49" s="8">
        <f>FC_TRA_RAIL_MTU_E!O49+FC_TRA_RAIL_CPT_E!O49+FC_TRA_RAIL_HST_E!O49+FC_TRA_RAIL_FRT_E!O49</f>
        <v>0</v>
      </c>
      <c r="P49" s="8">
        <f>FC_TRA_RAIL_MTU_E!P49+FC_TRA_RAIL_CPT_E!P49+FC_TRA_RAIL_HST_E!P49+FC_TRA_RAIL_FRT_E!P49</f>
        <v>0</v>
      </c>
      <c r="Q49" s="8">
        <f>FC_TRA_RAIL_MTU_E!Q49+FC_TRA_RAIL_CPT_E!Q49+FC_TRA_RAIL_HST_E!Q49+FC_TRA_RAIL_FRT_E!Q49</f>
        <v>0</v>
      </c>
      <c r="R49" s="8">
        <f>FC_TRA_RAIL_MTU_E!R49+FC_TRA_RAIL_CPT_E!R49+FC_TRA_RAIL_HST_E!R49+FC_TRA_RAIL_FRT_E!R49</f>
        <v>0</v>
      </c>
      <c r="S49" s="8">
        <f>FC_TRA_RAIL_MTU_E!S49+FC_TRA_RAIL_CPT_E!S49+FC_TRA_RAIL_HST_E!S49+FC_TRA_RAIL_FRT_E!S49</f>
        <v>0</v>
      </c>
      <c r="T49" s="8">
        <f>FC_TRA_RAIL_MTU_E!T49+FC_TRA_RAIL_CPT_E!T49+FC_TRA_RAIL_HST_E!T49+FC_TRA_RAIL_FRT_E!T49</f>
        <v>0</v>
      </c>
      <c r="U49" s="8">
        <f>FC_TRA_RAIL_MTU_E!U49+FC_TRA_RAIL_CPT_E!U49+FC_TRA_RAIL_HST_E!U49+FC_TRA_RAIL_FRT_E!U49</f>
        <v>0</v>
      </c>
      <c r="V49" s="8">
        <f>FC_TRA_RAIL_MTU_E!V49+FC_TRA_RAIL_CPT_E!V49+FC_TRA_RAIL_HST_E!V49+FC_TRA_RAIL_FRT_E!V49</f>
        <v>0</v>
      </c>
      <c r="W49" s="8">
        <f>FC_TRA_RAIL_MTU_E!W49+FC_TRA_RAIL_CPT_E!W49+FC_TRA_RAIL_HST_E!W49+FC_TRA_RAIL_FRT_E!W49</f>
        <v>0</v>
      </c>
      <c r="X49" s="8">
        <f>FC_TRA_RAIL_MTU_E!X49+FC_TRA_RAIL_CPT_E!X49+FC_TRA_RAIL_HST_E!X49+FC_TRA_RAIL_FRT_E!X49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FC_TRA_RAIL_MTU_E!C50+FC_TRA_RAIL_CPT_E!C50+FC_TRA_RAIL_HST_E!C50+FC_TRA_RAIL_FRT_E!C50</f>
        <v>0</v>
      </c>
      <c r="D50" s="8">
        <f>FC_TRA_RAIL_MTU_E!D50+FC_TRA_RAIL_CPT_E!D50+FC_TRA_RAIL_HST_E!D50+FC_TRA_RAIL_FRT_E!D50</f>
        <v>0</v>
      </c>
      <c r="E50" s="8">
        <f>FC_TRA_RAIL_MTU_E!E50+FC_TRA_RAIL_CPT_E!E50+FC_TRA_RAIL_HST_E!E50+FC_TRA_RAIL_FRT_E!E50</f>
        <v>0</v>
      </c>
      <c r="F50" s="8">
        <f>FC_TRA_RAIL_MTU_E!F50+FC_TRA_RAIL_CPT_E!F50+FC_TRA_RAIL_HST_E!F50+FC_TRA_RAIL_FRT_E!F50</f>
        <v>0</v>
      </c>
      <c r="G50" s="8">
        <f>FC_TRA_RAIL_MTU_E!G50+FC_TRA_RAIL_CPT_E!G50+FC_TRA_RAIL_HST_E!G50+FC_TRA_RAIL_FRT_E!G50</f>
        <v>0</v>
      </c>
      <c r="H50" s="8">
        <f>FC_TRA_RAIL_MTU_E!H50+FC_TRA_RAIL_CPT_E!H50+FC_TRA_RAIL_HST_E!H50+FC_TRA_RAIL_FRT_E!H50</f>
        <v>0</v>
      </c>
      <c r="I50" s="8">
        <f>FC_TRA_RAIL_MTU_E!I50+FC_TRA_RAIL_CPT_E!I50+FC_TRA_RAIL_HST_E!I50+FC_TRA_RAIL_FRT_E!I50</f>
        <v>0</v>
      </c>
      <c r="J50" s="8">
        <f>FC_TRA_RAIL_MTU_E!J50+FC_TRA_RAIL_CPT_E!J50+FC_TRA_RAIL_HST_E!J50+FC_TRA_RAIL_FRT_E!J50</f>
        <v>0</v>
      </c>
      <c r="K50" s="8">
        <f>FC_TRA_RAIL_MTU_E!K50+FC_TRA_RAIL_CPT_E!K50+FC_TRA_RAIL_HST_E!K50+FC_TRA_RAIL_FRT_E!K50</f>
        <v>0</v>
      </c>
      <c r="L50" s="8">
        <f>FC_TRA_RAIL_MTU_E!L50+FC_TRA_RAIL_CPT_E!L50+FC_TRA_RAIL_HST_E!L50+FC_TRA_RAIL_FRT_E!L50</f>
        <v>0</v>
      </c>
      <c r="M50" s="8">
        <f>FC_TRA_RAIL_MTU_E!M50+FC_TRA_RAIL_CPT_E!M50+FC_TRA_RAIL_HST_E!M50+FC_TRA_RAIL_FRT_E!M50</f>
        <v>0</v>
      </c>
      <c r="N50" s="8">
        <f>FC_TRA_RAIL_MTU_E!N50+FC_TRA_RAIL_CPT_E!N50+FC_TRA_RAIL_HST_E!N50+FC_TRA_RAIL_FRT_E!N50</f>
        <v>0</v>
      </c>
      <c r="O50" s="8">
        <f>FC_TRA_RAIL_MTU_E!O50+FC_TRA_RAIL_CPT_E!O50+FC_TRA_RAIL_HST_E!O50+FC_TRA_RAIL_FRT_E!O50</f>
        <v>0</v>
      </c>
      <c r="P50" s="8">
        <f>FC_TRA_RAIL_MTU_E!P50+FC_TRA_RAIL_CPT_E!P50+FC_TRA_RAIL_HST_E!P50+FC_TRA_RAIL_FRT_E!P50</f>
        <v>0</v>
      </c>
      <c r="Q50" s="8">
        <f>FC_TRA_RAIL_MTU_E!Q50+FC_TRA_RAIL_CPT_E!Q50+FC_TRA_RAIL_HST_E!Q50+FC_TRA_RAIL_FRT_E!Q50</f>
        <v>0</v>
      </c>
      <c r="R50" s="8">
        <f>FC_TRA_RAIL_MTU_E!R50+FC_TRA_RAIL_CPT_E!R50+FC_TRA_RAIL_HST_E!R50+FC_TRA_RAIL_FRT_E!R50</f>
        <v>0</v>
      </c>
      <c r="S50" s="8">
        <f>FC_TRA_RAIL_MTU_E!S50+FC_TRA_RAIL_CPT_E!S50+FC_TRA_RAIL_HST_E!S50+FC_TRA_RAIL_FRT_E!S50</f>
        <v>0</v>
      </c>
      <c r="T50" s="8">
        <f>FC_TRA_RAIL_MTU_E!T50+FC_TRA_RAIL_CPT_E!T50+FC_TRA_RAIL_HST_E!T50+FC_TRA_RAIL_FRT_E!T50</f>
        <v>0</v>
      </c>
      <c r="U50" s="8">
        <f>FC_TRA_RAIL_MTU_E!U50+FC_TRA_RAIL_CPT_E!U50+FC_TRA_RAIL_HST_E!U50+FC_TRA_RAIL_FRT_E!U50</f>
        <v>0</v>
      </c>
      <c r="V50" s="8">
        <f>FC_TRA_RAIL_MTU_E!V50+FC_TRA_RAIL_CPT_E!V50+FC_TRA_RAIL_HST_E!V50+FC_TRA_RAIL_FRT_E!V50</f>
        <v>0</v>
      </c>
      <c r="W50" s="8">
        <f>FC_TRA_RAIL_MTU_E!W50+FC_TRA_RAIL_CPT_E!W50+FC_TRA_RAIL_HST_E!W50+FC_TRA_RAIL_FRT_E!W50</f>
        <v>0</v>
      </c>
      <c r="X50" s="8">
        <f>FC_TRA_RAIL_MTU_E!X50+FC_TRA_RAIL_CPT_E!X50+FC_TRA_RAIL_HST_E!X50+FC_TRA_RAIL_FRT_E!X50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FC_TRA_RAIL_MTU_E!C51+FC_TRA_RAIL_CPT_E!C51+FC_TRA_RAIL_HST_E!C51+FC_TRA_RAIL_FRT_E!C51</f>
        <v>0</v>
      </c>
      <c r="D51" s="27">
        <f>FC_TRA_RAIL_MTU_E!D51+FC_TRA_RAIL_CPT_E!D51+FC_TRA_RAIL_HST_E!D51+FC_TRA_RAIL_FRT_E!D51</f>
        <v>0</v>
      </c>
      <c r="E51" s="27">
        <f>FC_TRA_RAIL_MTU_E!E51+FC_TRA_RAIL_CPT_E!E51+FC_TRA_RAIL_HST_E!E51+FC_TRA_RAIL_FRT_E!E51</f>
        <v>0</v>
      </c>
      <c r="F51" s="27">
        <f>FC_TRA_RAIL_MTU_E!F51+FC_TRA_RAIL_CPT_E!F51+FC_TRA_RAIL_HST_E!F51+FC_TRA_RAIL_FRT_E!F51</f>
        <v>0</v>
      </c>
      <c r="G51" s="27">
        <f>FC_TRA_RAIL_MTU_E!G51+FC_TRA_RAIL_CPT_E!G51+FC_TRA_RAIL_HST_E!G51+FC_TRA_RAIL_FRT_E!G51</f>
        <v>0</v>
      </c>
      <c r="H51" s="27">
        <f>FC_TRA_RAIL_MTU_E!H51+FC_TRA_RAIL_CPT_E!H51+FC_TRA_RAIL_HST_E!H51+FC_TRA_RAIL_FRT_E!H51</f>
        <v>0</v>
      </c>
      <c r="I51" s="27">
        <f>FC_TRA_RAIL_MTU_E!I51+FC_TRA_RAIL_CPT_E!I51+FC_TRA_RAIL_HST_E!I51+FC_TRA_RAIL_FRT_E!I51</f>
        <v>0</v>
      </c>
      <c r="J51" s="27">
        <f>FC_TRA_RAIL_MTU_E!J51+FC_TRA_RAIL_CPT_E!J51+FC_TRA_RAIL_HST_E!J51+FC_TRA_RAIL_FRT_E!J51</f>
        <v>0</v>
      </c>
      <c r="K51" s="27">
        <f>FC_TRA_RAIL_MTU_E!K51+FC_TRA_RAIL_CPT_E!K51+FC_TRA_RAIL_HST_E!K51+FC_TRA_RAIL_FRT_E!K51</f>
        <v>0</v>
      </c>
      <c r="L51" s="27">
        <f>FC_TRA_RAIL_MTU_E!L51+FC_TRA_RAIL_CPT_E!L51+FC_TRA_RAIL_HST_E!L51+FC_TRA_RAIL_FRT_E!L51</f>
        <v>0</v>
      </c>
      <c r="M51" s="27">
        <f>FC_TRA_RAIL_MTU_E!M51+FC_TRA_RAIL_CPT_E!M51+FC_TRA_RAIL_HST_E!M51+FC_TRA_RAIL_FRT_E!M51</f>
        <v>0</v>
      </c>
      <c r="N51" s="27">
        <f>FC_TRA_RAIL_MTU_E!N51+FC_TRA_RAIL_CPT_E!N51+FC_TRA_RAIL_HST_E!N51+FC_TRA_RAIL_FRT_E!N51</f>
        <v>0</v>
      </c>
      <c r="O51" s="27">
        <f>FC_TRA_RAIL_MTU_E!O51+FC_TRA_RAIL_CPT_E!O51+FC_TRA_RAIL_HST_E!O51+FC_TRA_RAIL_FRT_E!O51</f>
        <v>0</v>
      </c>
      <c r="P51" s="27">
        <f>FC_TRA_RAIL_MTU_E!P51+FC_TRA_RAIL_CPT_E!P51+FC_TRA_RAIL_HST_E!P51+FC_TRA_RAIL_FRT_E!P51</f>
        <v>0</v>
      </c>
      <c r="Q51" s="27">
        <f>FC_TRA_RAIL_MTU_E!Q51+FC_TRA_RAIL_CPT_E!Q51+FC_TRA_RAIL_HST_E!Q51+FC_TRA_RAIL_FRT_E!Q51</f>
        <v>0</v>
      </c>
      <c r="R51" s="27">
        <f>FC_TRA_RAIL_MTU_E!R51+FC_TRA_RAIL_CPT_E!R51+FC_TRA_RAIL_HST_E!R51+FC_TRA_RAIL_FRT_E!R51</f>
        <v>0</v>
      </c>
      <c r="S51" s="27">
        <f>FC_TRA_RAIL_MTU_E!S51+FC_TRA_RAIL_CPT_E!S51+FC_TRA_RAIL_HST_E!S51+FC_TRA_RAIL_FRT_E!S51</f>
        <v>0</v>
      </c>
      <c r="T51" s="27">
        <f>FC_TRA_RAIL_MTU_E!T51+FC_TRA_RAIL_CPT_E!T51+FC_TRA_RAIL_HST_E!T51+FC_TRA_RAIL_FRT_E!T51</f>
        <v>0</v>
      </c>
      <c r="U51" s="27">
        <f>FC_TRA_RAIL_MTU_E!U51+FC_TRA_RAIL_CPT_E!U51+FC_TRA_RAIL_HST_E!U51+FC_TRA_RAIL_FRT_E!U51</f>
        <v>0</v>
      </c>
      <c r="V51" s="27">
        <f>FC_TRA_RAIL_MTU_E!V51+FC_TRA_RAIL_CPT_E!V51+FC_TRA_RAIL_HST_E!V51+FC_TRA_RAIL_FRT_E!V51</f>
        <v>0</v>
      </c>
      <c r="W51" s="27">
        <f>FC_TRA_RAIL_MTU_E!W51+FC_TRA_RAIL_CPT_E!W51+FC_TRA_RAIL_HST_E!W51+FC_TRA_RAIL_FRT_E!W51</f>
        <v>0</v>
      </c>
      <c r="X51" s="27">
        <f>FC_TRA_RAIL_MTU_E!X51+FC_TRA_RAIL_CPT_E!X51+FC_TRA_RAIL_HST_E!X51+FC_TRA_RAIL_FRT_E!X51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FC_TRA_RAIL_MTU_E!C53+FC_TRA_RAIL_CPT_E!C53+FC_TRA_RAIL_HST_E!C53+FC_TRA_RAIL_FRT_E!C53</f>
        <v>0</v>
      </c>
      <c r="D53" s="8">
        <f>FC_TRA_RAIL_MTU_E!D53+FC_TRA_RAIL_CPT_E!D53+FC_TRA_RAIL_HST_E!D53+FC_TRA_RAIL_FRT_E!D53</f>
        <v>0</v>
      </c>
      <c r="E53" s="8">
        <f>FC_TRA_RAIL_MTU_E!E53+FC_TRA_RAIL_CPT_E!E53+FC_TRA_RAIL_HST_E!E53+FC_TRA_RAIL_FRT_E!E53</f>
        <v>0</v>
      </c>
      <c r="F53" s="8">
        <f>FC_TRA_RAIL_MTU_E!F53+FC_TRA_RAIL_CPT_E!F53+FC_TRA_RAIL_HST_E!F53+FC_TRA_RAIL_FRT_E!F53</f>
        <v>0</v>
      </c>
      <c r="G53" s="8">
        <f>FC_TRA_RAIL_MTU_E!G53+FC_TRA_RAIL_CPT_E!G53+FC_TRA_RAIL_HST_E!G53+FC_TRA_RAIL_FRT_E!G53</f>
        <v>0</v>
      </c>
      <c r="H53" s="8">
        <f>FC_TRA_RAIL_MTU_E!H53+FC_TRA_RAIL_CPT_E!H53+FC_TRA_RAIL_HST_E!H53+FC_TRA_RAIL_FRT_E!H53</f>
        <v>0</v>
      </c>
      <c r="I53" s="8">
        <f>FC_TRA_RAIL_MTU_E!I53+FC_TRA_RAIL_CPT_E!I53+FC_TRA_RAIL_HST_E!I53+FC_TRA_RAIL_FRT_E!I53</f>
        <v>0</v>
      </c>
      <c r="J53" s="8">
        <f>FC_TRA_RAIL_MTU_E!J53+FC_TRA_RAIL_CPT_E!J53+FC_TRA_RAIL_HST_E!J53+FC_TRA_RAIL_FRT_E!J53</f>
        <v>0</v>
      </c>
      <c r="K53" s="8">
        <f>FC_TRA_RAIL_MTU_E!K53+FC_TRA_RAIL_CPT_E!K53+FC_TRA_RAIL_HST_E!K53+FC_TRA_RAIL_FRT_E!K53</f>
        <v>0</v>
      </c>
      <c r="L53" s="8">
        <f>FC_TRA_RAIL_MTU_E!L53+FC_TRA_RAIL_CPT_E!L53+FC_TRA_RAIL_HST_E!L53+FC_TRA_RAIL_FRT_E!L53</f>
        <v>0</v>
      </c>
      <c r="M53" s="8">
        <f>FC_TRA_RAIL_MTU_E!M53+FC_TRA_RAIL_CPT_E!M53+FC_TRA_RAIL_HST_E!M53+FC_TRA_RAIL_FRT_E!M53</f>
        <v>0</v>
      </c>
      <c r="N53" s="8">
        <f>FC_TRA_RAIL_MTU_E!N53+FC_TRA_RAIL_CPT_E!N53+FC_TRA_RAIL_HST_E!N53+FC_TRA_RAIL_FRT_E!N53</f>
        <v>0</v>
      </c>
      <c r="O53" s="8">
        <f>FC_TRA_RAIL_MTU_E!O53+FC_TRA_RAIL_CPT_E!O53+FC_TRA_RAIL_HST_E!O53+FC_TRA_RAIL_FRT_E!O53</f>
        <v>0</v>
      </c>
      <c r="P53" s="8">
        <f>FC_TRA_RAIL_MTU_E!P53+FC_TRA_RAIL_CPT_E!P53+FC_TRA_RAIL_HST_E!P53+FC_TRA_RAIL_FRT_E!P53</f>
        <v>0</v>
      </c>
      <c r="Q53" s="8">
        <f>FC_TRA_RAIL_MTU_E!Q53+FC_TRA_RAIL_CPT_E!Q53+FC_TRA_RAIL_HST_E!Q53+FC_TRA_RAIL_FRT_E!Q53</f>
        <v>0</v>
      </c>
      <c r="R53" s="8">
        <f>FC_TRA_RAIL_MTU_E!R53+FC_TRA_RAIL_CPT_E!R53+FC_TRA_RAIL_HST_E!R53+FC_TRA_RAIL_FRT_E!R53</f>
        <v>0</v>
      </c>
      <c r="S53" s="8">
        <f>FC_TRA_RAIL_MTU_E!S53+FC_TRA_RAIL_CPT_E!S53+FC_TRA_RAIL_HST_E!S53+FC_TRA_RAIL_FRT_E!S53</f>
        <v>0</v>
      </c>
      <c r="T53" s="8">
        <f>FC_TRA_RAIL_MTU_E!T53+FC_TRA_RAIL_CPT_E!T53+FC_TRA_RAIL_HST_E!T53+FC_TRA_RAIL_FRT_E!T53</f>
        <v>0</v>
      </c>
      <c r="U53" s="8">
        <f>FC_TRA_RAIL_MTU_E!U53+FC_TRA_RAIL_CPT_E!U53+FC_TRA_RAIL_HST_E!U53+FC_TRA_RAIL_FRT_E!U53</f>
        <v>0</v>
      </c>
      <c r="V53" s="8">
        <f>FC_TRA_RAIL_MTU_E!V53+FC_TRA_RAIL_CPT_E!V53+FC_TRA_RAIL_HST_E!V53+FC_TRA_RAIL_FRT_E!V53</f>
        <v>0</v>
      </c>
      <c r="W53" s="8">
        <f>FC_TRA_RAIL_MTU_E!W53+FC_TRA_RAIL_CPT_E!W53+FC_TRA_RAIL_HST_E!W53+FC_TRA_RAIL_FRT_E!W53</f>
        <v>0</v>
      </c>
      <c r="X53" s="8">
        <f>FC_TRA_RAIL_MTU_E!X53+FC_TRA_RAIL_CPT_E!X53+FC_TRA_RAIL_HST_E!X53+FC_TRA_RAIL_FRT_E!X53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FC_TRA_RAIL_MTU_E!C54+FC_TRA_RAIL_CPT_E!C54+FC_TRA_RAIL_HST_E!C54+FC_TRA_RAIL_FRT_E!C54</f>
        <v>0</v>
      </c>
      <c r="D54" s="45">
        <f>FC_TRA_RAIL_MTU_E!D54+FC_TRA_RAIL_CPT_E!D54+FC_TRA_RAIL_HST_E!D54+FC_TRA_RAIL_FRT_E!D54</f>
        <v>0</v>
      </c>
      <c r="E54" s="45">
        <f>FC_TRA_RAIL_MTU_E!E54+FC_TRA_RAIL_CPT_E!E54+FC_TRA_RAIL_HST_E!E54+FC_TRA_RAIL_FRT_E!E54</f>
        <v>0</v>
      </c>
      <c r="F54" s="45">
        <f>FC_TRA_RAIL_MTU_E!F54+FC_TRA_RAIL_CPT_E!F54+FC_TRA_RAIL_HST_E!F54+FC_TRA_RAIL_FRT_E!F54</f>
        <v>0</v>
      </c>
      <c r="G54" s="45">
        <f>FC_TRA_RAIL_MTU_E!G54+FC_TRA_RAIL_CPT_E!G54+FC_TRA_RAIL_HST_E!G54+FC_TRA_RAIL_FRT_E!G54</f>
        <v>0</v>
      </c>
      <c r="H54" s="45">
        <f>FC_TRA_RAIL_MTU_E!H54+FC_TRA_RAIL_CPT_E!H54+FC_TRA_RAIL_HST_E!H54+FC_TRA_RAIL_FRT_E!H54</f>
        <v>0</v>
      </c>
      <c r="I54" s="45">
        <f>FC_TRA_RAIL_MTU_E!I54+FC_TRA_RAIL_CPT_E!I54+FC_TRA_RAIL_HST_E!I54+FC_TRA_RAIL_FRT_E!I54</f>
        <v>0</v>
      </c>
      <c r="J54" s="45">
        <f>FC_TRA_RAIL_MTU_E!J54+FC_TRA_RAIL_CPT_E!J54+FC_TRA_RAIL_HST_E!J54+FC_TRA_RAIL_FRT_E!J54</f>
        <v>0</v>
      </c>
      <c r="K54" s="45">
        <f>FC_TRA_RAIL_MTU_E!K54+FC_TRA_RAIL_CPT_E!K54+FC_TRA_RAIL_HST_E!K54+FC_TRA_RAIL_FRT_E!K54</f>
        <v>0</v>
      </c>
      <c r="L54" s="45">
        <f>FC_TRA_RAIL_MTU_E!L54+FC_TRA_RAIL_CPT_E!L54+FC_TRA_RAIL_HST_E!L54+FC_TRA_RAIL_FRT_E!L54</f>
        <v>0</v>
      </c>
      <c r="M54" s="45">
        <f>FC_TRA_RAIL_MTU_E!M54+FC_TRA_RAIL_CPT_E!M54+FC_TRA_RAIL_HST_E!M54+FC_TRA_RAIL_FRT_E!M54</f>
        <v>0</v>
      </c>
      <c r="N54" s="45">
        <f>FC_TRA_RAIL_MTU_E!N54+FC_TRA_RAIL_CPT_E!N54+FC_TRA_RAIL_HST_E!N54+FC_TRA_RAIL_FRT_E!N54</f>
        <v>0</v>
      </c>
      <c r="O54" s="45">
        <f>FC_TRA_RAIL_MTU_E!O54+FC_TRA_RAIL_CPT_E!O54+FC_TRA_RAIL_HST_E!O54+FC_TRA_RAIL_FRT_E!O54</f>
        <v>0</v>
      </c>
      <c r="P54" s="45">
        <f>FC_TRA_RAIL_MTU_E!P54+FC_TRA_RAIL_CPT_E!P54+FC_TRA_RAIL_HST_E!P54+FC_TRA_RAIL_FRT_E!P54</f>
        <v>0</v>
      </c>
      <c r="Q54" s="45">
        <f>FC_TRA_RAIL_MTU_E!Q54+FC_TRA_RAIL_CPT_E!Q54+FC_TRA_RAIL_HST_E!Q54+FC_TRA_RAIL_FRT_E!Q54</f>
        <v>0</v>
      </c>
      <c r="R54" s="45">
        <f>FC_TRA_RAIL_MTU_E!R54+FC_TRA_RAIL_CPT_E!R54+FC_TRA_RAIL_HST_E!R54+FC_TRA_RAIL_FRT_E!R54</f>
        <v>0</v>
      </c>
      <c r="S54" s="45">
        <f>FC_TRA_RAIL_MTU_E!S54+FC_TRA_RAIL_CPT_E!S54+FC_TRA_RAIL_HST_E!S54+FC_TRA_RAIL_FRT_E!S54</f>
        <v>0</v>
      </c>
      <c r="T54" s="45">
        <f>FC_TRA_RAIL_MTU_E!T54+FC_TRA_RAIL_CPT_E!T54+FC_TRA_RAIL_HST_E!T54+FC_TRA_RAIL_FRT_E!T54</f>
        <v>0</v>
      </c>
      <c r="U54" s="45">
        <f>FC_TRA_RAIL_MTU_E!U54+FC_TRA_RAIL_CPT_E!U54+FC_TRA_RAIL_HST_E!U54+FC_TRA_RAIL_FRT_E!U54</f>
        <v>0</v>
      </c>
      <c r="V54" s="45">
        <f>FC_TRA_RAIL_MTU_E!V54+FC_TRA_RAIL_CPT_E!V54+FC_TRA_RAIL_HST_E!V54+FC_TRA_RAIL_FRT_E!V54</f>
        <v>0</v>
      </c>
      <c r="W54" s="45">
        <f>FC_TRA_RAIL_MTU_E!W54+FC_TRA_RAIL_CPT_E!W54+FC_TRA_RAIL_HST_E!W54+FC_TRA_RAIL_FRT_E!W54</f>
        <v>0</v>
      </c>
      <c r="X54" s="45">
        <f>FC_TRA_RAIL_MTU_E!X54+FC_TRA_RAIL_CPT_E!X54+FC_TRA_RAIL_HST_E!X54+FC_TRA_RAIL_FRT_E!X54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2.0900160000000001E-2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FC_TRA_RAIL_MTU_E!C62+FC_TRA_RAIL_CPT_E!C62+FC_TRA_RAIL_HST_E!C62+FC_TRA_RAIL_FRT_E!C62</f>
        <v>0</v>
      </c>
      <c r="D62" s="52">
        <f>FC_TRA_RAIL_MTU_E!D62+FC_TRA_RAIL_CPT_E!D62+FC_TRA_RAIL_HST_E!D62+FC_TRA_RAIL_FRT_E!D62</f>
        <v>0</v>
      </c>
      <c r="E62" s="52">
        <f>FC_TRA_RAIL_MTU_E!E62+FC_TRA_RAIL_CPT_E!E62+FC_TRA_RAIL_HST_E!E62+FC_TRA_RAIL_FRT_E!E62</f>
        <v>0</v>
      </c>
      <c r="F62" s="52">
        <f>FC_TRA_RAIL_MTU_E!F62+FC_TRA_RAIL_CPT_E!F62+FC_TRA_RAIL_HST_E!F62+FC_TRA_RAIL_FRT_E!F62</f>
        <v>0</v>
      </c>
      <c r="G62" s="52">
        <f>FC_TRA_RAIL_MTU_E!G62+FC_TRA_RAIL_CPT_E!G62+FC_TRA_RAIL_HST_E!G62+FC_TRA_RAIL_FRT_E!G62</f>
        <v>0</v>
      </c>
      <c r="H62" s="52">
        <f>FC_TRA_RAIL_MTU_E!H62+FC_TRA_RAIL_CPT_E!H62+FC_TRA_RAIL_HST_E!H62+FC_TRA_RAIL_FRT_E!H62</f>
        <v>0</v>
      </c>
      <c r="I62" s="52">
        <f>FC_TRA_RAIL_MTU_E!I62+FC_TRA_RAIL_CPT_E!I62+FC_TRA_RAIL_HST_E!I62+FC_TRA_RAIL_FRT_E!I62</f>
        <v>0</v>
      </c>
      <c r="J62" s="52">
        <f>FC_TRA_RAIL_MTU_E!J62+FC_TRA_RAIL_CPT_E!J62+FC_TRA_RAIL_HST_E!J62+FC_TRA_RAIL_FRT_E!J62</f>
        <v>0</v>
      </c>
      <c r="K62" s="52">
        <f>FC_TRA_RAIL_MTU_E!K62+FC_TRA_RAIL_CPT_E!K62+FC_TRA_RAIL_HST_E!K62+FC_TRA_RAIL_FRT_E!K62</f>
        <v>0</v>
      </c>
      <c r="L62" s="52">
        <f>FC_TRA_RAIL_MTU_E!L62+FC_TRA_RAIL_CPT_E!L62+FC_TRA_RAIL_HST_E!L62+FC_TRA_RAIL_FRT_E!L62</f>
        <v>0</v>
      </c>
      <c r="M62" s="52">
        <f>FC_TRA_RAIL_MTU_E!M62+FC_TRA_RAIL_CPT_E!M62+FC_TRA_RAIL_HST_E!M62+FC_TRA_RAIL_FRT_E!M62</f>
        <v>0</v>
      </c>
      <c r="N62" s="52">
        <f>FC_TRA_RAIL_MTU_E!N62+FC_TRA_RAIL_CPT_E!N62+FC_TRA_RAIL_HST_E!N62+FC_TRA_RAIL_FRT_E!N62</f>
        <v>0</v>
      </c>
      <c r="O62" s="52">
        <f>FC_TRA_RAIL_MTU_E!O62+FC_TRA_RAIL_CPT_E!O62+FC_TRA_RAIL_HST_E!O62+FC_TRA_RAIL_FRT_E!O62</f>
        <v>0</v>
      </c>
      <c r="P62" s="52">
        <f>FC_TRA_RAIL_MTU_E!P62+FC_TRA_RAIL_CPT_E!P62+FC_TRA_RAIL_HST_E!P62+FC_TRA_RAIL_FRT_E!P62</f>
        <v>0</v>
      </c>
      <c r="Q62" s="52">
        <f>FC_TRA_RAIL_MTU_E!Q62+FC_TRA_RAIL_CPT_E!Q62+FC_TRA_RAIL_HST_E!Q62+FC_TRA_RAIL_FRT_E!Q62</f>
        <v>0</v>
      </c>
      <c r="R62" s="52">
        <f>FC_TRA_RAIL_MTU_E!R62+FC_TRA_RAIL_CPT_E!R62+FC_TRA_RAIL_HST_E!R62+FC_TRA_RAIL_FRT_E!R62</f>
        <v>0</v>
      </c>
      <c r="S62" s="52">
        <f>FC_TRA_RAIL_MTU_E!S62+FC_TRA_RAIL_CPT_E!S62+FC_TRA_RAIL_HST_E!S62+FC_TRA_RAIL_FRT_E!S62</f>
        <v>0</v>
      </c>
      <c r="T62" s="52">
        <f>FC_TRA_RAIL_MTU_E!T62+FC_TRA_RAIL_CPT_E!T62+FC_TRA_RAIL_HST_E!T62+FC_TRA_RAIL_FRT_E!T62</f>
        <v>0</v>
      </c>
      <c r="U62" s="52">
        <f>FC_TRA_RAIL_MTU_E!U62+FC_TRA_RAIL_CPT_E!U62+FC_TRA_RAIL_HST_E!U62+FC_TRA_RAIL_FRT_E!U62</f>
        <v>0</v>
      </c>
      <c r="V62" s="52">
        <f>FC_TRA_RAIL_MTU_E!V62+FC_TRA_RAIL_CPT_E!V62+FC_TRA_RAIL_HST_E!V62+FC_TRA_RAIL_FRT_E!V62</f>
        <v>0</v>
      </c>
      <c r="W62" s="52">
        <f>FC_TRA_RAIL_MTU_E!W62+FC_TRA_RAIL_CPT_E!W62+FC_TRA_RAIL_HST_E!W62+FC_TRA_RAIL_FRT_E!W62</f>
        <v>0</v>
      </c>
      <c r="X62" s="52">
        <f>FC_TRA_RAIL_MTU_E!X62+FC_TRA_RAIL_CPT_E!X62+FC_TRA_RAIL_HST_E!X62+FC_TRA_RAIL_FRT_E!X62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FC_TRA_RAIL_MTU_E!C63+FC_TRA_RAIL_CPT_E!C63+FC_TRA_RAIL_HST_E!C63+FC_TRA_RAIL_FRT_E!C63</f>
        <v>0</v>
      </c>
      <c r="D63" s="52">
        <f>FC_TRA_RAIL_MTU_E!D63+FC_TRA_RAIL_CPT_E!D63+FC_TRA_RAIL_HST_E!D63+FC_TRA_RAIL_FRT_E!D63</f>
        <v>0</v>
      </c>
      <c r="E63" s="52">
        <f>FC_TRA_RAIL_MTU_E!E63+FC_TRA_RAIL_CPT_E!E63+FC_TRA_RAIL_HST_E!E63+FC_TRA_RAIL_FRT_E!E63</f>
        <v>0</v>
      </c>
      <c r="F63" s="52">
        <f>FC_TRA_RAIL_MTU_E!F63+FC_TRA_RAIL_CPT_E!F63+FC_TRA_RAIL_HST_E!F63+FC_TRA_RAIL_FRT_E!F63</f>
        <v>0</v>
      </c>
      <c r="G63" s="52">
        <f>FC_TRA_RAIL_MTU_E!G63+FC_TRA_RAIL_CPT_E!G63+FC_TRA_RAIL_HST_E!G63+FC_TRA_RAIL_FRT_E!G63</f>
        <v>0</v>
      </c>
      <c r="H63" s="52">
        <f>FC_TRA_RAIL_MTU_E!H63+FC_TRA_RAIL_CPT_E!H63+FC_TRA_RAIL_HST_E!H63+FC_TRA_RAIL_FRT_E!H63</f>
        <v>0</v>
      </c>
      <c r="I63" s="52">
        <f>FC_TRA_RAIL_MTU_E!I63+FC_TRA_RAIL_CPT_E!I63+FC_TRA_RAIL_HST_E!I63+FC_TRA_RAIL_FRT_E!I63</f>
        <v>0</v>
      </c>
      <c r="J63" s="52">
        <f>FC_TRA_RAIL_MTU_E!J63+FC_TRA_RAIL_CPT_E!J63+FC_TRA_RAIL_HST_E!J63+FC_TRA_RAIL_FRT_E!J63</f>
        <v>0</v>
      </c>
      <c r="K63" s="52">
        <f>FC_TRA_RAIL_MTU_E!K63+FC_TRA_RAIL_CPT_E!K63+FC_TRA_RAIL_HST_E!K63+FC_TRA_RAIL_FRT_E!K63</f>
        <v>0</v>
      </c>
      <c r="L63" s="52">
        <f>FC_TRA_RAIL_MTU_E!L63+FC_TRA_RAIL_CPT_E!L63+FC_TRA_RAIL_HST_E!L63+FC_TRA_RAIL_FRT_E!L63</f>
        <v>0</v>
      </c>
      <c r="M63" s="52">
        <f>FC_TRA_RAIL_MTU_E!M63+FC_TRA_RAIL_CPT_E!M63+FC_TRA_RAIL_HST_E!M63+FC_TRA_RAIL_FRT_E!M63</f>
        <v>0</v>
      </c>
      <c r="N63" s="52">
        <f>FC_TRA_RAIL_MTU_E!N63+FC_TRA_RAIL_CPT_E!N63+FC_TRA_RAIL_HST_E!N63+FC_TRA_RAIL_FRT_E!N63</f>
        <v>0</v>
      </c>
      <c r="O63" s="52">
        <f>FC_TRA_RAIL_MTU_E!O63+FC_TRA_RAIL_CPT_E!O63+FC_TRA_RAIL_HST_E!O63+FC_TRA_RAIL_FRT_E!O63</f>
        <v>0</v>
      </c>
      <c r="P63" s="52">
        <f>FC_TRA_RAIL_MTU_E!P63+FC_TRA_RAIL_CPT_E!P63+FC_TRA_RAIL_HST_E!P63+FC_TRA_RAIL_FRT_E!P63</f>
        <v>0</v>
      </c>
      <c r="Q63" s="52">
        <f>FC_TRA_RAIL_MTU_E!Q63+FC_TRA_RAIL_CPT_E!Q63+FC_TRA_RAIL_HST_E!Q63+FC_TRA_RAIL_FRT_E!Q63</f>
        <v>0</v>
      </c>
      <c r="R63" s="52">
        <f>FC_TRA_RAIL_MTU_E!R63+FC_TRA_RAIL_CPT_E!R63+FC_TRA_RAIL_HST_E!R63+FC_TRA_RAIL_FRT_E!R63</f>
        <v>0</v>
      </c>
      <c r="S63" s="52">
        <f>FC_TRA_RAIL_MTU_E!S63+FC_TRA_RAIL_CPT_E!S63+FC_TRA_RAIL_HST_E!S63+FC_TRA_RAIL_FRT_E!S63</f>
        <v>0</v>
      </c>
      <c r="T63" s="52">
        <f>FC_TRA_RAIL_MTU_E!T63+FC_TRA_RAIL_CPT_E!T63+FC_TRA_RAIL_HST_E!T63+FC_TRA_RAIL_FRT_E!T63</f>
        <v>0</v>
      </c>
      <c r="U63" s="52">
        <f>FC_TRA_RAIL_MTU_E!U63+FC_TRA_RAIL_CPT_E!U63+FC_TRA_RAIL_HST_E!U63+FC_TRA_RAIL_FRT_E!U63</f>
        <v>0</v>
      </c>
      <c r="V63" s="52">
        <f>FC_TRA_RAIL_MTU_E!V63+FC_TRA_RAIL_CPT_E!V63+FC_TRA_RAIL_HST_E!V63+FC_TRA_RAIL_FRT_E!V63</f>
        <v>0</v>
      </c>
      <c r="W63" s="52">
        <f>FC_TRA_RAIL_MTU_E!W63+FC_TRA_RAIL_CPT_E!W63+FC_TRA_RAIL_HST_E!W63+FC_TRA_RAIL_FRT_E!W63</f>
        <v>0</v>
      </c>
      <c r="X63" s="52">
        <f>FC_TRA_RAIL_MTU_E!X63+FC_TRA_RAIL_CPT_E!X63+FC_TRA_RAIL_HST_E!X63+FC_TRA_RAIL_FRT_E!X63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FC_TRA_RAIL_MTU_E!C64+FC_TRA_RAIL_CPT_E!C64+FC_TRA_RAIL_HST_E!C64+FC_TRA_RAIL_FRT_E!C64</f>
        <v>0</v>
      </c>
      <c r="D64" s="52">
        <f>FC_TRA_RAIL_MTU_E!D64+FC_TRA_RAIL_CPT_E!D64+FC_TRA_RAIL_HST_E!D64+FC_TRA_RAIL_FRT_E!D64</f>
        <v>0</v>
      </c>
      <c r="E64" s="52">
        <f>FC_TRA_RAIL_MTU_E!E64+FC_TRA_RAIL_CPT_E!E64+FC_TRA_RAIL_HST_E!E64+FC_TRA_RAIL_FRT_E!E64</f>
        <v>0</v>
      </c>
      <c r="F64" s="52">
        <f>FC_TRA_RAIL_MTU_E!F64+FC_TRA_RAIL_CPT_E!F64+FC_TRA_RAIL_HST_E!F64+FC_TRA_RAIL_FRT_E!F64</f>
        <v>0</v>
      </c>
      <c r="G64" s="52">
        <f>FC_TRA_RAIL_MTU_E!G64+FC_TRA_RAIL_CPT_E!G64+FC_TRA_RAIL_HST_E!G64+FC_TRA_RAIL_FRT_E!G64</f>
        <v>0</v>
      </c>
      <c r="H64" s="52">
        <f>FC_TRA_RAIL_MTU_E!H64+FC_TRA_RAIL_CPT_E!H64+FC_TRA_RAIL_HST_E!H64+FC_TRA_RAIL_FRT_E!H64</f>
        <v>0</v>
      </c>
      <c r="I64" s="52">
        <f>FC_TRA_RAIL_MTU_E!I64+FC_TRA_RAIL_CPT_E!I64+FC_TRA_RAIL_HST_E!I64+FC_TRA_RAIL_FRT_E!I64</f>
        <v>0</v>
      </c>
      <c r="J64" s="52">
        <f>FC_TRA_RAIL_MTU_E!J64+FC_TRA_RAIL_CPT_E!J64+FC_TRA_RAIL_HST_E!J64+FC_TRA_RAIL_FRT_E!J64</f>
        <v>0</v>
      </c>
      <c r="K64" s="52">
        <f>FC_TRA_RAIL_MTU_E!K64+FC_TRA_RAIL_CPT_E!K64+FC_TRA_RAIL_HST_E!K64+FC_TRA_RAIL_FRT_E!K64</f>
        <v>0</v>
      </c>
      <c r="L64" s="52">
        <f>FC_TRA_RAIL_MTU_E!L64+FC_TRA_RAIL_CPT_E!L64+FC_TRA_RAIL_HST_E!L64+FC_TRA_RAIL_FRT_E!L64</f>
        <v>0</v>
      </c>
      <c r="M64" s="52">
        <f>FC_TRA_RAIL_MTU_E!M64+FC_TRA_RAIL_CPT_E!M64+FC_TRA_RAIL_HST_E!M64+FC_TRA_RAIL_FRT_E!M64</f>
        <v>0</v>
      </c>
      <c r="N64" s="52">
        <f>FC_TRA_RAIL_MTU_E!N64+FC_TRA_RAIL_CPT_E!N64+FC_TRA_RAIL_HST_E!N64+FC_TRA_RAIL_FRT_E!N64</f>
        <v>0</v>
      </c>
      <c r="O64" s="52">
        <f>FC_TRA_RAIL_MTU_E!O64+FC_TRA_RAIL_CPT_E!O64+FC_TRA_RAIL_HST_E!O64+FC_TRA_RAIL_FRT_E!O64</f>
        <v>0</v>
      </c>
      <c r="P64" s="52">
        <f>FC_TRA_RAIL_MTU_E!P64+FC_TRA_RAIL_CPT_E!P64+FC_TRA_RAIL_HST_E!P64+FC_TRA_RAIL_FRT_E!P64</f>
        <v>0</v>
      </c>
      <c r="Q64" s="52">
        <f>FC_TRA_RAIL_MTU_E!Q64+FC_TRA_RAIL_CPT_E!Q64+FC_TRA_RAIL_HST_E!Q64+FC_TRA_RAIL_FRT_E!Q64</f>
        <v>0</v>
      </c>
      <c r="R64" s="52">
        <f>FC_TRA_RAIL_MTU_E!R64+FC_TRA_RAIL_CPT_E!R64+FC_TRA_RAIL_HST_E!R64+FC_TRA_RAIL_FRT_E!R64</f>
        <v>0</v>
      </c>
      <c r="S64" s="52">
        <f>FC_TRA_RAIL_MTU_E!S64+FC_TRA_RAIL_CPT_E!S64+FC_TRA_RAIL_HST_E!S64+FC_TRA_RAIL_FRT_E!S64</f>
        <v>0</v>
      </c>
      <c r="T64" s="52">
        <f>FC_TRA_RAIL_MTU_E!T64+FC_TRA_RAIL_CPT_E!T64+FC_TRA_RAIL_HST_E!T64+FC_TRA_RAIL_FRT_E!T64</f>
        <v>0</v>
      </c>
      <c r="U64" s="52">
        <f>FC_TRA_RAIL_MTU_E!U64+FC_TRA_RAIL_CPT_E!U64+FC_TRA_RAIL_HST_E!U64+FC_TRA_RAIL_FRT_E!U64</f>
        <v>0</v>
      </c>
      <c r="V64" s="52">
        <f>FC_TRA_RAIL_MTU_E!V64+FC_TRA_RAIL_CPT_E!V64+FC_TRA_RAIL_HST_E!V64+FC_TRA_RAIL_FRT_E!V64</f>
        <v>0</v>
      </c>
      <c r="W64" s="52">
        <f>FC_TRA_RAIL_MTU_E!W64+FC_TRA_RAIL_CPT_E!W64+FC_TRA_RAIL_HST_E!W64+FC_TRA_RAIL_FRT_E!W64</f>
        <v>0</v>
      </c>
      <c r="X64" s="52">
        <f>FC_TRA_RAIL_MTU_E!X64+FC_TRA_RAIL_CPT_E!X64+FC_TRA_RAIL_HST_E!X64+FC_TRA_RAIL_FRT_E!X64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FC_TRA_RAIL_MTU_E!C65+FC_TRA_RAIL_CPT_E!C65+FC_TRA_RAIL_HST_E!C65+FC_TRA_RAIL_FRT_E!C65</f>
        <v>0</v>
      </c>
      <c r="D65" s="52">
        <f>FC_TRA_RAIL_MTU_E!D65+FC_TRA_RAIL_CPT_E!D65+FC_TRA_RAIL_HST_E!D65+FC_TRA_RAIL_FRT_E!D65</f>
        <v>0</v>
      </c>
      <c r="E65" s="52">
        <f>FC_TRA_RAIL_MTU_E!E65+FC_TRA_RAIL_CPT_E!E65+FC_TRA_RAIL_HST_E!E65+FC_TRA_RAIL_FRT_E!E65</f>
        <v>0</v>
      </c>
      <c r="F65" s="52">
        <f>FC_TRA_RAIL_MTU_E!F65+FC_TRA_RAIL_CPT_E!F65+FC_TRA_RAIL_HST_E!F65+FC_TRA_RAIL_FRT_E!F65</f>
        <v>0</v>
      </c>
      <c r="G65" s="52">
        <f>FC_TRA_RAIL_MTU_E!G65+FC_TRA_RAIL_CPT_E!G65+FC_TRA_RAIL_HST_E!G65+FC_TRA_RAIL_FRT_E!G65</f>
        <v>0</v>
      </c>
      <c r="H65" s="52">
        <f>FC_TRA_RAIL_MTU_E!H65+FC_TRA_RAIL_CPT_E!H65+FC_TRA_RAIL_HST_E!H65+FC_TRA_RAIL_FRT_E!H65</f>
        <v>0</v>
      </c>
      <c r="I65" s="52">
        <f>FC_TRA_RAIL_MTU_E!I65+FC_TRA_RAIL_CPT_E!I65+FC_TRA_RAIL_HST_E!I65+FC_TRA_RAIL_FRT_E!I65</f>
        <v>0</v>
      </c>
      <c r="J65" s="52">
        <f>FC_TRA_RAIL_MTU_E!J65+FC_TRA_RAIL_CPT_E!J65+FC_TRA_RAIL_HST_E!J65+FC_TRA_RAIL_FRT_E!J65</f>
        <v>0</v>
      </c>
      <c r="K65" s="52">
        <f>FC_TRA_RAIL_MTU_E!K65+FC_TRA_RAIL_CPT_E!K65+FC_TRA_RAIL_HST_E!K65+FC_TRA_RAIL_FRT_E!K65</f>
        <v>0</v>
      </c>
      <c r="L65" s="52">
        <f>FC_TRA_RAIL_MTU_E!L65+FC_TRA_RAIL_CPT_E!L65+FC_TRA_RAIL_HST_E!L65+FC_TRA_RAIL_FRT_E!L65</f>
        <v>0</v>
      </c>
      <c r="M65" s="52">
        <f>FC_TRA_RAIL_MTU_E!M65+FC_TRA_RAIL_CPT_E!M65+FC_TRA_RAIL_HST_E!M65+FC_TRA_RAIL_FRT_E!M65</f>
        <v>0</v>
      </c>
      <c r="N65" s="52">
        <f>FC_TRA_RAIL_MTU_E!N65+FC_TRA_RAIL_CPT_E!N65+FC_TRA_RAIL_HST_E!N65+FC_TRA_RAIL_FRT_E!N65</f>
        <v>0</v>
      </c>
      <c r="O65" s="52">
        <f>FC_TRA_RAIL_MTU_E!O65+FC_TRA_RAIL_CPT_E!O65+FC_TRA_RAIL_HST_E!O65+FC_TRA_RAIL_FRT_E!O65</f>
        <v>0</v>
      </c>
      <c r="P65" s="52">
        <f>FC_TRA_RAIL_MTU_E!P65+FC_TRA_RAIL_CPT_E!P65+FC_TRA_RAIL_HST_E!P65+FC_TRA_RAIL_FRT_E!P65</f>
        <v>0</v>
      </c>
      <c r="Q65" s="52">
        <f>FC_TRA_RAIL_MTU_E!Q65+FC_TRA_RAIL_CPT_E!Q65+FC_TRA_RAIL_HST_E!Q65+FC_TRA_RAIL_FRT_E!Q65</f>
        <v>0</v>
      </c>
      <c r="R65" s="52">
        <f>FC_TRA_RAIL_MTU_E!R65+FC_TRA_RAIL_CPT_E!R65+FC_TRA_RAIL_HST_E!R65+FC_TRA_RAIL_FRT_E!R65</f>
        <v>0</v>
      </c>
      <c r="S65" s="52">
        <f>FC_TRA_RAIL_MTU_E!S65+FC_TRA_RAIL_CPT_E!S65+FC_TRA_RAIL_HST_E!S65+FC_TRA_RAIL_FRT_E!S65</f>
        <v>0</v>
      </c>
      <c r="T65" s="52">
        <f>FC_TRA_RAIL_MTU_E!T65+FC_TRA_RAIL_CPT_E!T65+FC_TRA_RAIL_HST_E!T65+FC_TRA_RAIL_FRT_E!T65</f>
        <v>0</v>
      </c>
      <c r="U65" s="52">
        <f>FC_TRA_RAIL_MTU_E!U65+FC_TRA_RAIL_CPT_E!U65+FC_TRA_RAIL_HST_E!U65+FC_TRA_RAIL_FRT_E!U65</f>
        <v>0</v>
      </c>
      <c r="V65" s="52">
        <f>FC_TRA_RAIL_MTU_E!V65+FC_TRA_RAIL_CPT_E!V65+FC_TRA_RAIL_HST_E!V65+FC_TRA_RAIL_FRT_E!V65</f>
        <v>0</v>
      </c>
      <c r="W65" s="52">
        <f>FC_TRA_RAIL_MTU_E!W65+FC_TRA_RAIL_CPT_E!W65+FC_TRA_RAIL_HST_E!W65+FC_TRA_RAIL_FRT_E!W65</f>
        <v>0</v>
      </c>
      <c r="X65" s="52">
        <f>FC_TRA_RAIL_MTU_E!X65+FC_TRA_RAIL_CPT_E!X65+FC_TRA_RAIL_HST_E!X65+FC_TRA_RAIL_FRT_E!X65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FC_TRA_RAIL_MTU_E!C66+FC_TRA_RAIL_CPT_E!C66+FC_TRA_RAIL_HST_E!C66+FC_TRA_RAIL_FRT_E!C66</f>
        <v>0</v>
      </c>
      <c r="D66" s="52">
        <f>FC_TRA_RAIL_MTU_E!D66+FC_TRA_RAIL_CPT_E!D66+FC_TRA_RAIL_HST_E!D66+FC_TRA_RAIL_FRT_E!D66</f>
        <v>0</v>
      </c>
      <c r="E66" s="52">
        <f>FC_TRA_RAIL_MTU_E!E66+FC_TRA_RAIL_CPT_E!E66+FC_TRA_RAIL_HST_E!E66+FC_TRA_RAIL_FRT_E!E66</f>
        <v>0</v>
      </c>
      <c r="F66" s="52">
        <f>FC_TRA_RAIL_MTU_E!F66+FC_TRA_RAIL_CPT_E!F66+FC_TRA_RAIL_HST_E!F66+FC_TRA_RAIL_FRT_E!F66</f>
        <v>0</v>
      </c>
      <c r="G66" s="52">
        <f>FC_TRA_RAIL_MTU_E!G66+FC_TRA_RAIL_CPT_E!G66+FC_TRA_RAIL_HST_E!G66+FC_TRA_RAIL_FRT_E!G66</f>
        <v>0</v>
      </c>
      <c r="H66" s="52">
        <f>FC_TRA_RAIL_MTU_E!H66+FC_TRA_RAIL_CPT_E!H66+FC_TRA_RAIL_HST_E!H66+FC_TRA_RAIL_FRT_E!H66</f>
        <v>0</v>
      </c>
      <c r="I66" s="52">
        <f>FC_TRA_RAIL_MTU_E!I66+FC_TRA_RAIL_CPT_E!I66+FC_TRA_RAIL_HST_E!I66+FC_TRA_RAIL_FRT_E!I66</f>
        <v>0</v>
      </c>
      <c r="J66" s="52">
        <f>FC_TRA_RAIL_MTU_E!J66+FC_TRA_RAIL_CPT_E!J66+FC_TRA_RAIL_HST_E!J66+FC_TRA_RAIL_FRT_E!J66</f>
        <v>0</v>
      </c>
      <c r="K66" s="52">
        <f>FC_TRA_RAIL_MTU_E!K66+FC_TRA_RAIL_CPT_E!K66+FC_TRA_RAIL_HST_E!K66+FC_TRA_RAIL_FRT_E!K66</f>
        <v>0</v>
      </c>
      <c r="L66" s="52">
        <f>FC_TRA_RAIL_MTU_E!L66+FC_TRA_RAIL_CPT_E!L66+FC_TRA_RAIL_HST_E!L66+FC_TRA_RAIL_FRT_E!L66</f>
        <v>0</v>
      </c>
      <c r="M66" s="52">
        <f>FC_TRA_RAIL_MTU_E!M66+FC_TRA_RAIL_CPT_E!M66+FC_TRA_RAIL_HST_E!M66+FC_TRA_RAIL_FRT_E!M66</f>
        <v>0</v>
      </c>
      <c r="N66" s="52">
        <f>FC_TRA_RAIL_MTU_E!N66+FC_TRA_RAIL_CPT_E!N66+FC_TRA_RAIL_HST_E!N66+FC_TRA_RAIL_FRT_E!N66</f>
        <v>0</v>
      </c>
      <c r="O66" s="52">
        <f>FC_TRA_RAIL_MTU_E!O66+FC_TRA_RAIL_CPT_E!O66+FC_TRA_RAIL_HST_E!O66+FC_TRA_RAIL_FRT_E!O66</f>
        <v>0</v>
      </c>
      <c r="P66" s="52">
        <f>FC_TRA_RAIL_MTU_E!P66+FC_TRA_RAIL_CPT_E!P66+FC_TRA_RAIL_HST_E!P66+FC_TRA_RAIL_FRT_E!P66</f>
        <v>0</v>
      </c>
      <c r="Q66" s="52">
        <f>FC_TRA_RAIL_MTU_E!Q66+FC_TRA_RAIL_CPT_E!Q66+FC_TRA_RAIL_HST_E!Q66+FC_TRA_RAIL_FRT_E!Q66</f>
        <v>0</v>
      </c>
      <c r="R66" s="52">
        <f>FC_TRA_RAIL_MTU_E!R66+FC_TRA_RAIL_CPT_E!R66+FC_TRA_RAIL_HST_E!R66+FC_TRA_RAIL_FRT_E!R66</f>
        <v>0</v>
      </c>
      <c r="S66" s="52">
        <f>FC_TRA_RAIL_MTU_E!S66+FC_TRA_RAIL_CPT_E!S66+FC_TRA_RAIL_HST_E!S66+FC_TRA_RAIL_FRT_E!S66</f>
        <v>0</v>
      </c>
      <c r="T66" s="52">
        <f>FC_TRA_RAIL_MTU_E!T66+FC_TRA_RAIL_CPT_E!T66+FC_TRA_RAIL_HST_E!T66+FC_TRA_RAIL_FRT_E!T66</f>
        <v>0</v>
      </c>
      <c r="U66" s="52">
        <f>FC_TRA_RAIL_MTU_E!U66+FC_TRA_RAIL_CPT_E!U66+FC_TRA_RAIL_HST_E!U66+FC_TRA_RAIL_FRT_E!U66</f>
        <v>0</v>
      </c>
      <c r="V66" s="52">
        <f>FC_TRA_RAIL_MTU_E!V66+FC_TRA_RAIL_CPT_E!V66+FC_TRA_RAIL_HST_E!V66+FC_TRA_RAIL_FRT_E!V66</f>
        <v>0</v>
      </c>
      <c r="W66" s="52">
        <f>FC_TRA_RAIL_MTU_E!W66+FC_TRA_RAIL_CPT_E!W66+FC_TRA_RAIL_HST_E!W66+FC_TRA_RAIL_FRT_E!W66</f>
        <v>0</v>
      </c>
      <c r="X66" s="52">
        <f>FC_TRA_RAIL_MTU_E!X66+FC_TRA_RAIL_CPT_E!X66+FC_TRA_RAIL_HST_E!X66+FC_TRA_RAIL_FRT_E!X66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FC_TRA_RAIL_MTU_E!C67+FC_TRA_RAIL_CPT_E!C67+FC_TRA_RAIL_HST_E!C67+FC_TRA_RAIL_FRT_E!C67</f>
        <v>0</v>
      </c>
      <c r="D67" s="52">
        <f>FC_TRA_RAIL_MTU_E!D67+FC_TRA_RAIL_CPT_E!D67+FC_TRA_RAIL_HST_E!D67+FC_TRA_RAIL_FRT_E!D67</f>
        <v>0</v>
      </c>
      <c r="E67" s="52">
        <f>FC_TRA_RAIL_MTU_E!E67+FC_TRA_RAIL_CPT_E!E67+FC_TRA_RAIL_HST_E!E67+FC_TRA_RAIL_FRT_E!E67</f>
        <v>0</v>
      </c>
      <c r="F67" s="52">
        <f>FC_TRA_RAIL_MTU_E!F67+FC_TRA_RAIL_CPT_E!F67+FC_TRA_RAIL_HST_E!F67+FC_TRA_RAIL_FRT_E!F67</f>
        <v>0</v>
      </c>
      <c r="G67" s="52">
        <f>FC_TRA_RAIL_MTU_E!G67+FC_TRA_RAIL_CPT_E!G67+FC_TRA_RAIL_HST_E!G67+FC_TRA_RAIL_FRT_E!G67</f>
        <v>0</v>
      </c>
      <c r="H67" s="52">
        <f>FC_TRA_RAIL_MTU_E!H67+FC_TRA_RAIL_CPT_E!H67+FC_TRA_RAIL_HST_E!H67+FC_TRA_RAIL_FRT_E!H67</f>
        <v>0</v>
      </c>
      <c r="I67" s="52">
        <f>FC_TRA_RAIL_MTU_E!I67+FC_TRA_RAIL_CPT_E!I67+FC_TRA_RAIL_HST_E!I67+FC_TRA_RAIL_FRT_E!I67</f>
        <v>0</v>
      </c>
      <c r="J67" s="52">
        <f>FC_TRA_RAIL_MTU_E!J67+FC_TRA_RAIL_CPT_E!J67+FC_TRA_RAIL_HST_E!J67+FC_TRA_RAIL_FRT_E!J67</f>
        <v>0</v>
      </c>
      <c r="K67" s="52">
        <f>FC_TRA_RAIL_MTU_E!K67+FC_TRA_RAIL_CPT_E!K67+FC_TRA_RAIL_HST_E!K67+FC_TRA_RAIL_FRT_E!K67</f>
        <v>0</v>
      </c>
      <c r="L67" s="52">
        <f>FC_TRA_RAIL_MTU_E!L67+FC_TRA_RAIL_CPT_E!L67+FC_TRA_RAIL_HST_E!L67+FC_TRA_RAIL_FRT_E!L67</f>
        <v>0</v>
      </c>
      <c r="M67" s="52">
        <f>FC_TRA_RAIL_MTU_E!M67+FC_TRA_RAIL_CPT_E!M67+FC_TRA_RAIL_HST_E!M67+FC_TRA_RAIL_FRT_E!M67</f>
        <v>0</v>
      </c>
      <c r="N67" s="52">
        <f>FC_TRA_RAIL_MTU_E!N67+FC_TRA_RAIL_CPT_E!N67+FC_TRA_RAIL_HST_E!N67+FC_TRA_RAIL_FRT_E!N67</f>
        <v>0</v>
      </c>
      <c r="O67" s="52">
        <f>FC_TRA_RAIL_MTU_E!O67+FC_TRA_RAIL_CPT_E!O67+FC_TRA_RAIL_HST_E!O67+FC_TRA_RAIL_FRT_E!O67</f>
        <v>0</v>
      </c>
      <c r="P67" s="52">
        <f>FC_TRA_RAIL_MTU_E!P67+FC_TRA_RAIL_CPT_E!P67+FC_TRA_RAIL_HST_E!P67+FC_TRA_RAIL_FRT_E!P67</f>
        <v>0</v>
      </c>
      <c r="Q67" s="52">
        <f>FC_TRA_RAIL_MTU_E!Q67+FC_TRA_RAIL_CPT_E!Q67+FC_TRA_RAIL_HST_E!Q67+FC_TRA_RAIL_FRT_E!Q67</f>
        <v>0</v>
      </c>
      <c r="R67" s="52">
        <f>FC_TRA_RAIL_MTU_E!R67+FC_TRA_RAIL_CPT_E!R67+FC_TRA_RAIL_HST_E!R67+FC_TRA_RAIL_FRT_E!R67</f>
        <v>0</v>
      </c>
      <c r="S67" s="52">
        <f>FC_TRA_RAIL_MTU_E!S67+FC_TRA_RAIL_CPT_E!S67+FC_TRA_RAIL_HST_E!S67+FC_TRA_RAIL_FRT_E!S67</f>
        <v>0</v>
      </c>
      <c r="T67" s="52">
        <f>FC_TRA_RAIL_MTU_E!T67+FC_TRA_RAIL_CPT_E!T67+FC_TRA_RAIL_HST_E!T67+FC_TRA_RAIL_FRT_E!T67</f>
        <v>0</v>
      </c>
      <c r="U67" s="52">
        <f>FC_TRA_RAIL_MTU_E!U67+FC_TRA_RAIL_CPT_E!U67+FC_TRA_RAIL_HST_E!U67+FC_TRA_RAIL_FRT_E!U67</f>
        <v>0</v>
      </c>
      <c r="V67" s="52">
        <f>FC_TRA_RAIL_MTU_E!V67+FC_TRA_RAIL_CPT_E!V67+FC_TRA_RAIL_HST_E!V67+FC_TRA_RAIL_FRT_E!V67</f>
        <v>0</v>
      </c>
      <c r="W67" s="52">
        <f>FC_TRA_RAIL_MTU_E!W67+FC_TRA_RAIL_CPT_E!W67+FC_TRA_RAIL_HST_E!W67+FC_TRA_RAIL_FRT_E!W67</f>
        <v>0</v>
      </c>
      <c r="X67" s="52">
        <f>FC_TRA_RAIL_MTU_E!X67+FC_TRA_RAIL_CPT_E!X67+FC_TRA_RAIL_HST_E!X67+FC_TRA_RAIL_FRT_E!X67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FC_TRA_RAIL_MTU_E!C68+FC_TRA_RAIL_CPT_E!C68+FC_TRA_RAIL_HST_E!C68+FC_TRA_RAIL_FRT_E!C68</f>
        <v>0</v>
      </c>
      <c r="D68" s="52">
        <f>FC_TRA_RAIL_MTU_E!D68+FC_TRA_RAIL_CPT_E!D68+FC_TRA_RAIL_HST_E!D68+FC_TRA_RAIL_FRT_E!D68</f>
        <v>0</v>
      </c>
      <c r="E68" s="52">
        <f>FC_TRA_RAIL_MTU_E!E68+FC_TRA_RAIL_CPT_E!E68+FC_TRA_RAIL_HST_E!E68+FC_TRA_RAIL_FRT_E!E68</f>
        <v>0</v>
      </c>
      <c r="F68" s="52">
        <f>FC_TRA_RAIL_MTU_E!F68+FC_TRA_RAIL_CPT_E!F68+FC_TRA_RAIL_HST_E!F68+FC_TRA_RAIL_FRT_E!F68</f>
        <v>0</v>
      </c>
      <c r="G68" s="52">
        <f>FC_TRA_RAIL_MTU_E!G68+FC_TRA_RAIL_CPT_E!G68+FC_TRA_RAIL_HST_E!G68+FC_TRA_RAIL_FRT_E!G68</f>
        <v>0</v>
      </c>
      <c r="H68" s="52">
        <f>FC_TRA_RAIL_MTU_E!H68+FC_TRA_RAIL_CPT_E!H68+FC_TRA_RAIL_HST_E!H68+FC_TRA_RAIL_FRT_E!H68</f>
        <v>0</v>
      </c>
      <c r="I68" s="52">
        <f>FC_TRA_RAIL_MTU_E!I68+FC_TRA_RAIL_CPT_E!I68+FC_TRA_RAIL_HST_E!I68+FC_TRA_RAIL_FRT_E!I68</f>
        <v>0</v>
      </c>
      <c r="J68" s="52">
        <f>FC_TRA_RAIL_MTU_E!J68+FC_TRA_RAIL_CPT_E!J68+FC_TRA_RAIL_HST_E!J68+FC_TRA_RAIL_FRT_E!J68</f>
        <v>0</v>
      </c>
      <c r="K68" s="52">
        <f>FC_TRA_RAIL_MTU_E!K68+FC_TRA_RAIL_CPT_E!K68+FC_TRA_RAIL_HST_E!K68+FC_TRA_RAIL_FRT_E!K68</f>
        <v>0</v>
      </c>
      <c r="L68" s="52">
        <f>FC_TRA_RAIL_MTU_E!L68+FC_TRA_RAIL_CPT_E!L68+FC_TRA_RAIL_HST_E!L68+FC_TRA_RAIL_FRT_E!L68</f>
        <v>0</v>
      </c>
      <c r="M68" s="52">
        <f>FC_TRA_RAIL_MTU_E!M68+FC_TRA_RAIL_CPT_E!M68+FC_TRA_RAIL_HST_E!M68+FC_TRA_RAIL_FRT_E!M68</f>
        <v>0</v>
      </c>
      <c r="N68" s="52">
        <f>FC_TRA_RAIL_MTU_E!N68+FC_TRA_RAIL_CPT_E!N68+FC_TRA_RAIL_HST_E!N68+FC_TRA_RAIL_FRT_E!N68</f>
        <v>0</v>
      </c>
      <c r="O68" s="52">
        <f>FC_TRA_RAIL_MTU_E!O68+FC_TRA_RAIL_CPT_E!O68+FC_TRA_RAIL_HST_E!O68+FC_TRA_RAIL_FRT_E!O68</f>
        <v>0</v>
      </c>
      <c r="P68" s="52">
        <f>FC_TRA_RAIL_MTU_E!P68+FC_TRA_RAIL_CPT_E!P68+FC_TRA_RAIL_HST_E!P68+FC_TRA_RAIL_FRT_E!P68</f>
        <v>0</v>
      </c>
      <c r="Q68" s="52">
        <f>FC_TRA_RAIL_MTU_E!Q68+FC_TRA_RAIL_CPT_E!Q68+FC_TRA_RAIL_HST_E!Q68+FC_TRA_RAIL_FRT_E!Q68</f>
        <v>0</v>
      </c>
      <c r="R68" s="52">
        <f>FC_TRA_RAIL_MTU_E!R68+FC_TRA_RAIL_CPT_E!R68+FC_TRA_RAIL_HST_E!R68+FC_TRA_RAIL_FRT_E!R68</f>
        <v>0</v>
      </c>
      <c r="S68" s="52">
        <f>FC_TRA_RAIL_MTU_E!S68+FC_TRA_RAIL_CPT_E!S68+FC_TRA_RAIL_HST_E!S68+FC_TRA_RAIL_FRT_E!S68</f>
        <v>0</v>
      </c>
      <c r="T68" s="52">
        <f>FC_TRA_RAIL_MTU_E!T68+FC_TRA_RAIL_CPT_E!T68+FC_TRA_RAIL_HST_E!T68+FC_TRA_RAIL_FRT_E!T68</f>
        <v>0</v>
      </c>
      <c r="U68" s="52">
        <f>FC_TRA_RAIL_MTU_E!U68+FC_TRA_RAIL_CPT_E!U68+FC_TRA_RAIL_HST_E!U68+FC_TRA_RAIL_FRT_E!U68</f>
        <v>0</v>
      </c>
      <c r="V68" s="52">
        <f>FC_TRA_RAIL_MTU_E!V68+FC_TRA_RAIL_CPT_E!V68+FC_TRA_RAIL_HST_E!V68+FC_TRA_RAIL_FRT_E!V68</f>
        <v>0</v>
      </c>
      <c r="W68" s="52">
        <f>FC_TRA_RAIL_MTU_E!W68+FC_TRA_RAIL_CPT_E!W68+FC_TRA_RAIL_HST_E!W68+FC_TRA_RAIL_FRT_E!W68</f>
        <v>0</v>
      </c>
      <c r="X68" s="52">
        <f>FC_TRA_RAIL_MTU_E!X68+FC_TRA_RAIL_CPT_E!X68+FC_TRA_RAIL_HST_E!X68+FC_TRA_RAIL_FRT_E!X68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FC_TRA_RAIL_MTU_E!C69+FC_TRA_RAIL_CPT_E!C69+FC_TRA_RAIL_HST_E!C69+FC_TRA_RAIL_FRT_E!C69</f>
        <v>0</v>
      </c>
      <c r="D69" s="52">
        <f>FC_TRA_RAIL_MTU_E!D69+FC_TRA_RAIL_CPT_E!D69+FC_TRA_RAIL_HST_E!D69+FC_TRA_RAIL_FRT_E!D69</f>
        <v>0</v>
      </c>
      <c r="E69" s="52">
        <f>FC_TRA_RAIL_MTU_E!E69+FC_TRA_RAIL_CPT_E!E69+FC_TRA_RAIL_HST_E!E69+FC_TRA_RAIL_FRT_E!E69</f>
        <v>0</v>
      </c>
      <c r="F69" s="52">
        <f>FC_TRA_RAIL_MTU_E!F69+FC_TRA_RAIL_CPT_E!F69+FC_TRA_RAIL_HST_E!F69+FC_TRA_RAIL_FRT_E!F69</f>
        <v>0</v>
      </c>
      <c r="G69" s="52">
        <f>FC_TRA_RAIL_MTU_E!G69+FC_TRA_RAIL_CPT_E!G69+FC_TRA_RAIL_HST_E!G69+FC_TRA_RAIL_FRT_E!G69</f>
        <v>0</v>
      </c>
      <c r="H69" s="52">
        <f>FC_TRA_RAIL_MTU_E!H69+FC_TRA_RAIL_CPT_E!H69+FC_TRA_RAIL_HST_E!H69+FC_TRA_RAIL_FRT_E!H69</f>
        <v>0</v>
      </c>
      <c r="I69" s="52">
        <f>FC_TRA_RAIL_MTU_E!I69+FC_TRA_RAIL_CPT_E!I69+FC_TRA_RAIL_HST_E!I69+FC_TRA_RAIL_FRT_E!I69</f>
        <v>0</v>
      </c>
      <c r="J69" s="52">
        <f>FC_TRA_RAIL_MTU_E!J69+FC_TRA_RAIL_CPT_E!J69+FC_TRA_RAIL_HST_E!J69+FC_TRA_RAIL_FRT_E!J69</f>
        <v>0</v>
      </c>
      <c r="K69" s="52">
        <f>FC_TRA_RAIL_MTU_E!K69+FC_TRA_RAIL_CPT_E!K69+FC_TRA_RAIL_HST_E!K69+FC_TRA_RAIL_FRT_E!K69</f>
        <v>0</v>
      </c>
      <c r="L69" s="52">
        <f>FC_TRA_RAIL_MTU_E!L69+FC_TRA_RAIL_CPT_E!L69+FC_TRA_RAIL_HST_E!L69+FC_TRA_RAIL_FRT_E!L69</f>
        <v>0</v>
      </c>
      <c r="M69" s="52">
        <f>FC_TRA_RAIL_MTU_E!M69+FC_TRA_RAIL_CPT_E!M69+FC_TRA_RAIL_HST_E!M69+FC_TRA_RAIL_FRT_E!M69</f>
        <v>0</v>
      </c>
      <c r="N69" s="52">
        <f>FC_TRA_RAIL_MTU_E!N69+FC_TRA_RAIL_CPT_E!N69+FC_TRA_RAIL_HST_E!N69+FC_TRA_RAIL_FRT_E!N69</f>
        <v>0</v>
      </c>
      <c r="O69" s="52">
        <f>FC_TRA_RAIL_MTU_E!O69+FC_TRA_RAIL_CPT_E!O69+FC_TRA_RAIL_HST_E!O69+FC_TRA_RAIL_FRT_E!O69</f>
        <v>0</v>
      </c>
      <c r="P69" s="52">
        <f>FC_TRA_RAIL_MTU_E!P69+FC_TRA_RAIL_CPT_E!P69+FC_TRA_RAIL_HST_E!P69+FC_TRA_RAIL_FRT_E!P69</f>
        <v>0</v>
      </c>
      <c r="Q69" s="52">
        <f>FC_TRA_RAIL_MTU_E!Q69+FC_TRA_RAIL_CPT_E!Q69+FC_TRA_RAIL_HST_E!Q69+FC_TRA_RAIL_FRT_E!Q69</f>
        <v>0</v>
      </c>
      <c r="R69" s="52">
        <f>FC_TRA_RAIL_MTU_E!R69+FC_TRA_RAIL_CPT_E!R69+FC_TRA_RAIL_HST_E!R69+FC_TRA_RAIL_FRT_E!R69</f>
        <v>0</v>
      </c>
      <c r="S69" s="52">
        <f>FC_TRA_RAIL_MTU_E!S69+FC_TRA_RAIL_CPT_E!S69+FC_TRA_RAIL_HST_E!S69+FC_TRA_RAIL_FRT_E!S69</f>
        <v>0</v>
      </c>
      <c r="T69" s="52">
        <f>FC_TRA_RAIL_MTU_E!T69+FC_TRA_RAIL_CPT_E!T69+FC_TRA_RAIL_HST_E!T69+FC_TRA_RAIL_FRT_E!T69</f>
        <v>2.0900160000000001E-2</v>
      </c>
      <c r="U69" s="52">
        <f>FC_TRA_RAIL_MTU_E!U69+FC_TRA_RAIL_CPT_E!U69+FC_TRA_RAIL_HST_E!U69+FC_TRA_RAIL_FRT_E!U69</f>
        <v>0</v>
      </c>
      <c r="V69" s="52">
        <f>FC_TRA_RAIL_MTU_E!V69+FC_TRA_RAIL_CPT_E!V69+FC_TRA_RAIL_HST_E!V69+FC_TRA_RAIL_FRT_E!V69</f>
        <v>0</v>
      </c>
      <c r="W69" s="52">
        <f>FC_TRA_RAIL_MTU_E!W69+FC_TRA_RAIL_CPT_E!W69+FC_TRA_RAIL_HST_E!W69+FC_TRA_RAIL_FRT_E!W69</f>
        <v>0</v>
      </c>
      <c r="X69" s="52">
        <f>FC_TRA_RAIL_MTU_E!X69+FC_TRA_RAIL_CPT_E!X69+FC_TRA_RAIL_HST_E!X69+FC_TRA_RAIL_FRT_E!X69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FC_TRA_RAIL_MTU_E!C70+FC_TRA_RAIL_CPT_E!C70+FC_TRA_RAIL_HST_E!C70+FC_TRA_RAIL_FRT_E!C70</f>
        <v>0</v>
      </c>
      <c r="D70" s="52">
        <f>FC_TRA_RAIL_MTU_E!D70+FC_TRA_RAIL_CPT_E!D70+FC_TRA_RAIL_HST_E!D70+FC_TRA_RAIL_FRT_E!D70</f>
        <v>0</v>
      </c>
      <c r="E70" s="52">
        <f>FC_TRA_RAIL_MTU_E!E70+FC_TRA_RAIL_CPT_E!E70+FC_TRA_RAIL_HST_E!E70+FC_TRA_RAIL_FRT_E!E70</f>
        <v>0</v>
      </c>
      <c r="F70" s="52">
        <f>FC_TRA_RAIL_MTU_E!F70+FC_TRA_RAIL_CPT_E!F70+FC_TRA_RAIL_HST_E!F70+FC_TRA_RAIL_FRT_E!F70</f>
        <v>0</v>
      </c>
      <c r="G70" s="52">
        <f>FC_TRA_RAIL_MTU_E!G70+FC_TRA_RAIL_CPT_E!G70+FC_TRA_RAIL_HST_E!G70+FC_TRA_RAIL_FRT_E!G70</f>
        <v>0</v>
      </c>
      <c r="H70" s="52">
        <f>FC_TRA_RAIL_MTU_E!H70+FC_TRA_RAIL_CPT_E!H70+FC_TRA_RAIL_HST_E!H70+FC_TRA_RAIL_FRT_E!H70</f>
        <v>0</v>
      </c>
      <c r="I70" s="52">
        <f>FC_TRA_RAIL_MTU_E!I70+FC_TRA_RAIL_CPT_E!I70+FC_TRA_RAIL_HST_E!I70+FC_TRA_RAIL_FRT_E!I70</f>
        <v>0</v>
      </c>
      <c r="J70" s="52">
        <f>FC_TRA_RAIL_MTU_E!J70+FC_TRA_RAIL_CPT_E!J70+FC_TRA_RAIL_HST_E!J70+FC_TRA_RAIL_FRT_E!J70</f>
        <v>0</v>
      </c>
      <c r="K70" s="52">
        <f>FC_TRA_RAIL_MTU_E!K70+FC_TRA_RAIL_CPT_E!K70+FC_TRA_RAIL_HST_E!K70+FC_TRA_RAIL_FRT_E!K70</f>
        <v>0</v>
      </c>
      <c r="L70" s="52">
        <f>FC_TRA_RAIL_MTU_E!L70+FC_TRA_RAIL_CPT_E!L70+FC_TRA_RAIL_HST_E!L70+FC_TRA_RAIL_FRT_E!L70</f>
        <v>0</v>
      </c>
      <c r="M70" s="52">
        <f>FC_TRA_RAIL_MTU_E!M70+FC_TRA_RAIL_CPT_E!M70+FC_TRA_RAIL_HST_E!M70+FC_TRA_RAIL_FRT_E!M70</f>
        <v>0</v>
      </c>
      <c r="N70" s="52">
        <f>FC_TRA_RAIL_MTU_E!N70+FC_TRA_RAIL_CPT_E!N70+FC_TRA_RAIL_HST_E!N70+FC_TRA_RAIL_FRT_E!N70</f>
        <v>0</v>
      </c>
      <c r="O70" s="52">
        <f>FC_TRA_RAIL_MTU_E!O70+FC_TRA_RAIL_CPT_E!O70+FC_TRA_RAIL_HST_E!O70+FC_TRA_RAIL_FRT_E!O70</f>
        <v>0</v>
      </c>
      <c r="P70" s="52">
        <f>FC_TRA_RAIL_MTU_E!P70+FC_TRA_RAIL_CPT_E!P70+FC_TRA_RAIL_HST_E!P70+FC_TRA_RAIL_FRT_E!P70</f>
        <v>0</v>
      </c>
      <c r="Q70" s="52">
        <f>FC_TRA_RAIL_MTU_E!Q70+FC_TRA_RAIL_CPT_E!Q70+FC_TRA_RAIL_HST_E!Q70+FC_TRA_RAIL_FRT_E!Q70</f>
        <v>0</v>
      </c>
      <c r="R70" s="52">
        <f>FC_TRA_RAIL_MTU_E!R70+FC_TRA_RAIL_CPT_E!R70+FC_TRA_RAIL_HST_E!R70+FC_TRA_RAIL_FRT_E!R70</f>
        <v>0</v>
      </c>
      <c r="S70" s="52">
        <f>FC_TRA_RAIL_MTU_E!S70+FC_TRA_RAIL_CPT_E!S70+FC_TRA_RAIL_HST_E!S70+FC_TRA_RAIL_FRT_E!S70</f>
        <v>0</v>
      </c>
      <c r="T70" s="52">
        <f>FC_TRA_RAIL_MTU_E!T70+FC_TRA_RAIL_CPT_E!T70+FC_TRA_RAIL_HST_E!T70+FC_TRA_RAIL_FRT_E!T70</f>
        <v>0</v>
      </c>
      <c r="U70" s="52">
        <f>FC_TRA_RAIL_MTU_E!U70+FC_TRA_RAIL_CPT_E!U70+FC_TRA_RAIL_HST_E!U70+FC_TRA_RAIL_FRT_E!U70</f>
        <v>0</v>
      </c>
      <c r="V70" s="52">
        <f>FC_TRA_RAIL_MTU_E!V70+FC_TRA_RAIL_CPT_E!V70+FC_TRA_RAIL_HST_E!V70+FC_TRA_RAIL_FRT_E!V70</f>
        <v>0</v>
      </c>
      <c r="W70" s="52">
        <f>FC_TRA_RAIL_MTU_E!W70+FC_TRA_RAIL_CPT_E!W70+FC_TRA_RAIL_HST_E!W70+FC_TRA_RAIL_FRT_E!W70</f>
        <v>0</v>
      </c>
      <c r="X70" s="52">
        <f>FC_TRA_RAIL_MTU_E!X70+FC_TRA_RAIL_CPT_E!X70+FC_TRA_RAIL_HST_E!X70+FC_TRA_RAIL_FRT_E!X70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FC_TRA_RAIL_MTU_E!C71+FC_TRA_RAIL_CPT_E!C71+FC_TRA_RAIL_HST_E!C71+FC_TRA_RAIL_FRT_E!C71</f>
        <v>0</v>
      </c>
      <c r="D71" s="52">
        <f>FC_TRA_RAIL_MTU_E!D71+FC_TRA_RAIL_CPT_E!D71+FC_TRA_RAIL_HST_E!D71+FC_TRA_RAIL_FRT_E!D71</f>
        <v>0</v>
      </c>
      <c r="E71" s="52">
        <f>FC_TRA_RAIL_MTU_E!E71+FC_TRA_RAIL_CPT_E!E71+FC_TRA_RAIL_HST_E!E71+FC_TRA_RAIL_FRT_E!E71</f>
        <v>0</v>
      </c>
      <c r="F71" s="52">
        <f>FC_TRA_RAIL_MTU_E!F71+FC_TRA_RAIL_CPT_E!F71+FC_TRA_RAIL_HST_E!F71+FC_TRA_RAIL_FRT_E!F71</f>
        <v>0</v>
      </c>
      <c r="G71" s="52">
        <f>FC_TRA_RAIL_MTU_E!G71+FC_TRA_RAIL_CPT_E!G71+FC_TRA_RAIL_HST_E!G71+FC_TRA_RAIL_FRT_E!G71</f>
        <v>0</v>
      </c>
      <c r="H71" s="52">
        <f>FC_TRA_RAIL_MTU_E!H71+FC_TRA_RAIL_CPT_E!H71+FC_TRA_RAIL_HST_E!H71+FC_TRA_RAIL_FRT_E!H71</f>
        <v>0</v>
      </c>
      <c r="I71" s="52">
        <f>FC_TRA_RAIL_MTU_E!I71+FC_TRA_RAIL_CPT_E!I71+FC_TRA_RAIL_HST_E!I71+FC_TRA_RAIL_FRT_E!I71</f>
        <v>0</v>
      </c>
      <c r="J71" s="52">
        <f>FC_TRA_RAIL_MTU_E!J71+FC_TRA_RAIL_CPT_E!J71+FC_TRA_RAIL_HST_E!J71+FC_TRA_RAIL_FRT_E!J71</f>
        <v>0</v>
      </c>
      <c r="K71" s="52">
        <f>FC_TRA_RAIL_MTU_E!K71+FC_TRA_RAIL_CPT_E!K71+FC_TRA_RAIL_HST_E!K71+FC_TRA_RAIL_FRT_E!K71</f>
        <v>0</v>
      </c>
      <c r="L71" s="52">
        <f>FC_TRA_RAIL_MTU_E!L71+FC_TRA_RAIL_CPT_E!L71+FC_TRA_RAIL_HST_E!L71+FC_TRA_RAIL_FRT_E!L71</f>
        <v>0</v>
      </c>
      <c r="M71" s="52">
        <f>FC_TRA_RAIL_MTU_E!M71+FC_TRA_RAIL_CPT_E!M71+FC_TRA_RAIL_HST_E!M71+FC_TRA_RAIL_FRT_E!M71</f>
        <v>0</v>
      </c>
      <c r="N71" s="52">
        <f>FC_TRA_RAIL_MTU_E!N71+FC_TRA_RAIL_CPT_E!N71+FC_TRA_RAIL_HST_E!N71+FC_TRA_RAIL_FRT_E!N71</f>
        <v>0</v>
      </c>
      <c r="O71" s="52">
        <f>FC_TRA_RAIL_MTU_E!O71+FC_TRA_RAIL_CPT_E!O71+FC_TRA_RAIL_HST_E!O71+FC_TRA_RAIL_FRT_E!O71</f>
        <v>0</v>
      </c>
      <c r="P71" s="52">
        <f>FC_TRA_RAIL_MTU_E!P71+FC_TRA_RAIL_CPT_E!P71+FC_TRA_RAIL_HST_E!P71+FC_TRA_RAIL_FRT_E!P71</f>
        <v>0</v>
      </c>
      <c r="Q71" s="52">
        <f>FC_TRA_RAIL_MTU_E!Q71+FC_TRA_RAIL_CPT_E!Q71+FC_TRA_RAIL_HST_E!Q71+FC_TRA_RAIL_FRT_E!Q71</f>
        <v>0</v>
      </c>
      <c r="R71" s="52">
        <f>FC_TRA_RAIL_MTU_E!R71+FC_TRA_RAIL_CPT_E!R71+FC_TRA_RAIL_HST_E!R71+FC_TRA_RAIL_FRT_E!R71</f>
        <v>0</v>
      </c>
      <c r="S71" s="52">
        <f>FC_TRA_RAIL_MTU_E!S71+FC_TRA_RAIL_CPT_E!S71+FC_TRA_RAIL_HST_E!S71+FC_TRA_RAIL_FRT_E!S71</f>
        <v>0</v>
      </c>
      <c r="T71" s="52">
        <f>FC_TRA_RAIL_MTU_E!T71+FC_TRA_RAIL_CPT_E!T71+FC_TRA_RAIL_HST_E!T71+FC_TRA_RAIL_FRT_E!T71</f>
        <v>0</v>
      </c>
      <c r="U71" s="52">
        <f>FC_TRA_RAIL_MTU_E!U71+FC_TRA_RAIL_CPT_E!U71+FC_TRA_RAIL_HST_E!U71+FC_TRA_RAIL_FRT_E!U71</f>
        <v>0</v>
      </c>
      <c r="V71" s="52">
        <f>FC_TRA_RAIL_MTU_E!V71+FC_TRA_RAIL_CPT_E!V71+FC_TRA_RAIL_HST_E!V71+FC_TRA_RAIL_FRT_E!V71</f>
        <v>0</v>
      </c>
      <c r="W71" s="52">
        <f>FC_TRA_RAIL_MTU_E!W71+FC_TRA_RAIL_CPT_E!W71+FC_TRA_RAIL_HST_E!W71+FC_TRA_RAIL_FRT_E!W71</f>
        <v>0</v>
      </c>
      <c r="X71" s="52">
        <f>FC_TRA_RAIL_MTU_E!X71+FC_TRA_RAIL_CPT_E!X71+FC_TRA_RAIL_HST_E!X71+FC_TRA_RAIL_FRT_E!X71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FC_TRA_RAIL_MTU_E!C72+FC_TRA_RAIL_CPT_E!C72+FC_TRA_RAIL_HST_E!C72+FC_TRA_RAIL_FRT_E!C72</f>
        <v>0</v>
      </c>
      <c r="D72" s="55">
        <f>FC_TRA_RAIL_MTU_E!D72+FC_TRA_RAIL_CPT_E!D72+FC_TRA_RAIL_HST_E!D72+FC_TRA_RAIL_FRT_E!D72</f>
        <v>0</v>
      </c>
      <c r="E72" s="55">
        <f>FC_TRA_RAIL_MTU_E!E72+FC_TRA_RAIL_CPT_E!E72+FC_TRA_RAIL_HST_E!E72+FC_TRA_RAIL_FRT_E!E72</f>
        <v>0</v>
      </c>
      <c r="F72" s="55">
        <f>FC_TRA_RAIL_MTU_E!F72+FC_TRA_RAIL_CPT_E!F72+FC_TRA_RAIL_HST_E!F72+FC_TRA_RAIL_FRT_E!F72</f>
        <v>0</v>
      </c>
      <c r="G72" s="55">
        <f>FC_TRA_RAIL_MTU_E!G72+FC_TRA_RAIL_CPT_E!G72+FC_TRA_RAIL_HST_E!G72+FC_TRA_RAIL_FRT_E!G72</f>
        <v>0</v>
      </c>
      <c r="H72" s="55">
        <f>FC_TRA_RAIL_MTU_E!H72+FC_TRA_RAIL_CPT_E!H72+FC_TRA_RAIL_HST_E!H72+FC_TRA_RAIL_FRT_E!H72</f>
        <v>0</v>
      </c>
      <c r="I72" s="55">
        <f>FC_TRA_RAIL_MTU_E!I72+FC_TRA_RAIL_CPT_E!I72+FC_TRA_RAIL_HST_E!I72+FC_TRA_RAIL_FRT_E!I72</f>
        <v>0</v>
      </c>
      <c r="J72" s="55">
        <f>FC_TRA_RAIL_MTU_E!J72+FC_TRA_RAIL_CPT_E!J72+FC_TRA_RAIL_HST_E!J72+FC_TRA_RAIL_FRT_E!J72</f>
        <v>0</v>
      </c>
      <c r="K72" s="55">
        <f>FC_TRA_RAIL_MTU_E!K72+FC_TRA_RAIL_CPT_E!K72+FC_TRA_RAIL_HST_E!K72+FC_TRA_RAIL_FRT_E!K72</f>
        <v>0</v>
      </c>
      <c r="L72" s="55">
        <f>FC_TRA_RAIL_MTU_E!L72+FC_TRA_RAIL_CPT_E!L72+FC_TRA_RAIL_HST_E!L72+FC_TRA_RAIL_FRT_E!L72</f>
        <v>0</v>
      </c>
      <c r="M72" s="55">
        <f>FC_TRA_RAIL_MTU_E!M72+FC_TRA_RAIL_CPT_E!M72+FC_TRA_RAIL_HST_E!M72+FC_TRA_RAIL_FRT_E!M72</f>
        <v>0</v>
      </c>
      <c r="N72" s="55">
        <f>FC_TRA_RAIL_MTU_E!N72+FC_TRA_RAIL_CPT_E!N72+FC_TRA_RAIL_HST_E!N72+FC_TRA_RAIL_FRT_E!N72</f>
        <v>0</v>
      </c>
      <c r="O72" s="55">
        <f>FC_TRA_RAIL_MTU_E!O72+FC_TRA_RAIL_CPT_E!O72+FC_TRA_RAIL_HST_E!O72+FC_TRA_RAIL_FRT_E!O72</f>
        <v>0</v>
      </c>
      <c r="P72" s="55">
        <f>FC_TRA_RAIL_MTU_E!P72+FC_TRA_RAIL_CPT_E!P72+FC_TRA_RAIL_HST_E!P72+FC_TRA_RAIL_FRT_E!P72</f>
        <v>0</v>
      </c>
      <c r="Q72" s="55">
        <f>FC_TRA_RAIL_MTU_E!Q72+FC_TRA_RAIL_CPT_E!Q72+FC_TRA_RAIL_HST_E!Q72+FC_TRA_RAIL_FRT_E!Q72</f>
        <v>0</v>
      </c>
      <c r="R72" s="55">
        <f>FC_TRA_RAIL_MTU_E!R72+FC_TRA_RAIL_CPT_E!R72+FC_TRA_RAIL_HST_E!R72+FC_TRA_RAIL_FRT_E!R72</f>
        <v>0</v>
      </c>
      <c r="S72" s="55">
        <f>FC_TRA_RAIL_MTU_E!S72+FC_TRA_RAIL_CPT_E!S72+FC_TRA_RAIL_HST_E!S72+FC_TRA_RAIL_FRT_E!S72</f>
        <v>0</v>
      </c>
      <c r="T72" s="55">
        <f>FC_TRA_RAIL_MTU_E!T72+FC_TRA_RAIL_CPT_E!T72+FC_TRA_RAIL_HST_E!T72+FC_TRA_RAIL_FRT_E!T72</f>
        <v>0</v>
      </c>
      <c r="U72" s="55">
        <f>FC_TRA_RAIL_MTU_E!U72+FC_TRA_RAIL_CPT_E!U72+FC_TRA_RAIL_HST_E!U72+FC_TRA_RAIL_FRT_E!U72</f>
        <v>0</v>
      </c>
      <c r="V72" s="55">
        <f>FC_TRA_RAIL_MTU_E!V72+FC_TRA_RAIL_CPT_E!V72+FC_TRA_RAIL_HST_E!V72+FC_TRA_RAIL_FRT_E!V72</f>
        <v>0</v>
      </c>
      <c r="W72" s="55">
        <f>FC_TRA_RAIL_MTU_E!W72+FC_TRA_RAIL_CPT_E!W72+FC_TRA_RAIL_HST_E!W72+FC_TRA_RAIL_FRT_E!W72</f>
        <v>0</v>
      </c>
      <c r="X72" s="55">
        <f>FC_TRA_RAIL_MTU_E!X72+FC_TRA_RAIL_CPT_E!X72+FC_TRA_RAIL_HST_E!X72+FC_TRA_RAIL_FRT_E!X72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243</v>
      </c>
      <c r="B1" s="4" t="s">
        <v>244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0</v>
      </c>
      <c r="D26" s="27">
        <f t="shared" ref="D26:W26" si="20">SUM(D27,D33)</f>
        <v>0</v>
      </c>
      <c r="E26" s="27">
        <f t="shared" si="20"/>
        <v>0</v>
      </c>
      <c r="F26" s="27">
        <f t="shared" si="20"/>
        <v>0</v>
      </c>
      <c r="G26" s="27">
        <f t="shared" si="20"/>
        <v>0</v>
      </c>
      <c r="H26" s="27">
        <f t="shared" si="20"/>
        <v>0</v>
      </c>
      <c r="I26" s="27">
        <f t="shared" si="20"/>
        <v>0</v>
      </c>
      <c r="J26" s="27">
        <f t="shared" si="20"/>
        <v>0</v>
      </c>
      <c r="K26" s="27">
        <f t="shared" si="20"/>
        <v>0</v>
      </c>
      <c r="L26" s="27">
        <f t="shared" si="20"/>
        <v>0</v>
      </c>
      <c r="M26" s="27">
        <f t="shared" si="20"/>
        <v>0</v>
      </c>
      <c r="N26" s="27">
        <f t="shared" si="20"/>
        <v>0</v>
      </c>
      <c r="O26" s="27">
        <f t="shared" si="20"/>
        <v>0</v>
      </c>
      <c r="P26" s="27">
        <f t="shared" si="20"/>
        <v>0</v>
      </c>
      <c r="Q26" s="27">
        <f t="shared" si="20"/>
        <v>0</v>
      </c>
      <c r="R26" s="27">
        <f t="shared" si="20"/>
        <v>0</v>
      </c>
      <c r="S26" s="27">
        <f t="shared" si="20"/>
        <v>0</v>
      </c>
      <c r="T26" s="27">
        <f t="shared" si="20"/>
        <v>0</v>
      </c>
      <c r="U26" s="27">
        <f t="shared" si="20"/>
        <v>0</v>
      </c>
      <c r="V26" s="27">
        <f t="shared" si="20"/>
        <v>0</v>
      </c>
      <c r="W26" s="27">
        <f t="shared" si="20"/>
        <v>0</v>
      </c>
      <c r="X26" s="27">
        <f t="shared" ref="X26" si="21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0</v>
      </c>
      <c r="D33" s="19">
        <f t="shared" ref="D33:W33" si="26">SUM(D34:D50)</f>
        <v>0</v>
      </c>
      <c r="E33" s="19">
        <f t="shared" si="26"/>
        <v>0</v>
      </c>
      <c r="F33" s="19">
        <f t="shared" si="26"/>
        <v>0</v>
      </c>
      <c r="G33" s="19">
        <f t="shared" si="26"/>
        <v>0</v>
      </c>
      <c r="H33" s="19">
        <f t="shared" si="26"/>
        <v>0</v>
      </c>
      <c r="I33" s="19">
        <f t="shared" si="26"/>
        <v>0</v>
      </c>
      <c r="J33" s="19">
        <f t="shared" si="26"/>
        <v>0</v>
      </c>
      <c r="K33" s="19">
        <f t="shared" si="26"/>
        <v>0</v>
      </c>
      <c r="L33" s="19">
        <f t="shared" si="26"/>
        <v>0</v>
      </c>
      <c r="M33" s="19">
        <f t="shared" si="26"/>
        <v>0</v>
      </c>
      <c r="N33" s="19">
        <f t="shared" si="26"/>
        <v>0</v>
      </c>
      <c r="O33" s="19">
        <f t="shared" si="26"/>
        <v>0</v>
      </c>
      <c r="P33" s="19">
        <f t="shared" si="26"/>
        <v>0</v>
      </c>
      <c r="Q33" s="19">
        <f t="shared" si="26"/>
        <v>0</v>
      </c>
      <c r="R33" s="19">
        <f t="shared" si="26"/>
        <v>0</v>
      </c>
      <c r="S33" s="19">
        <f t="shared" si="26"/>
        <v>0</v>
      </c>
      <c r="T33" s="19">
        <f t="shared" si="26"/>
        <v>0</v>
      </c>
      <c r="U33" s="19">
        <f t="shared" si="26"/>
        <v>0</v>
      </c>
      <c r="V33" s="19">
        <f t="shared" si="26"/>
        <v>0</v>
      </c>
      <c r="W33" s="19">
        <f t="shared" si="26"/>
        <v>0</v>
      </c>
      <c r="X33" s="19">
        <f t="shared" ref="X33" si="27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52:W52" formulaRange="1"/>
  </ignoredError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248</v>
      </c>
      <c r="B1" s="4" t="s">
        <v>245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145.69483461530496</v>
      </c>
      <c r="D2" s="21">
        <f t="shared" ref="D2:X2" si="0">SUM(D3,D17,D22,D25,D26,D51,D52)</f>
        <v>109.27777514840645</v>
      </c>
      <c r="E2" s="21">
        <f t="shared" si="0"/>
        <v>90.300885097630484</v>
      </c>
      <c r="F2" s="21">
        <f t="shared" si="0"/>
        <v>78.384996392561661</v>
      </c>
      <c r="G2" s="21">
        <f t="shared" si="0"/>
        <v>69.105355690328906</v>
      </c>
      <c r="H2" s="21">
        <f t="shared" si="0"/>
        <v>62.268971836055613</v>
      </c>
      <c r="I2" s="21">
        <f t="shared" si="0"/>
        <v>59.826560910223336</v>
      </c>
      <c r="J2" s="21">
        <f t="shared" si="0"/>
        <v>57.799880300263972</v>
      </c>
      <c r="K2" s="21">
        <f t="shared" si="0"/>
        <v>57.5174705968616</v>
      </c>
      <c r="L2" s="21">
        <f t="shared" si="0"/>
        <v>46.322798895996335</v>
      </c>
      <c r="M2" s="21">
        <f t="shared" si="0"/>
        <v>40.137864761776548</v>
      </c>
      <c r="N2" s="21">
        <f t="shared" si="0"/>
        <v>34.135015330830399</v>
      </c>
      <c r="O2" s="21">
        <f t="shared" si="0"/>
        <v>26.160616451752585</v>
      </c>
      <c r="P2" s="21">
        <f t="shared" si="0"/>
        <v>22.714182535672624</v>
      </c>
      <c r="Q2" s="21">
        <f t="shared" si="0"/>
        <v>22.447686490541891</v>
      </c>
      <c r="R2" s="21">
        <f t="shared" si="0"/>
        <v>21.667947424741595</v>
      </c>
      <c r="S2" s="21">
        <f t="shared" si="0"/>
        <v>21.305696038516071</v>
      </c>
      <c r="T2" s="21">
        <f t="shared" si="0"/>
        <v>19.850750699499926</v>
      </c>
      <c r="U2" s="21">
        <f t="shared" si="0"/>
        <v>20.880931512935266</v>
      </c>
      <c r="V2" s="21">
        <f t="shared" si="0"/>
        <v>20.16558870059843</v>
      </c>
      <c r="W2" s="21">
        <f t="shared" si="0"/>
        <v>15.375784333879224</v>
      </c>
      <c r="X2" s="21">
        <f t="shared" si="0"/>
        <v>12.651490985521038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145.69483461530496</v>
      </c>
      <c r="D26" s="27">
        <f t="shared" si="9"/>
        <v>109.27777514840645</v>
      </c>
      <c r="E26" s="27">
        <f t="shared" si="9"/>
        <v>90.300885097630484</v>
      </c>
      <c r="F26" s="27">
        <f t="shared" si="9"/>
        <v>78.384996392561661</v>
      </c>
      <c r="G26" s="27">
        <f t="shared" si="9"/>
        <v>69.105355690328906</v>
      </c>
      <c r="H26" s="27">
        <f t="shared" si="9"/>
        <v>62.268971836055613</v>
      </c>
      <c r="I26" s="27">
        <f t="shared" si="9"/>
        <v>59.826560910223336</v>
      </c>
      <c r="J26" s="27">
        <f t="shared" si="9"/>
        <v>57.799880300263972</v>
      </c>
      <c r="K26" s="27">
        <f t="shared" si="9"/>
        <v>57.5174705968616</v>
      </c>
      <c r="L26" s="27">
        <f t="shared" si="9"/>
        <v>46.322798895996335</v>
      </c>
      <c r="M26" s="27">
        <f t="shared" si="9"/>
        <v>40.137864761776548</v>
      </c>
      <c r="N26" s="27">
        <f t="shared" si="9"/>
        <v>34.135015330830399</v>
      </c>
      <c r="O26" s="27">
        <f t="shared" si="9"/>
        <v>26.160616451752585</v>
      </c>
      <c r="P26" s="27">
        <f t="shared" si="9"/>
        <v>22.714182535672624</v>
      </c>
      <c r="Q26" s="27">
        <f t="shared" si="9"/>
        <v>22.447686490541891</v>
      </c>
      <c r="R26" s="27">
        <f t="shared" si="9"/>
        <v>21.667947424741595</v>
      </c>
      <c r="S26" s="27">
        <f t="shared" si="9"/>
        <v>21.305696038516071</v>
      </c>
      <c r="T26" s="27">
        <f t="shared" si="9"/>
        <v>19.850750699499926</v>
      </c>
      <c r="U26" s="27">
        <f t="shared" si="9"/>
        <v>20.880931512935266</v>
      </c>
      <c r="V26" s="27">
        <f t="shared" si="9"/>
        <v>20.16558870059843</v>
      </c>
      <c r="W26" s="27">
        <f t="shared" si="9"/>
        <v>15.375784333879224</v>
      </c>
      <c r="X26" s="27">
        <f t="shared" si="9"/>
        <v>12.651490985521038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145.69483461530496</v>
      </c>
      <c r="D33" s="19">
        <f t="shared" si="11"/>
        <v>109.27777514840645</v>
      </c>
      <c r="E33" s="19">
        <f t="shared" si="11"/>
        <v>90.300885097630484</v>
      </c>
      <c r="F33" s="19">
        <f t="shared" si="11"/>
        <v>78.384996392561661</v>
      </c>
      <c r="G33" s="19">
        <f t="shared" si="11"/>
        <v>69.105355690328906</v>
      </c>
      <c r="H33" s="19">
        <f t="shared" si="11"/>
        <v>62.268971836055613</v>
      </c>
      <c r="I33" s="19">
        <f t="shared" si="11"/>
        <v>59.826560910223336</v>
      </c>
      <c r="J33" s="19">
        <f t="shared" si="11"/>
        <v>57.799880300263972</v>
      </c>
      <c r="K33" s="19">
        <f t="shared" si="11"/>
        <v>57.5174705968616</v>
      </c>
      <c r="L33" s="19">
        <f t="shared" si="11"/>
        <v>46.322798895996335</v>
      </c>
      <c r="M33" s="19">
        <f t="shared" si="11"/>
        <v>40.137864761776548</v>
      </c>
      <c r="N33" s="19">
        <f t="shared" si="11"/>
        <v>34.135015330830399</v>
      </c>
      <c r="O33" s="19">
        <f t="shared" si="11"/>
        <v>26.160616451752585</v>
      </c>
      <c r="P33" s="19">
        <f t="shared" si="11"/>
        <v>22.714182535672624</v>
      </c>
      <c r="Q33" s="19">
        <f t="shared" si="11"/>
        <v>22.447686490541891</v>
      </c>
      <c r="R33" s="19">
        <f t="shared" si="11"/>
        <v>21.667947424741595</v>
      </c>
      <c r="S33" s="19">
        <f t="shared" si="11"/>
        <v>21.305696038516071</v>
      </c>
      <c r="T33" s="19">
        <f t="shared" si="11"/>
        <v>19.850750699499926</v>
      </c>
      <c r="U33" s="19">
        <f t="shared" si="11"/>
        <v>20.880931512935266</v>
      </c>
      <c r="V33" s="19">
        <f t="shared" si="11"/>
        <v>20.16558870059843</v>
      </c>
      <c r="W33" s="19">
        <f t="shared" si="11"/>
        <v>15.375784333879224</v>
      </c>
      <c r="X33" s="19">
        <f t="shared" si="11"/>
        <v>12.651490985521038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145.69483461530496</v>
      </c>
      <c r="D43" s="8">
        <v>109.27777514840645</v>
      </c>
      <c r="E43" s="8">
        <v>90.300885097630484</v>
      </c>
      <c r="F43" s="8">
        <v>78.384996392561661</v>
      </c>
      <c r="G43" s="8">
        <v>69.105355690328906</v>
      </c>
      <c r="H43" s="8">
        <v>62.268971836055613</v>
      </c>
      <c r="I43" s="8">
        <v>59.826560910223336</v>
      </c>
      <c r="J43" s="8">
        <v>57.799880300263972</v>
      </c>
      <c r="K43" s="8">
        <v>57.5174705968616</v>
      </c>
      <c r="L43" s="8">
        <v>46.322798895996335</v>
      </c>
      <c r="M43" s="8">
        <v>40.137864761776548</v>
      </c>
      <c r="N43" s="8">
        <v>34.135015330830399</v>
      </c>
      <c r="O43" s="8">
        <v>26.160616451752585</v>
      </c>
      <c r="P43" s="8">
        <v>22.714182535672624</v>
      </c>
      <c r="Q43" s="8">
        <v>22.447686490541891</v>
      </c>
      <c r="R43" s="8">
        <v>21.667947424741595</v>
      </c>
      <c r="S43" s="8">
        <v>21.305696038516071</v>
      </c>
      <c r="T43" s="8">
        <v>19.850750699499926</v>
      </c>
      <c r="U43" s="8">
        <v>20.880931512935266</v>
      </c>
      <c r="V43" s="8">
        <v>20.16558870059843</v>
      </c>
      <c r="W43" s="8">
        <v>15.375784333879224</v>
      </c>
      <c r="X43" s="8">
        <v>12.651490985521038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1.3268977757808885E-2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1.3268977757808885E-2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246</v>
      </c>
      <c r="B1" s="4" t="s">
        <v>247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0</v>
      </c>
      <c r="D26" s="27">
        <f t="shared" si="13"/>
        <v>0</v>
      </c>
      <c r="E26" s="27">
        <f t="shared" si="13"/>
        <v>0</v>
      </c>
      <c r="F26" s="27">
        <f t="shared" si="13"/>
        <v>0</v>
      </c>
      <c r="G26" s="27">
        <f t="shared" si="13"/>
        <v>0</v>
      </c>
      <c r="H26" s="27">
        <f t="shared" si="13"/>
        <v>0</v>
      </c>
      <c r="I26" s="27">
        <f t="shared" si="13"/>
        <v>0</v>
      </c>
      <c r="J26" s="27">
        <f t="shared" si="13"/>
        <v>0</v>
      </c>
      <c r="K26" s="27">
        <f t="shared" si="13"/>
        <v>0</v>
      </c>
      <c r="L26" s="27">
        <f t="shared" si="13"/>
        <v>0</v>
      </c>
      <c r="M26" s="27">
        <f t="shared" si="13"/>
        <v>0</v>
      </c>
      <c r="N26" s="27">
        <f t="shared" si="13"/>
        <v>0</v>
      </c>
      <c r="O26" s="27">
        <f t="shared" si="13"/>
        <v>0</v>
      </c>
      <c r="P26" s="27">
        <f t="shared" si="13"/>
        <v>0</v>
      </c>
      <c r="Q26" s="27">
        <f t="shared" si="13"/>
        <v>0</v>
      </c>
      <c r="R26" s="27">
        <f t="shared" si="13"/>
        <v>0</v>
      </c>
      <c r="S26" s="27">
        <f t="shared" si="13"/>
        <v>0</v>
      </c>
      <c r="T26" s="27">
        <f t="shared" si="13"/>
        <v>0</v>
      </c>
      <c r="U26" s="27">
        <f t="shared" si="13"/>
        <v>0</v>
      </c>
      <c r="V26" s="27">
        <f t="shared" si="13"/>
        <v>0</v>
      </c>
      <c r="W26" s="27">
        <f t="shared" si="13"/>
        <v>0</v>
      </c>
      <c r="X26" s="27">
        <f t="shared" ref="X26" si="14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0</v>
      </c>
      <c r="D33" s="19">
        <f t="shared" si="17"/>
        <v>0</v>
      </c>
      <c r="E33" s="19">
        <f t="shared" si="17"/>
        <v>0</v>
      </c>
      <c r="F33" s="19">
        <f t="shared" si="17"/>
        <v>0</v>
      </c>
      <c r="G33" s="19">
        <f t="shared" si="17"/>
        <v>0</v>
      </c>
      <c r="H33" s="19">
        <f t="shared" si="17"/>
        <v>0</v>
      </c>
      <c r="I33" s="19">
        <f t="shared" si="17"/>
        <v>0</v>
      </c>
      <c r="J33" s="19">
        <f t="shared" si="17"/>
        <v>0</v>
      </c>
      <c r="K33" s="19">
        <f t="shared" si="17"/>
        <v>0</v>
      </c>
      <c r="L33" s="19">
        <f t="shared" si="17"/>
        <v>0</v>
      </c>
      <c r="M33" s="19">
        <f t="shared" si="17"/>
        <v>0</v>
      </c>
      <c r="N33" s="19">
        <f t="shared" si="17"/>
        <v>0</v>
      </c>
      <c r="O33" s="19">
        <f t="shared" si="17"/>
        <v>0</v>
      </c>
      <c r="P33" s="19">
        <f t="shared" si="17"/>
        <v>0</v>
      </c>
      <c r="Q33" s="19">
        <f t="shared" si="17"/>
        <v>0</v>
      </c>
      <c r="R33" s="19">
        <f t="shared" si="17"/>
        <v>0</v>
      </c>
      <c r="S33" s="19">
        <f t="shared" si="17"/>
        <v>0</v>
      </c>
      <c r="T33" s="19">
        <f t="shared" si="17"/>
        <v>0</v>
      </c>
      <c r="U33" s="19">
        <f t="shared" si="17"/>
        <v>0</v>
      </c>
      <c r="V33" s="19">
        <f t="shared" si="17"/>
        <v>0</v>
      </c>
      <c r="W33" s="19">
        <f t="shared" si="17"/>
        <v>0</v>
      </c>
      <c r="X33" s="19">
        <f t="shared" ref="X33" si="18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52:W52 X22 X33" formulaRange="1"/>
  </ignoredError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249</v>
      </c>
      <c r="B1" s="4" t="s">
        <v>250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34.107274104695094</v>
      </c>
      <c r="D2" s="21">
        <f t="shared" ref="D2:X2" si="0">SUM(D3,D17,D22,D25,D26,D51,D52)</f>
        <v>25.573939771593555</v>
      </c>
      <c r="E2" s="21">
        <f t="shared" si="0"/>
        <v>22.075499542369528</v>
      </c>
      <c r="F2" s="21">
        <f t="shared" si="0"/>
        <v>17.937504687438331</v>
      </c>
      <c r="G2" s="21">
        <f t="shared" si="0"/>
        <v>17.584975309671119</v>
      </c>
      <c r="H2" s="21">
        <f t="shared" si="0"/>
        <v>17.999912443944403</v>
      </c>
      <c r="I2" s="21">
        <f t="shared" si="0"/>
        <v>16.644728009776649</v>
      </c>
      <c r="J2" s="21">
        <f t="shared" si="0"/>
        <v>18.671408619736017</v>
      </c>
      <c r="K2" s="21">
        <f t="shared" si="0"/>
        <v>15.767370123138406</v>
      </c>
      <c r="L2" s="21">
        <f t="shared" si="0"/>
        <v>11.030601104003683</v>
      </c>
      <c r="M2" s="21">
        <f t="shared" si="0"/>
        <v>10.842905598223462</v>
      </c>
      <c r="N2" s="21">
        <f t="shared" si="0"/>
        <v>10.473125389169617</v>
      </c>
      <c r="O2" s="21">
        <f t="shared" si="0"/>
        <v>8.8887131882474115</v>
      </c>
      <c r="P2" s="21">
        <f t="shared" si="0"/>
        <v>9.1486989043273663</v>
      </c>
      <c r="Q2" s="21">
        <f t="shared" si="0"/>
        <v>9.4151949494580975</v>
      </c>
      <c r="R2" s="21">
        <f t="shared" si="0"/>
        <v>10.19493401525839</v>
      </c>
      <c r="S2" s="21">
        <f t="shared" si="0"/>
        <v>7.3710039614839307</v>
      </c>
      <c r="T2" s="21">
        <f t="shared" si="0"/>
        <v>11.416455660500064</v>
      </c>
      <c r="U2" s="21">
        <f t="shared" si="0"/>
        <v>9.5833272470647319</v>
      </c>
      <c r="V2" s="21">
        <f t="shared" si="0"/>
        <v>10.897546259401569</v>
      </c>
      <c r="W2" s="21">
        <f t="shared" si="0"/>
        <v>12.144244306120777</v>
      </c>
      <c r="X2" s="21">
        <f t="shared" si="0"/>
        <v>14.607379614478964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34.107274104695094</v>
      </c>
      <c r="D26" s="27">
        <f t="shared" si="9"/>
        <v>25.573939771593555</v>
      </c>
      <c r="E26" s="27">
        <f t="shared" si="9"/>
        <v>22.075499542369528</v>
      </c>
      <c r="F26" s="27">
        <f t="shared" si="9"/>
        <v>17.937504687438331</v>
      </c>
      <c r="G26" s="27">
        <f t="shared" si="9"/>
        <v>17.584975309671119</v>
      </c>
      <c r="H26" s="27">
        <f t="shared" si="9"/>
        <v>17.999912443944403</v>
      </c>
      <c r="I26" s="27">
        <f t="shared" si="9"/>
        <v>16.644728009776649</v>
      </c>
      <c r="J26" s="27">
        <f t="shared" si="9"/>
        <v>18.671408619736017</v>
      </c>
      <c r="K26" s="27">
        <f t="shared" si="9"/>
        <v>15.767370123138406</v>
      </c>
      <c r="L26" s="27">
        <f t="shared" si="9"/>
        <v>11.030601104003683</v>
      </c>
      <c r="M26" s="27">
        <f t="shared" si="9"/>
        <v>10.842905598223462</v>
      </c>
      <c r="N26" s="27">
        <f t="shared" si="9"/>
        <v>10.473125389169617</v>
      </c>
      <c r="O26" s="27">
        <f t="shared" si="9"/>
        <v>8.8887131882474115</v>
      </c>
      <c r="P26" s="27">
        <f t="shared" si="9"/>
        <v>9.1486989043273663</v>
      </c>
      <c r="Q26" s="27">
        <f t="shared" si="9"/>
        <v>9.4151949494580975</v>
      </c>
      <c r="R26" s="27">
        <f t="shared" si="9"/>
        <v>10.19493401525839</v>
      </c>
      <c r="S26" s="27">
        <f t="shared" si="9"/>
        <v>7.3710039614839307</v>
      </c>
      <c r="T26" s="27">
        <f t="shared" si="9"/>
        <v>11.416455660500064</v>
      </c>
      <c r="U26" s="27">
        <f t="shared" si="9"/>
        <v>9.5833272470647319</v>
      </c>
      <c r="V26" s="27">
        <f t="shared" si="9"/>
        <v>10.897546259401569</v>
      </c>
      <c r="W26" s="27">
        <f t="shared" si="9"/>
        <v>12.144244306120777</v>
      </c>
      <c r="X26" s="27">
        <f t="shared" si="9"/>
        <v>14.607379614478964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34.107274104695094</v>
      </c>
      <c r="D33" s="19">
        <f t="shared" si="11"/>
        <v>25.573939771593555</v>
      </c>
      <c r="E33" s="19">
        <f t="shared" si="11"/>
        <v>22.075499542369528</v>
      </c>
      <c r="F33" s="19">
        <f t="shared" si="11"/>
        <v>17.937504687438331</v>
      </c>
      <c r="G33" s="19">
        <f t="shared" si="11"/>
        <v>17.584975309671119</v>
      </c>
      <c r="H33" s="19">
        <f t="shared" si="11"/>
        <v>17.999912443944403</v>
      </c>
      <c r="I33" s="19">
        <f t="shared" si="11"/>
        <v>16.644728009776649</v>
      </c>
      <c r="J33" s="19">
        <f t="shared" si="11"/>
        <v>18.671408619736017</v>
      </c>
      <c r="K33" s="19">
        <f t="shared" si="11"/>
        <v>15.767370123138406</v>
      </c>
      <c r="L33" s="19">
        <f t="shared" si="11"/>
        <v>11.030601104003683</v>
      </c>
      <c r="M33" s="19">
        <f t="shared" si="11"/>
        <v>10.842905598223462</v>
      </c>
      <c r="N33" s="19">
        <f t="shared" si="11"/>
        <v>10.473125389169617</v>
      </c>
      <c r="O33" s="19">
        <f t="shared" si="11"/>
        <v>8.8887131882474115</v>
      </c>
      <c r="P33" s="19">
        <f t="shared" si="11"/>
        <v>9.1486989043273663</v>
      </c>
      <c r="Q33" s="19">
        <f t="shared" si="11"/>
        <v>9.4151949494580975</v>
      </c>
      <c r="R33" s="19">
        <f t="shared" si="11"/>
        <v>10.19493401525839</v>
      </c>
      <c r="S33" s="19">
        <f t="shared" si="11"/>
        <v>7.3710039614839307</v>
      </c>
      <c r="T33" s="19">
        <f t="shared" si="11"/>
        <v>11.416455660500064</v>
      </c>
      <c r="U33" s="19">
        <f t="shared" si="11"/>
        <v>9.5833272470647319</v>
      </c>
      <c r="V33" s="19">
        <f t="shared" si="11"/>
        <v>10.897546259401569</v>
      </c>
      <c r="W33" s="19">
        <f t="shared" si="11"/>
        <v>12.144244306120777</v>
      </c>
      <c r="X33" s="19">
        <f t="shared" si="11"/>
        <v>14.607379614478964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34.107274104695094</v>
      </c>
      <c r="D43" s="8">
        <v>25.573939771593555</v>
      </c>
      <c r="E43" s="8">
        <v>22.075499542369528</v>
      </c>
      <c r="F43" s="8">
        <v>17.937504687438331</v>
      </c>
      <c r="G43" s="8">
        <v>17.584975309671119</v>
      </c>
      <c r="H43" s="8">
        <v>17.999912443944403</v>
      </c>
      <c r="I43" s="8">
        <v>16.644728009776649</v>
      </c>
      <c r="J43" s="8">
        <v>18.671408619736017</v>
      </c>
      <c r="K43" s="8">
        <v>15.767370123138406</v>
      </c>
      <c r="L43" s="8">
        <v>11.030601104003683</v>
      </c>
      <c r="M43" s="8">
        <v>10.842905598223462</v>
      </c>
      <c r="N43" s="8">
        <v>10.473125389169617</v>
      </c>
      <c r="O43" s="8">
        <v>8.8887131882474115</v>
      </c>
      <c r="P43" s="8">
        <v>9.1486989043273663</v>
      </c>
      <c r="Q43" s="8">
        <v>9.4151949494580975</v>
      </c>
      <c r="R43" s="8">
        <v>10.19493401525839</v>
      </c>
      <c r="S43" s="8">
        <v>7.3710039614839307</v>
      </c>
      <c r="T43" s="8">
        <v>11.416455660500064</v>
      </c>
      <c r="U43" s="8">
        <v>9.5833272470647319</v>
      </c>
      <c r="V43" s="8">
        <v>10.897546259401569</v>
      </c>
      <c r="W43" s="8">
        <v>12.144244306120777</v>
      </c>
      <c r="X43" s="8">
        <v>14.607379614478964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7.6311822421911164E-3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7.6311822421911164E-3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158</v>
      </c>
      <c r="B1" s="4" t="s">
        <v>172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17265.00756708</v>
      </c>
      <c r="D2" s="21">
        <f t="shared" ref="D2:X2" si="0">SUM(D3,D17,D22,D25,D26,D51,D52)</f>
        <v>17527.374016920006</v>
      </c>
      <c r="E2" s="21">
        <f t="shared" si="0"/>
        <v>18048.9675384</v>
      </c>
      <c r="F2" s="21">
        <f t="shared" si="0"/>
        <v>19129.39867404</v>
      </c>
      <c r="G2" s="21">
        <f t="shared" si="0"/>
        <v>19687.635303839998</v>
      </c>
      <c r="H2" s="21">
        <f t="shared" si="0"/>
        <v>18865.844807040001</v>
      </c>
      <c r="I2" s="21">
        <f t="shared" si="0"/>
        <v>18708.340104359999</v>
      </c>
      <c r="J2" s="21">
        <f t="shared" si="0"/>
        <v>18427.167186840001</v>
      </c>
      <c r="K2" s="21">
        <f t="shared" si="0"/>
        <v>18485.942168879999</v>
      </c>
      <c r="L2" s="21">
        <f t="shared" si="0"/>
        <v>18055.412836560001</v>
      </c>
      <c r="M2" s="21">
        <f t="shared" si="0"/>
        <v>17802.742435559994</v>
      </c>
      <c r="N2" s="21">
        <f t="shared" si="0"/>
        <v>16541.817485040003</v>
      </c>
      <c r="O2" s="21">
        <f t="shared" si="0"/>
        <v>15172.07581584</v>
      </c>
      <c r="P2" s="21">
        <f t="shared" si="0"/>
        <v>14927.912615519999</v>
      </c>
      <c r="Q2" s="21">
        <f t="shared" si="0"/>
        <v>15141.413939399996</v>
      </c>
      <c r="R2" s="21">
        <f t="shared" si="0"/>
        <v>15170.504739119999</v>
      </c>
      <c r="S2" s="21">
        <f t="shared" si="0"/>
        <v>15672.15890964</v>
      </c>
      <c r="T2" s="21">
        <f t="shared" si="0"/>
        <v>15976.817248679999</v>
      </c>
      <c r="U2" s="21">
        <f t="shared" si="0"/>
        <v>16054.524151920003</v>
      </c>
      <c r="V2" s="21">
        <f t="shared" si="0"/>
        <v>16515.352871999999</v>
      </c>
      <c r="W2" s="21">
        <f t="shared" si="0"/>
        <v>13949.88469812</v>
      </c>
      <c r="X2" s="21">
        <f t="shared" si="0"/>
        <v>14946.42010428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FC_TRA_ROAD_P2W_E!C5+FC_TRA_ROAD_CAR_E!C5+FC_TRA_ROAD_BUS_E!C5+FC_TRA_ROAD_LCV_E!C5+FC_TRA_ROAD_HGV_E!C5</f>
        <v>0</v>
      </c>
      <c r="D5" s="8">
        <f>FC_TRA_ROAD_P2W_E!D5+FC_TRA_ROAD_CAR_E!D5+FC_TRA_ROAD_BUS_E!D5+FC_TRA_ROAD_LCV_E!D5+FC_TRA_ROAD_HGV_E!D5</f>
        <v>0</v>
      </c>
      <c r="E5" s="8">
        <f>FC_TRA_ROAD_P2W_E!E5+FC_TRA_ROAD_CAR_E!E5+FC_TRA_ROAD_BUS_E!E5+FC_TRA_ROAD_LCV_E!E5+FC_TRA_ROAD_HGV_E!E5</f>
        <v>0</v>
      </c>
      <c r="F5" s="8">
        <f>FC_TRA_ROAD_P2W_E!F5+FC_TRA_ROAD_CAR_E!F5+FC_TRA_ROAD_BUS_E!F5+FC_TRA_ROAD_LCV_E!F5+FC_TRA_ROAD_HGV_E!F5</f>
        <v>0</v>
      </c>
      <c r="G5" s="8">
        <f>FC_TRA_ROAD_P2W_E!G5+FC_TRA_ROAD_CAR_E!G5+FC_TRA_ROAD_BUS_E!G5+FC_TRA_ROAD_LCV_E!G5+FC_TRA_ROAD_HGV_E!G5</f>
        <v>0</v>
      </c>
      <c r="H5" s="8">
        <f>FC_TRA_ROAD_P2W_E!H5+FC_TRA_ROAD_CAR_E!H5+FC_TRA_ROAD_BUS_E!H5+FC_TRA_ROAD_LCV_E!H5+FC_TRA_ROAD_HGV_E!H5</f>
        <v>0</v>
      </c>
      <c r="I5" s="8">
        <f>FC_TRA_ROAD_P2W_E!I5+FC_TRA_ROAD_CAR_E!I5+FC_TRA_ROAD_BUS_E!I5+FC_TRA_ROAD_LCV_E!I5+FC_TRA_ROAD_HGV_E!I5</f>
        <v>0</v>
      </c>
      <c r="J5" s="8">
        <f>FC_TRA_ROAD_P2W_E!J5+FC_TRA_ROAD_CAR_E!J5+FC_TRA_ROAD_BUS_E!J5+FC_TRA_ROAD_LCV_E!J5+FC_TRA_ROAD_HGV_E!J5</f>
        <v>0</v>
      </c>
      <c r="K5" s="8">
        <f>FC_TRA_ROAD_P2W_E!K5+FC_TRA_ROAD_CAR_E!K5+FC_TRA_ROAD_BUS_E!K5+FC_TRA_ROAD_LCV_E!K5+FC_TRA_ROAD_HGV_E!K5</f>
        <v>0</v>
      </c>
      <c r="L5" s="8">
        <f>FC_TRA_ROAD_P2W_E!L5+FC_TRA_ROAD_CAR_E!L5+FC_TRA_ROAD_BUS_E!L5+FC_TRA_ROAD_LCV_E!L5+FC_TRA_ROAD_HGV_E!L5</f>
        <v>0</v>
      </c>
      <c r="M5" s="8">
        <f>FC_TRA_ROAD_P2W_E!M5+FC_TRA_ROAD_CAR_E!M5+FC_TRA_ROAD_BUS_E!M5+FC_TRA_ROAD_LCV_E!M5+FC_TRA_ROAD_HGV_E!M5</f>
        <v>0</v>
      </c>
      <c r="N5" s="8">
        <f>FC_TRA_ROAD_P2W_E!N5+FC_TRA_ROAD_CAR_E!N5+FC_TRA_ROAD_BUS_E!N5+FC_TRA_ROAD_LCV_E!N5+FC_TRA_ROAD_HGV_E!N5</f>
        <v>0</v>
      </c>
      <c r="O5" s="8">
        <f>FC_TRA_ROAD_P2W_E!O5+FC_TRA_ROAD_CAR_E!O5+FC_TRA_ROAD_BUS_E!O5+FC_TRA_ROAD_LCV_E!O5+FC_TRA_ROAD_HGV_E!O5</f>
        <v>0</v>
      </c>
      <c r="P5" s="8">
        <f>FC_TRA_ROAD_P2W_E!P5+FC_TRA_ROAD_CAR_E!P5+FC_TRA_ROAD_BUS_E!P5+FC_TRA_ROAD_LCV_E!P5+FC_TRA_ROAD_HGV_E!P5</f>
        <v>0</v>
      </c>
      <c r="Q5" s="8">
        <f>FC_TRA_ROAD_P2W_E!Q5+FC_TRA_ROAD_CAR_E!Q5+FC_TRA_ROAD_BUS_E!Q5+FC_TRA_ROAD_LCV_E!Q5+FC_TRA_ROAD_HGV_E!Q5</f>
        <v>0</v>
      </c>
      <c r="R5" s="8">
        <f>FC_TRA_ROAD_P2W_E!R5+FC_TRA_ROAD_CAR_E!R5+FC_TRA_ROAD_BUS_E!R5+FC_TRA_ROAD_LCV_E!R5+FC_TRA_ROAD_HGV_E!R5</f>
        <v>0</v>
      </c>
      <c r="S5" s="8">
        <f>FC_TRA_ROAD_P2W_E!S5+FC_TRA_ROAD_CAR_E!S5+FC_TRA_ROAD_BUS_E!S5+FC_TRA_ROAD_LCV_E!S5+FC_TRA_ROAD_HGV_E!S5</f>
        <v>0</v>
      </c>
      <c r="T5" s="8">
        <f>FC_TRA_ROAD_P2W_E!T5+FC_TRA_ROAD_CAR_E!T5+FC_TRA_ROAD_BUS_E!T5+FC_TRA_ROAD_LCV_E!T5+FC_TRA_ROAD_HGV_E!T5</f>
        <v>0</v>
      </c>
      <c r="U5" s="8">
        <f>FC_TRA_ROAD_P2W_E!U5+FC_TRA_ROAD_CAR_E!U5+FC_TRA_ROAD_BUS_E!U5+FC_TRA_ROAD_LCV_E!U5+FC_TRA_ROAD_HGV_E!U5</f>
        <v>0</v>
      </c>
      <c r="V5" s="8">
        <f>FC_TRA_ROAD_P2W_E!V5+FC_TRA_ROAD_CAR_E!V5+FC_TRA_ROAD_BUS_E!V5+FC_TRA_ROAD_LCV_E!V5+FC_TRA_ROAD_HGV_E!V5</f>
        <v>0</v>
      </c>
      <c r="W5" s="8">
        <f>FC_TRA_ROAD_P2W_E!W5+FC_TRA_ROAD_CAR_E!W5+FC_TRA_ROAD_BUS_E!W5+FC_TRA_ROAD_LCV_E!W5+FC_TRA_ROAD_HGV_E!W5</f>
        <v>0</v>
      </c>
      <c r="X5" s="8">
        <f>FC_TRA_ROAD_P2W_E!X5+FC_TRA_ROAD_CAR_E!X5+FC_TRA_ROAD_BUS_E!X5+FC_TRA_ROAD_LCV_E!X5+FC_TRA_ROAD_HGV_E!X5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FC_TRA_ROAD_P2W_E!C6+FC_TRA_ROAD_CAR_E!C6+FC_TRA_ROAD_BUS_E!C6+FC_TRA_ROAD_LCV_E!C6+FC_TRA_ROAD_HGV_E!C6</f>
        <v>0</v>
      </c>
      <c r="D6" s="8">
        <f>FC_TRA_ROAD_P2W_E!D6+FC_TRA_ROAD_CAR_E!D6+FC_TRA_ROAD_BUS_E!D6+FC_TRA_ROAD_LCV_E!D6+FC_TRA_ROAD_HGV_E!D6</f>
        <v>0</v>
      </c>
      <c r="E6" s="8">
        <f>FC_TRA_ROAD_P2W_E!E6+FC_TRA_ROAD_CAR_E!E6+FC_TRA_ROAD_BUS_E!E6+FC_TRA_ROAD_LCV_E!E6+FC_TRA_ROAD_HGV_E!E6</f>
        <v>0</v>
      </c>
      <c r="F6" s="8">
        <f>FC_TRA_ROAD_P2W_E!F6+FC_TRA_ROAD_CAR_E!F6+FC_TRA_ROAD_BUS_E!F6+FC_TRA_ROAD_LCV_E!F6+FC_TRA_ROAD_HGV_E!F6</f>
        <v>0</v>
      </c>
      <c r="G6" s="8">
        <f>FC_TRA_ROAD_P2W_E!G6+FC_TRA_ROAD_CAR_E!G6+FC_TRA_ROAD_BUS_E!G6+FC_TRA_ROAD_LCV_E!G6+FC_TRA_ROAD_HGV_E!G6</f>
        <v>0</v>
      </c>
      <c r="H6" s="8">
        <f>FC_TRA_ROAD_P2W_E!H6+FC_TRA_ROAD_CAR_E!H6+FC_TRA_ROAD_BUS_E!H6+FC_TRA_ROAD_LCV_E!H6+FC_TRA_ROAD_HGV_E!H6</f>
        <v>0</v>
      </c>
      <c r="I6" s="8">
        <f>FC_TRA_ROAD_P2W_E!I6+FC_TRA_ROAD_CAR_E!I6+FC_TRA_ROAD_BUS_E!I6+FC_TRA_ROAD_LCV_E!I6+FC_TRA_ROAD_HGV_E!I6</f>
        <v>0</v>
      </c>
      <c r="J6" s="8">
        <f>FC_TRA_ROAD_P2W_E!J6+FC_TRA_ROAD_CAR_E!J6+FC_TRA_ROAD_BUS_E!J6+FC_TRA_ROAD_LCV_E!J6+FC_TRA_ROAD_HGV_E!J6</f>
        <v>0</v>
      </c>
      <c r="K6" s="8">
        <f>FC_TRA_ROAD_P2W_E!K6+FC_TRA_ROAD_CAR_E!K6+FC_TRA_ROAD_BUS_E!K6+FC_TRA_ROAD_LCV_E!K6+FC_TRA_ROAD_HGV_E!K6</f>
        <v>0</v>
      </c>
      <c r="L6" s="8">
        <f>FC_TRA_ROAD_P2W_E!L6+FC_TRA_ROAD_CAR_E!L6+FC_TRA_ROAD_BUS_E!L6+FC_TRA_ROAD_LCV_E!L6+FC_TRA_ROAD_HGV_E!L6</f>
        <v>0</v>
      </c>
      <c r="M6" s="8">
        <f>FC_TRA_ROAD_P2W_E!M6+FC_TRA_ROAD_CAR_E!M6+FC_TRA_ROAD_BUS_E!M6+FC_TRA_ROAD_LCV_E!M6+FC_TRA_ROAD_HGV_E!M6</f>
        <v>0</v>
      </c>
      <c r="N6" s="8">
        <f>FC_TRA_ROAD_P2W_E!N6+FC_TRA_ROAD_CAR_E!N6+FC_TRA_ROAD_BUS_E!N6+FC_TRA_ROAD_LCV_E!N6+FC_TRA_ROAD_HGV_E!N6</f>
        <v>0</v>
      </c>
      <c r="O6" s="8">
        <f>FC_TRA_ROAD_P2W_E!O6+FC_TRA_ROAD_CAR_E!O6+FC_TRA_ROAD_BUS_E!O6+FC_TRA_ROAD_LCV_E!O6+FC_TRA_ROAD_HGV_E!O6</f>
        <v>0</v>
      </c>
      <c r="P6" s="8">
        <f>FC_TRA_ROAD_P2W_E!P6+FC_TRA_ROAD_CAR_E!P6+FC_TRA_ROAD_BUS_E!P6+FC_TRA_ROAD_LCV_E!P6+FC_TRA_ROAD_HGV_E!P6</f>
        <v>0</v>
      </c>
      <c r="Q6" s="8">
        <f>FC_TRA_ROAD_P2W_E!Q6+FC_TRA_ROAD_CAR_E!Q6+FC_TRA_ROAD_BUS_E!Q6+FC_TRA_ROAD_LCV_E!Q6+FC_TRA_ROAD_HGV_E!Q6</f>
        <v>0</v>
      </c>
      <c r="R6" s="8">
        <f>FC_TRA_ROAD_P2W_E!R6+FC_TRA_ROAD_CAR_E!R6+FC_TRA_ROAD_BUS_E!R6+FC_TRA_ROAD_LCV_E!R6+FC_TRA_ROAD_HGV_E!R6</f>
        <v>0</v>
      </c>
      <c r="S6" s="8">
        <f>FC_TRA_ROAD_P2W_E!S6+FC_TRA_ROAD_CAR_E!S6+FC_TRA_ROAD_BUS_E!S6+FC_TRA_ROAD_LCV_E!S6+FC_TRA_ROAD_HGV_E!S6</f>
        <v>0</v>
      </c>
      <c r="T6" s="8">
        <f>FC_TRA_ROAD_P2W_E!T6+FC_TRA_ROAD_CAR_E!T6+FC_TRA_ROAD_BUS_E!T6+FC_TRA_ROAD_LCV_E!T6+FC_TRA_ROAD_HGV_E!T6</f>
        <v>0</v>
      </c>
      <c r="U6" s="8">
        <f>FC_TRA_ROAD_P2W_E!U6+FC_TRA_ROAD_CAR_E!U6+FC_TRA_ROAD_BUS_E!U6+FC_TRA_ROAD_LCV_E!U6+FC_TRA_ROAD_HGV_E!U6</f>
        <v>0</v>
      </c>
      <c r="V6" s="8">
        <f>FC_TRA_ROAD_P2W_E!V6+FC_TRA_ROAD_CAR_E!V6+FC_TRA_ROAD_BUS_E!V6+FC_TRA_ROAD_LCV_E!V6+FC_TRA_ROAD_HGV_E!V6</f>
        <v>0</v>
      </c>
      <c r="W6" s="8">
        <f>FC_TRA_ROAD_P2W_E!W6+FC_TRA_ROAD_CAR_E!W6+FC_TRA_ROAD_BUS_E!W6+FC_TRA_ROAD_LCV_E!W6+FC_TRA_ROAD_HGV_E!W6</f>
        <v>0</v>
      </c>
      <c r="X6" s="8">
        <f>FC_TRA_ROAD_P2W_E!X6+FC_TRA_ROAD_CAR_E!X6+FC_TRA_ROAD_BUS_E!X6+FC_TRA_ROAD_LCV_E!X6+FC_TRA_ROAD_HGV_E!X6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FC_TRA_ROAD_P2W_E!C7+FC_TRA_ROAD_CAR_E!C7+FC_TRA_ROAD_BUS_E!C7+FC_TRA_ROAD_LCV_E!C7+FC_TRA_ROAD_HGV_E!C7</f>
        <v>0</v>
      </c>
      <c r="D7" s="8">
        <f>FC_TRA_ROAD_P2W_E!D7+FC_TRA_ROAD_CAR_E!D7+FC_TRA_ROAD_BUS_E!D7+FC_TRA_ROAD_LCV_E!D7+FC_TRA_ROAD_HGV_E!D7</f>
        <v>0</v>
      </c>
      <c r="E7" s="8">
        <f>FC_TRA_ROAD_P2W_E!E7+FC_TRA_ROAD_CAR_E!E7+FC_TRA_ROAD_BUS_E!E7+FC_TRA_ROAD_LCV_E!E7+FC_TRA_ROAD_HGV_E!E7</f>
        <v>0</v>
      </c>
      <c r="F7" s="8">
        <f>FC_TRA_ROAD_P2W_E!F7+FC_TRA_ROAD_CAR_E!F7+FC_TRA_ROAD_BUS_E!F7+FC_TRA_ROAD_LCV_E!F7+FC_TRA_ROAD_HGV_E!F7</f>
        <v>0</v>
      </c>
      <c r="G7" s="8">
        <f>FC_TRA_ROAD_P2W_E!G7+FC_TRA_ROAD_CAR_E!G7+FC_TRA_ROAD_BUS_E!G7+FC_TRA_ROAD_LCV_E!G7+FC_TRA_ROAD_HGV_E!G7</f>
        <v>0</v>
      </c>
      <c r="H7" s="8">
        <f>FC_TRA_ROAD_P2W_E!H7+FC_TRA_ROAD_CAR_E!H7+FC_TRA_ROAD_BUS_E!H7+FC_TRA_ROAD_LCV_E!H7+FC_TRA_ROAD_HGV_E!H7</f>
        <v>0</v>
      </c>
      <c r="I7" s="8">
        <f>FC_TRA_ROAD_P2W_E!I7+FC_TRA_ROAD_CAR_E!I7+FC_TRA_ROAD_BUS_E!I7+FC_TRA_ROAD_LCV_E!I7+FC_TRA_ROAD_HGV_E!I7</f>
        <v>0</v>
      </c>
      <c r="J7" s="8">
        <f>FC_TRA_ROAD_P2W_E!J7+FC_TRA_ROAD_CAR_E!J7+FC_TRA_ROAD_BUS_E!J7+FC_TRA_ROAD_LCV_E!J7+FC_TRA_ROAD_HGV_E!J7</f>
        <v>0</v>
      </c>
      <c r="K7" s="8">
        <f>FC_TRA_ROAD_P2W_E!K7+FC_TRA_ROAD_CAR_E!K7+FC_TRA_ROAD_BUS_E!K7+FC_TRA_ROAD_LCV_E!K7+FC_TRA_ROAD_HGV_E!K7</f>
        <v>0</v>
      </c>
      <c r="L7" s="8">
        <f>FC_TRA_ROAD_P2W_E!L7+FC_TRA_ROAD_CAR_E!L7+FC_TRA_ROAD_BUS_E!L7+FC_TRA_ROAD_LCV_E!L7+FC_TRA_ROAD_HGV_E!L7</f>
        <v>0</v>
      </c>
      <c r="M7" s="8">
        <f>FC_TRA_ROAD_P2W_E!M7+FC_TRA_ROAD_CAR_E!M7+FC_TRA_ROAD_BUS_E!M7+FC_TRA_ROAD_LCV_E!M7+FC_TRA_ROAD_HGV_E!M7</f>
        <v>0</v>
      </c>
      <c r="N7" s="8">
        <f>FC_TRA_ROAD_P2W_E!N7+FC_TRA_ROAD_CAR_E!N7+FC_TRA_ROAD_BUS_E!N7+FC_TRA_ROAD_LCV_E!N7+FC_TRA_ROAD_HGV_E!N7</f>
        <v>0</v>
      </c>
      <c r="O7" s="8">
        <f>FC_TRA_ROAD_P2W_E!O7+FC_TRA_ROAD_CAR_E!O7+FC_TRA_ROAD_BUS_E!O7+FC_TRA_ROAD_LCV_E!O7+FC_TRA_ROAD_HGV_E!O7</f>
        <v>0</v>
      </c>
      <c r="P7" s="8">
        <f>FC_TRA_ROAD_P2W_E!P7+FC_TRA_ROAD_CAR_E!P7+FC_TRA_ROAD_BUS_E!P7+FC_TRA_ROAD_LCV_E!P7+FC_TRA_ROAD_HGV_E!P7</f>
        <v>0</v>
      </c>
      <c r="Q7" s="8">
        <f>FC_TRA_ROAD_P2W_E!Q7+FC_TRA_ROAD_CAR_E!Q7+FC_TRA_ROAD_BUS_E!Q7+FC_TRA_ROAD_LCV_E!Q7+FC_TRA_ROAD_HGV_E!Q7</f>
        <v>0</v>
      </c>
      <c r="R7" s="8">
        <f>FC_TRA_ROAD_P2W_E!R7+FC_TRA_ROAD_CAR_E!R7+FC_TRA_ROAD_BUS_E!R7+FC_TRA_ROAD_LCV_E!R7+FC_TRA_ROAD_HGV_E!R7</f>
        <v>0</v>
      </c>
      <c r="S7" s="8">
        <f>FC_TRA_ROAD_P2W_E!S7+FC_TRA_ROAD_CAR_E!S7+FC_TRA_ROAD_BUS_E!S7+FC_TRA_ROAD_LCV_E!S7+FC_TRA_ROAD_HGV_E!S7</f>
        <v>0</v>
      </c>
      <c r="T7" s="8">
        <f>FC_TRA_ROAD_P2W_E!T7+FC_TRA_ROAD_CAR_E!T7+FC_TRA_ROAD_BUS_E!T7+FC_TRA_ROAD_LCV_E!T7+FC_TRA_ROAD_HGV_E!T7</f>
        <v>0</v>
      </c>
      <c r="U7" s="8">
        <f>FC_TRA_ROAD_P2W_E!U7+FC_TRA_ROAD_CAR_E!U7+FC_TRA_ROAD_BUS_E!U7+FC_TRA_ROAD_LCV_E!U7+FC_TRA_ROAD_HGV_E!U7</f>
        <v>0</v>
      </c>
      <c r="V7" s="8">
        <f>FC_TRA_ROAD_P2W_E!V7+FC_TRA_ROAD_CAR_E!V7+FC_TRA_ROAD_BUS_E!V7+FC_TRA_ROAD_LCV_E!V7+FC_TRA_ROAD_HGV_E!V7</f>
        <v>0</v>
      </c>
      <c r="W7" s="8">
        <f>FC_TRA_ROAD_P2W_E!W7+FC_TRA_ROAD_CAR_E!W7+FC_TRA_ROAD_BUS_E!W7+FC_TRA_ROAD_LCV_E!W7+FC_TRA_ROAD_HGV_E!W7</f>
        <v>0</v>
      </c>
      <c r="X7" s="8">
        <f>FC_TRA_ROAD_P2W_E!X7+FC_TRA_ROAD_CAR_E!X7+FC_TRA_ROAD_BUS_E!X7+FC_TRA_ROAD_LCV_E!X7+FC_TRA_ROAD_HGV_E!X7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FC_TRA_ROAD_P2W_E!C9+FC_TRA_ROAD_CAR_E!C9+FC_TRA_ROAD_BUS_E!C9+FC_TRA_ROAD_LCV_E!C9+FC_TRA_ROAD_HGV_E!C9</f>
        <v>0</v>
      </c>
      <c r="D9" s="8">
        <f>FC_TRA_ROAD_P2W_E!D9+FC_TRA_ROAD_CAR_E!D9+FC_TRA_ROAD_BUS_E!D9+FC_TRA_ROAD_LCV_E!D9+FC_TRA_ROAD_HGV_E!D9</f>
        <v>0</v>
      </c>
      <c r="E9" s="8">
        <f>FC_TRA_ROAD_P2W_E!E9+FC_TRA_ROAD_CAR_E!E9+FC_TRA_ROAD_BUS_E!E9+FC_TRA_ROAD_LCV_E!E9+FC_TRA_ROAD_HGV_E!E9</f>
        <v>0</v>
      </c>
      <c r="F9" s="8">
        <f>FC_TRA_ROAD_P2W_E!F9+FC_TRA_ROAD_CAR_E!F9+FC_TRA_ROAD_BUS_E!F9+FC_TRA_ROAD_LCV_E!F9+FC_TRA_ROAD_HGV_E!F9</f>
        <v>0</v>
      </c>
      <c r="G9" s="8">
        <f>FC_TRA_ROAD_P2W_E!G9+FC_TRA_ROAD_CAR_E!G9+FC_TRA_ROAD_BUS_E!G9+FC_TRA_ROAD_LCV_E!G9+FC_TRA_ROAD_HGV_E!G9</f>
        <v>0</v>
      </c>
      <c r="H9" s="8">
        <f>FC_TRA_ROAD_P2W_E!H9+FC_TRA_ROAD_CAR_E!H9+FC_TRA_ROAD_BUS_E!H9+FC_TRA_ROAD_LCV_E!H9+FC_TRA_ROAD_HGV_E!H9</f>
        <v>0</v>
      </c>
      <c r="I9" s="8">
        <f>FC_TRA_ROAD_P2W_E!I9+FC_TRA_ROAD_CAR_E!I9+FC_TRA_ROAD_BUS_E!I9+FC_TRA_ROAD_LCV_E!I9+FC_TRA_ROAD_HGV_E!I9</f>
        <v>0</v>
      </c>
      <c r="J9" s="8">
        <f>FC_TRA_ROAD_P2W_E!J9+FC_TRA_ROAD_CAR_E!J9+FC_TRA_ROAD_BUS_E!J9+FC_TRA_ROAD_LCV_E!J9+FC_TRA_ROAD_HGV_E!J9</f>
        <v>0</v>
      </c>
      <c r="K9" s="8">
        <f>FC_TRA_ROAD_P2W_E!K9+FC_TRA_ROAD_CAR_E!K9+FC_TRA_ROAD_BUS_E!K9+FC_TRA_ROAD_LCV_E!K9+FC_TRA_ROAD_HGV_E!K9</f>
        <v>0</v>
      </c>
      <c r="L9" s="8">
        <f>FC_TRA_ROAD_P2W_E!L9+FC_TRA_ROAD_CAR_E!L9+FC_TRA_ROAD_BUS_E!L9+FC_TRA_ROAD_LCV_E!L9+FC_TRA_ROAD_HGV_E!L9</f>
        <v>0</v>
      </c>
      <c r="M9" s="8">
        <f>FC_TRA_ROAD_P2W_E!M9+FC_TRA_ROAD_CAR_E!M9+FC_TRA_ROAD_BUS_E!M9+FC_TRA_ROAD_LCV_E!M9+FC_TRA_ROAD_HGV_E!M9</f>
        <v>0</v>
      </c>
      <c r="N9" s="8">
        <f>FC_TRA_ROAD_P2W_E!N9+FC_TRA_ROAD_CAR_E!N9+FC_TRA_ROAD_BUS_E!N9+FC_TRA_ROAD_LCV_E!N9+FC_TRA_ROAD_HGV_E!N9</f>
        <v>0</v>
      </c>
      <c r="O9" s="8">
        <f>FC_TRA_ROAD_P2W_E!O9+FC_TRA_ROAD_CAR_E!O9+FC_TRA_ROAD_BUS_E!O9+FC_TRA_ROAD_LCV_E!O9+FC_TRA_ROAD_HGV_E!O9</f>
        <v>0</v>
      </c>
      <c r="P9" s="8">
        <f>FC_TRA_ROAD_P2W_E!P9+FC_TRA_ROAD_CAR_E!P9+FC_TRA_ROAD_BUS_E!P9+FC_TRA_ROAD_LCV_E!P9+FC_TRA_ROAD_HGV_E!P9</f>
        <v>0</v>
      </c>
      <c r="Q9" s="8">
        <f>FC_TRA_ROAD_P2W_E!Q9+FC_TRA_ROAD_CAR_E!Q9+FC_TRA_ROAD_BUS_E!Q9+FC_TRA_ROAD_LCV_E!Q9+FC_TRA_ROAD_HGV_E!Q9</f>
        <v>0</v>
      </c>
      <c r="R9" s="8">
        <f>FC_TRA_ROAD_P2W_E!R9+FC_TRA_ROAD_CAR_E!R9+FC_TRA_ROAD_BUS_E!R9+FC_TRA_ROAD_LCV_E!R9+FC_TRA_ROAD_HGV_E!R9</f>
        <v>0</v>
      </c>
      <c r="S9" s="8">
        <f>FC_TRA_ROAD_P2W_E!S9+FC_TRA_ROAD_CAR_E!S9+FC_TRA_ROAD_BUS_E!S9+FC_TRA_ROAD_LCV_E!S9+FC_TRA_ROAD_HGV_E!S9</f>
        <v>0</v>
      </c>
      <c r="T9" s="8">
        <f>FC_TRA_ROAD_P2W_E!T9+FC_TRA_ROAD_CAR_E!T9+FC_TRA_ROAD_BUS_E!T9+FC_TRA_ROAD_LCV_E!T9+FC_TRA_ROAD_HGV_E!T9</f>
        <v>0</v>
      </c>
      <c r="U9" s="8">
        <f>FC_TRA_ROAD_P2W_E!U9+FC_TRA_ROAD_CAR_E!U9+FC_TRA_ROAD_BUS_E!U9+FC_TRA_ROAD_LCV_E!U9+FC_TRA_ROAD_HGV_E!U9</f>
        <v>0</v>
      </c>
      <c r="V9" s="8">
        <f>FC_TRA_ROAD_P2W_E!V9+FC_TRA_ROAD_CAR_E!V9+FC_TRA_ROAD_BUS_E!V9+FC_TRA_ROAD_LCV_E!V9+FC_TRA_ROAD_HGV_E!V9</f>
        <v>0</v>
      </c>
      <c r="W9" s="8">
        <f>FC_TRA_ROAD_P2W_E!W9+FC_TRA_ROAD_CAR_E!W9+FC_TRA_ROAD_BUS_E!W9+FC_TRA_ROAD_LCV_E!W9+FC_TRA_ROAD_HGV_E!W9</f>
        <v>0</v>
      </c>
      <c r="X9" s="8">
        <f>FC_TRA_ROAD_P2W_E!X9+FC_TRA_ROAD_CAR_E!X9+FC_TRA_ROAD_BUS_E!X9+FC_TRA_ROAD_LCV_E!X9+FC_TRA_ROAD_HGV_E!X9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FC_TRA_ROAD_P2W_E!C10+FC_TRA_ROAD_CAR_E!C10+FC_TRA_ROAD_BUS_E!C10+FC_TRA_ROAD_LCV_E!C10+FC_TRA_ROAD_HGV_E!C10</f>
        <v>0</v>
      </c>
      <c r="D10" s="8">
        <f>FC_TRA_ROAD_P2W_E!D10+FC_TRA_ROAD_CAR_E!D10+FC_TRA_ROAD_BUS_E!D10+FC_TRA_ROAD_LCV_E!D10+FC_TRA_ROAD_HGV_E!D10</f>
        <v>0</v>
      </c>
      <c r="E10" s="8">
        <f>FC_TRA_ROAD_P2W_E!E10+FC_TRA_ROAD_CAR_E!E10+FC_TRA_ROAD_BUS_E!E10+FC_TRA_ROAD_LCV_E!E10+FC_TRA_ROAD_HGV_E!E10</f>
        <v>0</v>
      </c>
      <c r="F10" s="8">
        <f>FC_TRA_ROAD_P2W_E!F10+FC_TRA_ROAD_CAR_E!F10+FC_TRA_ROAD_BUS_E!F10+FC_TRA_ROAD_LCV_E!F10+FC_TRA_ROAD_HGV_E!F10</f>
        <v>0</v>
      </c>
      <c r="G10" s="8">
        <f>FC_TRA_ROAD_P2W_E!G10+FC_TRA_ROAD_CAR_E!G10+FC_TRA_ROAD_BUS_E!G10+FC_TRA_ROAD_LCV_E!G10+FC_TRA_ROAD_HGV_E!G10</f>
        <v>0</v>
      </c>
      <c r="H10" s="8">
        <f>FC_TRA_ROAD_P2W_E!H10+FC_TRA_ROAD_CAR_E!H10+FC_TRA_ROAD_BUS_E!H10+FC_TRA_ROAD_LCV_E!H10+FC_TRA_ROAD_HGV_E!H10</f>
        <v>0</v>
      </c>
      <c r="I10" s="8">
        <f>FC_TRA_ROAD_P2W_E!I10+FC_TRA_ROAD_CAR_E!I10+FC_TRA_ROAD_BUS_E!I10+FC_TRA_ROAD_LCV_E!I10+FC_TRA_ROAD_HGV_E!I10</f>
        <v>0</v>
      </c>
      <c r="J10" s="8">
        <f>FC_TRA_ROAD_P2W_E!J10+FC_TRA_ROAD_CAR_E!J10+FC_TRA_ROAD_BUS_E!J10+FC_TRA_ROAD_LCV_E!J10+FC_TRA_ROAD_HGV_E!J10</f>
        <v>0</v>
      </c>
      <c r="K10" s="8">
        <f>FC_TRA_ROAD_P2W_E!K10+FC_TRA_ROAD_CAR_E!K10+FC_TRA_ROAD_BUS_E!K10+FC_TRA_ROAD_LCV_E!K10+FC_TRA_ROAD_HGV_E!K10</f>
        <v>0</v>
      </c>
      <c r="L10" s="8">
        <f>FC_TRA_ROAD_P2W_E!L10+FC_TRA_ROAD_CAR_E!L10+FC_TRA_ROAD_BUS_E!L10+FC_TRA_ROAD_LCV_E!L10+FC_TRA_ROAD_HGV_E!L10</f>
        <v>0</v>
      </c>
      <c r="M10" s="8">
        <f>FC_TRA_ROAD_P2W_E!M10+FC_TRA_ROAD_CAR_E!M10+FC_TRA_ROAD_BUS_E!M10+FC_TRA_ROAD_LCV_E!M10+FC_TRA_ROAD_HGV_E!M10</f>
        <v>0</v>
      </c>
      <c r="N10" s="8">
        <f>FC_TRA_ROAD_P2W_E!N10+FC_TRA_ROAD_CAR_E!N10+FC_TRA_ROAD_BUS_E!N10+FC_TRA_ROAD_LCV_E!N10+FC_TRA_ROAD_HGV_E!N10</f>
        <v>0</v>
      </c>
      <c r="O10" s="8">
        <f>FC_TRA_ROAD_P2W_E!O10+FC_TRA_ROAD_CAR_E!O10+FC_TRA_ROAD_BUS_E!O10+FC_TRA_ROAD_LCV_E!O10+FC_TRA_ROAD_HGV_E!O10</f>
        <v>0</v>
      </c>
      <c r="P10" s="8">
        <f>FC_TRA_ROAD_P2W_E!P10+FC_TRA_ROAD_CAR_E!P10+FC_TRA_ROAD_BUS_E!P10+FC_TRA_ROAD_LCV_E!P10+FC_TRA_ROAD_HGV_E!P10</f>
        <v>0</v>
      </c>
      <c r="Q10" s="8">
        <f>FC_TRA_ROAD_P2W_E!Q10+FC_TRA_ROAD_CAR_E!Q10+FC_TRA_ROAD_BUS_E!Q10+FC_TRA_ROAD_LCV_E!Q10+FC_TRA_ROAD_HGV_E!Q10</f>
        <v>0</v>
      </c>
      <c r="R10" s="8">
        <f>FC_TRA_ROAD_P2W_E!R10+FC_TRA_ROAD_CAR_E!R10+FC_TRA_ROAD_BUS_E!R10+FC_TRA_ROAD_LCV_E!R10+FC_TRA_ROAD_HGV_E!R10</f>
        <v>0</v>
      </c>
      <c r="S10" s="8">
        <f>FC_TRA_ROAD_P2W_E!S10+FC_TRA_ROAD_CAR_E!S10+FC_TRA_ROAD_BUS_E!S10+FC_TRA_ROAD_LCV_E!S10+FC_TRA_ROAD_HGV_E!S10</f>
        <v>0</v>
      </c>
      <c r="T10" s="8">
        <f>FC_TRA_ROAD_P2W_E!T10+FC_TRA_ROAD_CAR_E!T10+FC_TRA_ROAD_BUS_E!T10+FC_TRA_ROAD_LCV_E!T10+FC_TRA_ROAD_HGV_E!T10</f>
        <v>0</v>
      </c>
      <c r="U10" s="8">
        <f>FC_TRA_ROAD_P2W_E!U10+FC_TRA_ROAD_CAR_E!U10+FC_TRA_ROAD_BUS_E!U10+FC_TRA_ROAD_LCV_E!U10+FC_TRA_ROAD_HGV_E!U10</f>
        <v>0</v>
      </c>
      <c r="V10" s="8">
        <f>FC_TRA_ROAD_P2W_E!V10+FC_TRA_ROAD_CAR_E!V10+FC_TRA_ROAD_BUS_E!V10+FC_TRA_ROAD_LCV_E!V10+FC_TRA_ROAD_HGV_E!V10</f>
        <v>0</v>
      </c>
      <c r="W10" s="8">
        <f>FC_TRA_ROAD_P2W_E!W10+FC_TRA_ROAD_CAR_E!W10+FC_TRA_ROAD_BUS_E!W10+FC_TRA_ROAD_LCV_E!W10+FC_TRA_ROAD_HGV_E!W10</f>
        <v>0</v>
      </c>
      <c r="X10" s="8">
        <f>FC_TRA_ROAD_P2W_E!X10+FC_TRA_ROAD_CAR_E!X10+FC_TRA_ROAD_BUS_E!X10+FC_TRA_ROAD_LCV_E!X10+FC_TRA_ROAD_HGV_E!X10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FC_TRA_ROAD_P2W_E!C12+FC_TRA_ROAD_CAR_E!C12+FC_TRA_ROAD_BUS_E!C12+FC_TRA_ROAD_LCV_E!C12+FC_TRA_ROAD_HGV_E!C12</f>
        <v>0</v>
      </c>
      <c r="D12" s="8">
        <f>FC_TRA_ROAD_P2W_E!D12+FC_TRA_ROAD_CAR_E!D12+FC_TRA_ROAD_BUS_E!D12+FC_TRA_ROAD_LCV_E!D12+FC_TRA_ROAD_HGV_E!D12</f>
        <v>0</v>
      </c>
      <c r="E12" s="8">
        <f>FC_TRA_ROAD_P2W_E!E12+FC_TRA_ROAD_CAR_E!E12+FC_TRA_ROAD_BUS_E!E12+FC_TRA_ROAD_LCV_E!E12+FC_TRA_ROAD_HGV_E!E12</f>
        <v>0</v>
      </c>
      <c r="F12" s="8">
        <f>FC_TRA_ROAD_P2W_E!F12+FC_TRA_ROAD_CAR_E!F12+FC_TRA_ROAD_BUS_E!F12+FC_TRA_ROAD_LCV_E!F12+FC_TRA_ROAD_HGV_E!F12</f>
        <v>0</v>
      </c>
      <c r="G12" s="8">
        <f>FC_TRA_ROAD_P2W_E!G12+FC_TRA_ROAD_CAR_E!G12+FC_TRA_ROAD_BUS_E!G12+FC_TRA_ROAD_LCV_E!G12+FC_TRA_ROAD_HGV_E!G12</f>
        <v>0</v>
      </c>
      <c r="H12" s="8">
        <f>FC_TRA_ROAD_P2W_E!H12+FC_TRA_ROAD_CAR_E!H12+FC_TRA_ROAD_BUS_E!H12+FC_TRA_ROAD_LCV_E!H12+FC_TRA_ROAD_HGV_E!H12</f>
        <v>0</v>
      </c>
      <c r="I12" s="8">
        <f>FC_TRA_ROAD_P2W_E!I12+FC_TRA_ROAD_CAR_E!I12+FC_TRA_ROAD_BUS_E!I12+FC_TRA_ROAD_LCV_E!I12+FC_TRA_ROAD_HGV_E!I12</f>
        <v>0</v>
      </c>
      <c r="J12" s="8">
        <f>FC_TRA_ROAD_P2W_E!J12+FC_TRA_ROAD_CAR_E!J12+FC_TRA_ROAD_BUS_E!J12+FC_TRA_ROAD_LCV_E!J12+FC_TRA_ROAD_HGV_E!J12</f>
        <v>0</v>
      </c>
      <c r="K12" s="8">
        <f>FC_TRA_ROAD_P2W_E!K12+FC_TRA_ROAD_CAR_E!K12+FC_TRA_ROAD_BUS_E!K12+FC_TRA_ROAD_LCV_E!K12+FC_TRA_ROAD_HGV_E!K12</f>
        <v>0</v>
      </c>
      <c r="L12" s="8">
        <f>FC_TRA_ROAD_P2W_E!L12+FC_TRA_ROAD_CAR_E!L12+FC_TRA_ROAD_BUS_E!L12+FC_TRA_ROAD_LCV_E!L12+FC_TRA_ROAD_HGV_E!L12</f>
        <v>0</v>
      </c>
      <c r="M12" s="8">
        <f>FC_TRA_ROAD_P2W_E!M12+FC_TRA_ROAD_CAR_E!M12+FC_TRA_ROAD_BUS_E!M12+FC_TRA_ROAD_LCV_E!M12+FC_TRA_ROAD_HGV_E!M12</f>
        <v>0</v>
      </c>
      <c r="N12" s="8">
        <f>FC_TRA_ROAD_P2W_E!N12+FC_TRA_ROAD_CAR_E!N12+FC_TRA_ROAD_BUS_E!N12+FC_TRA_ROAD_LCV_E!N12+FC_TRA_ROAD_HGV_E!N12</f>
        <v>0</v>
      </c>
      <c r="O12" s="8">
        <f>FC_TRA_ROAD_P2W_E!O12+FC_TRA_ROAD_CAR_E!O12+FC_TRA_ROAD_BUS_E!O12+FC_TRA_ROAD_LCV_E!O12+FC_TRA_ROAD_HGV_E!O12</f>
        <v>0</v>
      </c>
      <c r="P12" s="8">
        <f>FC_TRA_ROAD_P2W_E!P12+FC_TRA_ROAD_CAR_E!P12+FC_TRA_ROAD_BUS_E!P12+FC_TRA_ROAD_LCV_E!P12+FC_TRA_ROAD_HGV_E!P12</f>
        <v>0</v>
      </c>
      <c r="Q12" s="8">
        <f>FC_TRA_ROAD_P2W_E!Q12+FC_TRA_ROAD_CAR_E!Q12+FC_TRA_ROAD_BUS_E!Q12+FC_TRA_ROAD_LCV_E!Q12+FC_TRA_ROAD_HGV_E!Q12</f>
        <v>0</v>
      </c>
      <c r="R12" s="8">
        <f>FC_TRA_ROAD_P2W_E!R12+FC_TRA_ROAD_CAR_E!R12+FC_TRA_ROAD_BUS_E!R12+FC_TRA_ROAD_LCV_E!R12+FC_TRA_ROAD_HGV_E!R12</f>
        <v>0</v>
      </c>
      <c r="S12" s="8">
        <f>FC_TRA_ROAD_P2W_E!S12+FC_TRA_ROAD_CAR_E!S12+FC_TRA_ROAD_BUS_E!S12+FC_TRA_ROAD_LCV_E!S12+FC_TRA_ROAD_HGV_E!S12</f>
        <v>0</v>
      </c>
      <c r="T12" s="8">
        <f>FC_TRA_ROAD_P2W_E!T12+FC_TRA_ROAD_CAR_E!T12+FC_TRA_ROAD_BUS_E!T12+FC_TRA_ROAD_LCV_E!T12+FC_TRA_ROAD_HGV_E!T12</f>
        <v>0</v>
      </c>
      <c r="U12" s="8">
        <f>FC_TRA_ROAD_P2W_E!U12+FC_TRA_ROAD_CAR_E!U12+FC_TRA_ROAD_BUS_E!U12+FC_TRA_ROAD_LCV_E!U12+FC_TRA_ROAD_HGV_E!U12</f>
        <v>0</v>
      </c>
      <c r="V12" s="8">
        <f>FC_TRA_ROAD_P2W_E!V12+FC_TRA_ROAD_CAR_E!V12+FC_TRA_ROAD_BUS_E!V12+FC_TRA_ROAD_LCV_E!V12+FC_TRA_ROAD_HGV_E!V12</f>
        <v>0</v>
      </c>
      <c r="W12" s="8">
        <f>FC_TRA_ROAD_P2W_E!W12+FC_TRA_ROAD_CAR_E!W12+FC_TRA_ROAD_BUS_E!W12+FC_TRA_ROAD_LCV_E!W12+FC_TRA_ROAD_HGV_E!W12</f>
        <v>0</v>
      </c>
      <c r="X12" s="8">
        <f>FC_TRA_ROAD_P2W_E!X12+FC_TRA_ROAD_CAR_E!X12+FC_TRA_ROAD_BUS_E!X12+FC_TRA_ROAD_LCV_E!X12+FC_TRA_ROAD_HGV_E!X12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FC_TRA_ROAD_P2W_E!C13+FC_TRA_ROAD_CAR_E!C13+FC_TRA_ROAD_BUS_E!C13+FC_TRA_ROAD_LCV_E!C13+FC_TRA_ROAD_HGV_E!C13</f>
        <v>0</v>
      </c>
      <c r="D13" s="8">
        <f>FC_TRA_ROAD_P2W_E!D13+FC_TRA_ROAD_CAR_E!D13+FC_TRA_ROAD_BUS_E!D13+FC_TRA_ROAD_LCV_E!D13+FC_TRA_ROAD_HGV_E!D13</f>
        <v>0</v>
      </c>
      <c r="E13" s="8">
        <f>FC_TRA_ROAD_P2W_E!E13+FC_TRA_ROAD_CAR_E!E13+FC_TRA_ROAD_BUS_E!E13+FC_TRA_ROAD_LCV_E!E13+FC_TRA_ROAD_HGV_E!E13</f>
        <v>0</v>
      </c>
      <c r="F13" s="8">
        <f>FC_TRA_ROAD_P2W_E!F13+FC_TRA_ROAD_CAR_E!F13+FC_TRA_ROAD_BUS_E!F13+FC_TRA_ROAD_LCV_E!F13+FC_TRA_ROAD_HGV_E!F13</f>
        <v>0</v>
      </c>
      <c r="G13" s="8">
        <f>FC_TRA_ROAD_P2W_E!G13+FC_TRA_ROAD_CAR_E!G13+FC_TRA_ROAD_BUS_E!G13+FC_TRA_ROAD_LCV_E!G13+FC_TRA_ROAD_HGV_E!G13</f>
        <v>0</v>
      </c>
      <c r="H13" s="8">
        <f>FC_TRA_ROAD_P2W_E!H13+FC_TRA_ROAD_CAR_E!H13+FC_TRA_ROAD_BUS_E!H13+FC_TRA_ROAD_LCV_E!H13+FC_TRA_ROAD_HGV_E!H13</f>
        <v>0</v>
      </c>
      <c r="I13" s="8">
        <f>FC_TRA_ROAD_P2W_E!I13+FC_TRA_ROAD_CAR_E!I13+FC_TRA_ROAD_BUS_E!I13+FC_TRA_ROAD_LCV_E!I13+FC_TRA_ROAD_HGV_E!I13</f>
        <v>0</v>
      </c>
      <c r="J13" s="8">
        <f>FC_TRA_ROAD_P2W_E!J13+FC_TRA_ROAD_CAR_E!J13+FC_TRA_ROAD_BUS_E!J13+FC_TRA_ROAD_LCV_E!J13+FC_TRA_ROAD_HGV_E!J13</f>
        <v>0</v>
      </c>
      <c r="K13" s="8">
        <f>FC_TRA_ROAD_P2W_E!K13+FC_TRA_ROAD_CAR_E!K13+FC_TRA_ROAD_BUS_E!K13+FC_TRA_ROAD_LCV_E!K13+FC_TRA_ROAD_HGV_E!K13</f>
        <v>0</v>
      </c>
      <c r="L13" s="8">
        <f>FC_TRA_ROAD_P2W_E!L13+FC_TRA_ROAD_CAR_E!L13+FC_TRA_ROAD_BUS_E!L13+FC_TRA_ROAD_LCV_E!L13+FC_TRA_ROAD_HGV_E!L13</f>
        <v>0</v>
      </c>
      <c r="M13" s="8">
        <f>FC_TRA_ROAD_P2W_E!M13+FC_TRA_ROAD_CAR_E!M13+FC_TRA_ROAD_BUS_E!M13+FC_TRA_ROAD_LCV_E!M13+FC_TRA_ROAD_HGV_E!M13</f>
        <v>0</v>
      </c>
      <c r="N13" s="8">
        <f>FC_TRA_ROAD_P2W_E!N13+FC_TRA_ROAD_CAR_E!N13+FC_TRA_ROAD_BUS_E!N13+FC_TRA_ROAD_LCV_E!N13+FC_TRA_ROAD_HGV_E!N13</f>
        <v>0</v>
      </c>
      <c r="O13" s="8">
        <f>FC_TRA_ROAD_P2W_E!O13+FC_TRA_ROAD_CAR_E!O13+FC_TRA_ROAD_BUS_E!O13+FC_TRA_ROAD_LCV_E!O13+FC_TRA_ROAD_HGV_E!O13</f>
        <v>0</v>
      </c>
      <c r="P13" s="8">
        <f>FC_TRA_ROAD_P2W_E!P13+FC_TRA_ROAD_CAR_E!P13+FC_TRA_ROAD_BUS_E!P13+FC_TRA_ROAD_LCV_E!P13+FC_TRA_ROAD_HGV_E!P13</f>
        <v>0</v>
      </c>
      <c r="Q13" s="8">
        <f>FC_TRA_ROAD_P2W_E!Q13+FC_TRA_ROAD_CAR_E!Q13+FC_TRA_ROAD_BUS_E!Q13+FC_TRA_ROAD_LCV_E!Q13+FC_TRA_ROAD_HGV_E!Q13</f>
        <v>0</v>
      </c>
      <c r="R13" s="8">
        <f>FC_TRA_ROAD_P2W_E!R13+FC_TRA_ROAD_CAR_E!R13+FC_TRA_ROAD_BUS_E!R13+FC_TRA_ROAD_LCV_E!R13+FC_TRA_ROAD_HGV_E!R13</f>
        <v>0</v>
      </c>
      <c r="S13" s="8">
        <f>FC_TRA_ROAD_P2W_E!S13+FC_TRA_ROAD_CAR_E!S13+FC_TRA_ROAD_BUS_E!S13+FC_TRA_ROAD_LCV_E!S13+FC_TRA_ROAD_HGV_E!S13</f>
        <v>0</v>
      </c>
      <c r="T13" s="8">
        <f>FC_TRA_ROAD_P2W_E!T13+FC_TRA_ROAD_CAR_E!T13+FC_TRA_ROAD_BUS_E!T13+FC_TRA_ROAD_LCV_E!T13+FC_TRA_ROAD_HGV_E!T13</f>
        <v>0</v>
      </c>
      <c r="U13" s="8">
        <f>FC_TRA_ROAD_P2W_E!U13+FC_TRA_ROAD_CAR_E!U13+FC_TRA_ROAD_BUS_E!U13+FC_TRA_ROAD_LCV_E!U13+FC_TRA_ROAD_HGV_E!U13</f>
        <v>0</v>
      </c>
      <c r="V13" s="8">
        <f>FC_TRA_ROAD_P2W_E!V13+FC_TRA_ROAD_CAR_E!V13+FC_TRA_ROAD_BUS_E!V13+FC_TRA_ROAD_LCV_E!V13+FC_TRA_ROAD_HGV_E!V13</f>
        <v>0</v>
      </c>
      <c r="W13" s="8">
        <f>FC_TRA_ROAD_P2W_E!W13+FC_TRA_ROAD_CAR_E!W13+FC_TRA_ROAD_BUS_E!W13+FC_TRA_ROAD_LCV_E!W13+FC_TRA_ROAD_HGV_E!W13</f>
        <v>0</v>
      </c>
      <c r="X13" s="8">
        <f>FC_TRA_ROAD_P2W_E!X13+FC_TRA_ROAD_CAR_E!X13+FC_TRA_ROAD_BUS_E!X13+FC_TRA_ROAD_LCV_E!X13+FC_TRA_ROAD_HGV_E!X13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FC_TRA_ROAD_P2W_E!C14+FC_TRA_ROAD_CAR_E!C14+FC_TRA_ROAD_BUS_E!C14+FC_TRA_ROAD_LCV_E!C14+FC_TRA_ROAD_HGV_E!C14</f>
        <v>0</v>
      </c>
      <c r="D14" s="8">
        <f>FC_TRA_ROAD_P2W_E!D14+FC_TRA_ROAD_CAR_E!D14+FC_TRA_ROAD_BUS_E!D14+FC_TRA_ROAD_LCV_E!D14+FC_TRA_ROAD_HGV_E!D14</f>
        <v>0</v>
      </c>
      <c r="E14" s="8">
        <f>FC_TRA_ROAD_P2W_E!E14+FC_TRA_ROAD_CAR_E!E14+FC_TRA_ROAD_BUS_E!E14+FC_TRA_ROAD_LCV_E!E14+FC_TRA_ROAD_HGV_E!E14</f>
        <v>0</v>
      </c>
      <c r="F14" s="8">
        <f>FC_TRA_ROAD_P2W_E!F14+FC_TRA_ROAD_CAR_E!F14+FC_TRA_ROAD_BUS_E!F14+FC_TRA_ROAD_LCV_E!F14+FC_TRA_ROAD_HGV_E!F14</f>
        <v>0</v>
      </c>
      <c r="G14" s="8">
        <f>FC_TRA_ROAD_P2W_E!G14+FC_TRA_ROAD_CAR_E!G14+FC_TRA_ROAD_BUS_E!G14+FC_TRA_ROAD_LCV_E!G14+FC_TRA_ROAD_HGV_E!G14</f>
        <v>0</v>
      </c>
      <c r="H14" s="8">
        <f>FC_TRA_ROAD_P2W_E!H14+FC_TRA_ROAD_CAR_E!H14+FC_TRA_ROAD_BUS_E!H14+FC_TRA_ROAD_LCV_E!H14+FC_TRA_ROAD_HGV_E!H14</f>
        <v>0</v>
      </c>
      <c r="I14" s="8">
        <f>FC_TRA_ROAD_P2W_E!I14+FC_TRA_ROAD_CAR_E!I14+FC_TRA_ROAD_BUS_E!I14+FC_TRA_ROAD_LCV_E!I14+FC_TRA_ROAD_HGV_E!I14</f>
        <v>0</v>
      </c>
      <c r="J14" s="8">
        <f>FC_TRA_ROAD_P2W_E!J14+FC_TRA_ROAD_CAR_E!J14+FC_TRA_ROAD_BUS_E!J14+FC_TRA_ROAD_LCV_E!J14+FC_TRA_ROAD_HGV_E!J14</f>
        <v>0</v>
      </c>
      <c r="K14" s="8">
        <f>FC_TRA_ROAD_P2W_E!K14+FC_TRA_ROAD_CAR_E!K14+FC_TRA_ROAD_BUS_E!K14+FC_TRA_ROAD_LCV_E!K14+FC_TRA_ROAD_HGV_E!K14</f>
        <v>0</v>
      </c>
      <c r="L14" s="8">
        <f>FC_TRA_ROAD_P2W_E!L14+FC_TRA_ROAD_CAR_E!L14+FC_TRA_ROAD_BUS_E!L14+FC_TRA_ROAD_LCV_E!L14+FC_TRA_ROAD_HGV_E!L14</f>
        <v>0</v>
      </c>
      <c r="M14" s="8">
        <f>FC_TRA_ROAD_P2W_E!M14+FC_TRA_ROAD_CAR_E!M14+FC_TRA_ROAD_BUS_E!M14+FC_TRA_ROAD_LCV_E!M14+FC_TRA_ROAD_HGV_E!M14</f>
        <v>0</v>
      </c>
      <c r="N14" s="8">
        <f>FC_TRA_ROAD_P2W_E!N14+FC_TRA_ROAD_CAR_E!N14+FC_TRA_ROAD_BUS_E!N14+FC_TRA_ROAD_LCV_E!N14+FC_TRA_ROAD_HGV_E!N14</f>
        <v>0</v>
      </c>
      <c r="O14" s="8">
        <f>FC_TRA_ROAD_P2W_E!O14+FC_TRA_ROAD_CAR_E!O14+FC_TRA_ROAD_BUS_E!O14+FC_TRA_ROAD_LCV_E!O14+FC_TRA_ROAD_HGV_E!O14</f>
        <v>0</v>
      </c>
      <c r="P14" s="8">
        <f>FC_TRA_ROAD_P2W_E!P14+FC_TRA_ROAD_CAR_E!P14+FC_TRA_ROAD_BUS_E!P14+FC_TRA_ROAD_LCV_E!P14+FC_TRA_ROAD_HGV_E!P14</f>
        <v>0</v>
      </c>
      <c r="Q14" s="8">
        <f>FC_TRA_ROAD_P2W_E!Q14+FC_TRA_ROAD_CAR_E!Q14+FC_TRA_ROAD_BUS_E!Q14+FC_TRA_ROAD_LCV_E!Q14+FC_TRA_ROAD_HGV_E!Q14</f>
        <v>0</v>
      </c>
      <c r="R14" s="8">
        <f>FC_TRA_ROAD_P2W_E!R14+FC_TRA_ROAD_CAR_E!R14+FC_TRA_ROAD_BUS_E!R14+FC_TRA_ROAD_LCV_E!R14+FC_TRA_ROAD_HGV_E!R14</f>
        <v>0</v>
      </c>
      <c r="S14" s="8">
        <f>FC_TRA_ROAD_P2W_E!S14+FC_TRA_ROAD_CAR_E!S14+FC_TRA_ROAD_BUS_E!S14+FC_TRA_ROAD_LCV_E!S14+FC_TRA_ROAD_HGV_E!S14</f>
        <v>0</v>
      </c>
      <c r="T14" s="8">
        <f>FC_TRA_ROAD_P2W_E!T14+FC_TRA_ROAD_CAR_E!T14+FC_TRA_ROAD_BUS_E!T14+FC_TRA_ROAD_LCV_E!T14+FC_TRA_ROAD_HGV_E!T14</f>
        <v>0</v>
      </c>
      <c r="U14" s="8">
        <f>FC_TRA_ROAD_P2W_E!U14+FC_TRA_ROAD_CAR_E!U14+FC_TRA_ROAD_BUS_E!U14+FC_TRA_ROAD_LCV_E!U14+FC_TRA_ROAD_HGV_E!U14</f>
        <v>0</v>
      </c>
      <c r="V14" s="8">
        <f>FC_TRA_ROAD_P2W_E!V14+FC_TRA_ROAD_CAR_E!V14+FC_TRA_ROAD_BUS_E!V14+FC_TRA_ROAD_LCV_E!V14+FC_TRA_ROAD_HGV_E!V14</f>
        <v>0</v>
      </c>
      <c r="W14" s="8">
        <f>FC_TRA_ROAD_P2W_E!W14+FC_TRA_ROAD_CAR_E!W14+FC_TRA_ROAD_BUS_E!W14+FC_TRA_ROAD_LCV_E!W14+FC_TRA_ROAD_HGV_E!W14</f>
        <v>0</v>
      </c>
      <c r="X14" s="8">
        <f>FC_TRA_ROAD_P2W_E!X14+FC_TRA_ROAD_CAR_E!X14+FC_TRA_ROAD_BUS_E!X14+FC_TRA_ROAD_LCV_E!X14+FC_TRA_ROAD_HGV_E!X14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FC_TRA_ROAD_P2W_E!C15+FC_TRA_ROAD_CAR_E!C15+FC_TRA_ROAD_BUS_E!C15+FC_TRA_ROAD_LCV_E!C15+FC_TRA_ROAD_HGV_E!C15</f>
        <v>0</v>
      </c>
      <c r="D15" s="8">
        <f>FC_TRA_ROAD_P2W_E!D15+FC_TRA_ROAD_CAR_E!D15+FC_TRA_ROAD_BUS_E!D15+FC_TRA_ROAD_LCV_E!D15+FC_TRA_ROAD_HGV_E!D15</f>
        <v>0</v>
      </c>
      <c r="E15" s="8">
        <f>FC_TRA_ROAD_P2W_E!E15+FC_TRA_ROAD_CAR_E!E15+FC_TRA_ROAD_BUS_E!E15+FC_TRA_ROAD_LCV_E!E15+FC_TRA_ROAD_HGV_E!E15</f>
        <v>0</v>
      </c>
      <c r="F15" s="8">
        <f>FC_TRA_ROAD_P2W_E!F15+FC_TRA_ROAD_CAR_E!F15+FC_TRA_ROAD_BUS_E!F15+FC_TRA_ROAD_LCV_E!F15+FC_TRA_ROAD_HGV_E!F15</f>
        <v>0</v>
      </c>
      <c r="G15" s="8">
        <f>FC_TRA_ROAD_P2W_E!G15+FC_TRA_ROAD_CAR_E!G15+FC_TRA_ROAD_BUS_E!G15+FC_TRA_ROAD_LCV_E!G15+FC_TRA_ROAD_HGV_E!G15</f>
        <v>0</v>
      </c>
      <c r="H15" s="8">
        <f>FC_TRA_ROAD_P2W_E!H15+FC_TRA_ROAD_CAR_E!H15+FC_TRA_ROAD_BUS_E!H15+FC_TRA_ROAD_LCV_E!H15+FC_TRA_ROAD_HGV_E!H15</f>
        <v>0</v>
      </c>
      <c r="I15" s="8">
        <f>FC_TRA_ROAD_P2W_E!I15+FC_TRA_ROAD_CAR_E!I15+FC_TRA_ROAD_BUS_E!I15+FC_TRA_ROAD_LCV_E!I15+FC_TRA_ROAD_HGV_E!I15</f>
        <v>0</v>
      </c>
      <c r="J15" s="8">
        <f>FC_TRA_ROAD_P2W_E!J15+FC_TRA_ROAD_CAR_E!J15+FC_TRA_ROAD_BUS_E!J15+FC_TRA_ROAD_LCV_E!J15+FC_TRA_ROAD_HGV_E!J15</f>
        <v>0</v>
      </c>
      <c r="K15" s="8">
        <f>FC_TRA_ROAD_P2W_E!K15+FC_TRA_ROAD_CAR_E!K15+FC_TRA_ROAD_BUS_E!K15+FC_TRA_ROAD_LCV_E!K15+FC_TRA_ROAD_HGV_E!K15</f>
        <v>0</v>
      </c>
      <c r="L15" s="8">
        <f>FC_TRA_ROAD_P2W_E!L15+FC_TRA_ROAD_CAR_E!L15+FC_TRA_ROAD_BUS_E!L15+FC_TRA_ROAD_LCV_E!L15+FC_TRA_ROAD_HGV_E!L15</f>
        <v>0</v>
      </c>
      <c r="M15" s="8">
        <f>FC_TRA_ROAD_P2W_E!M15+FC_TRA_ROAD_CAR_E!M15+FC_TRA_ROAD_BUS_E!M15+FC_TRA_ROAD_LCV_E!M15+FC_TRA_ROAD_HGV_E!M15</f>
        <v>0</v>
      </c>
      <c r="N15" s="8">
        <f>FC_TRA_ROAD_P2W_E!N15+FC_TRA_ROAD_CAR_E!N15+FC_TRA_ROAD_BUS_E!N15+FC_TRA_ROAD_LCV_E!N15+FC_TRA_ROAD_HGV_E!N15</f>
        <v>0</v>
      </c>
      <c r="O15" s="8">
        <f>FC_TRA_ROAD_P2W_E!O15+FC_TRA_ROAD_CAR_E!O15+FC_TRA_ROAD_BUS_E!O15+FC_TRA_ROAD_LCV_E!O15+FC_TRA_ROAD_HGV_E!O15</f>
        <v>0</v>
      </c>
      <c r="P15" s="8">
        <f>FC_TRA_ROAD_P2W_E!P15+FC_TRA_ROAD_CAR_E!P15+FC_TRA_ROAD_BUS_E!P15+FC_TRA_ROAD_LCV_E!P15+FC_TRA_ROAD_HGV_E!P15</f>
        <v>0</v>
      </c>
      <c r="Q15" s="8">
        <f>FC_TRA_ROAD_P2W_E!Q15+FC_TRA_ROAD_CAR_E!Q15+FC_TRA_ROAD_BUS_E!Q15+FC_TRA_ROAD_LCV_E!Q15+FC_TRA_ROAD_HGV_E!Q15</f>
        <v>0</v>
      </c>
      <c r="R15" s="8">
        <f>FC_TRA_ROAD_P2W_E!R15+FC_TRA_ROAD_CAR_E!R15+FC_TRA_ROAD_BUS_E!R15+FC_TRA_ROAD_LCV_E!R15+FC_TRA_ROAD_HGV_E!R15</f>
        <v>0</v>
      </c>
      <c r="S15" s="8">
        <f>FC_TRA_ROAD_P2W_E!S15+FC_TRA_ROAD_CAR_E!S15+FC_TRA_ROAD_BUS_E!S15+FC_TRA_ROAD_LCV_E!S15+FC_TRA_ROAD_HGV_E!S15</f>
        <v>0</v>
      </c>
      <c r="T15" s="8">
        <f>FC_TRA_ROAD_P2W_E!T15+FC_TRA_ROAD_CAR_E!T15+FC_TRA_ROAD_BUS_E!T15+FC_TRA_ROAD_LCV_E!T15+FC_TRA_ROAD_HGV_E!T15</f>
        <v>0</v>
      </c>
      <c r="U15" s="8">
        <f>FC_TRA_ROAD_P2W_E!U15+FC_TRA_ROAD_CAR_E!U15+FC_TRA_ROAD_BUS_E!U15+FC_TRA_ROAD_LCV_E!U15+FC_TRA_ROAD_HGV_E!U15</f>
        <v>0</v>
      </c>
      <c r="V15" s="8">
        <f>FC_TRA_ROAD_P2W_E!V15+FC_TRA_ROAD_CAR_E!V15+FC_TRA_ROAD_BUS_E!V15+FC_TRA_ROAD_LCV_E!V15+FC_TRA_ROAD_HGV_E!V15</f>
        <v>0</v>
      </c>
      <c r="W15" s="8">
        <f>FC_TRA_ROAD_P2W_E!W15+FC_TRA_ROAD_CAR_E!W15+FC_TRA_ROAD_BUS_E!W15+FC_TRA_ROAD_LCV_E!W15+FC_TRA_ROAD_HGV_E!W15</f>
        <v>0</v>
      </c>
      <c r="X15" s="8">
        <f>FC_TRA_ROAD_P2W_E!X15+FC_TRA_ROAD_CAR_E!X15+FC_TRA_ROAD_BUS_E!X15+FC_TRA_ROAD_LCV_E!X15+FC_TRA_ROAD_HGV_E!X15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FC_TRA_ROAD_P2W_E!C16+FC_TRA_ROAD_CAR_E!C16+FC_TRA_ROAD_BUS_E!C16+FC_TRA_ROAD_LCV_E!C16+FC_TRA_ROAD_HGV_E!C16</f>
        <v>0</v>
      </c>
      <c r="D16" s="8">
        <f>FC_TRA_ROAD_P2W_E!D16+FC_TRA_ROAD_CAR_E!D16+FC_TRA_ROAD_BUS_E!D16+FC_TRA_ROAD_LCV_E!D16+FC_TRA_ROAD_HGV_E!D16</f>
        <v>0</v>
      </c>
      <c r="E16" s="8">
        <f>FC_TRA_ROAD_P2W_E!E16+FC_TRA_ROAD_CAR_E!E16+FC_TRA_ROAD_BUS_E!E16+FC_TRA_ROAD_LCV_E!E16+FC_TRA_ROAD_HGV_E!E16</f>
        <v>0</v>
      </c>
      <c r="F16" s="8">
        <f>FC_TRA_ROAD_P2W_E!F16+FC_TRA_ROAD_CAR_E!F16+FC_TRA_ROAD_BUS_E!F16+FC_TRA_ROAD_LCV_E!F16+FC_TRA_ROAD_HGV_E!F16</f>
        <v>0</v>
      </c>
      <c r="G16" s="8">
        <f>FC_TRA_ROAD_P2W_E!G16+FC_TRA_ROAD_CAR_E!G16+FC_TRA_ROAD_BUS_E!G16+FC_TRA_ROAD_LCV_E!G16+FC_TRA_ROAD_HGV_E!G16</f>
        <v>0</v>
      </c>
      <c r="H16" s="8">
        <f>FC_TRA_ROAD_P2W_E!H16+FC_TRA_ROAD_CAR_E!H16+FC_TRA_ROAD_BUS_E!H16+FC_TRA_ROAD_LCV_E!H16+FC_TRA_ROAD_HGV_E!H16</f>
        <v>0</v>
      </c>
      <c r="I16" s="8">
        <f>FC_TRA_ROAD_P2W_E!I16+FC_TRA_ROAD_CAR_E!I16+FC_TRA_ROAD_BUS_E!I16+FC_TRA_ROAD_LCV_E!I16+FC_TRA_ROAD_HGV_E!I16</f>
        <v>0</v>
      </c>
      <c r="J16" s="8">
        <f>FC_TRA_ROAD_P2W_E!J16+FC_TRA_ROAD_CAR_E!J16+FC_TRA_ROAD_BUS_E!J16+FC_TRA_ROAD_LCV_E!J16+FC_TRA_ROAD_HGV_E!J16</f>
        <v>0</v>
      </c>
      <c r="K16" s="8">
        <f>FC_TRA_ROAD_P2W_E!K16+FC_TRA_ROAD_CAR_E!K16+FC_TRA_ROAD_BUS_E!K16+FC_TRA_ROAD_LCV_E!K16+FC_TRA_ROAD_HGV_E!K16</f>
        <v>0</v>
      </c>
      <c r="L16" s="8">
        <f>FC_TRA_ROAD_P2W_E!L16+FC_TRA_ROAD_CAR_E!L16+FC_TRA_ROAD_BUS_E!L16+FC_TRA_ROAD_LCV_E!L16+FC_TRA_ROAD_HGV_E!L16</f>
        <v>0</v>
      </c>
      <c r="M16" s="8">
        <f>FC_TRA_ROAD_P2W_E!M16+FC_TRA_ROAD_CAR_E!M16+FC_TRA_ROAD_BUS_E!M16+FC_TRA_ROAD_LCV_E!M16+FC_TRA_ROAD_HGV_E!M16</f>
        <v>0</v>
      </c>
      <c r="N16" s="8">
        <f>FC_TRA_ROAD_P2W_E!N16+FC_TRA_ROAD_CAR_E!N16+FC_TRA_ROAD_BUS_E!N16+FC_TRA_ROAD_LCV_E!N16+FC_TRA_ROAD_HGV_E!N16</f>
        <v>0</v>
      </c>
      <c r="O16" s="8">
        <f>FC_TRA_ROAD_P2W_E!O16+FC_TRA_ROAD_CAR_E!O16+FC_TRA_ROAD_BUS_E!O16+FC_TRA_ROAD_LCV_E!O16+FC_TRA_ROAD_HGV_E!O16</f>
        <v>0</v>
      </c>
      <c r="P16" s="8">
        <f>FC_TRA_ROAD_P2W_E!P16+FC_TRA_ROAD_CAR_E!P16+FC_TRA_ROAD_BUS_E!P16+FC_TRA_ROAD_LCV_E!P16+FC_TRA_ROAD_HGV_E!P16</f>
        <v>0</v>
      </c>
      <c r="Q16" s="8">
        <f>FC_TRA_ROAD_P2W_E!Q16+FC_TRA_ROAD_CAR_E!Q16+FC_TRA_ROAD_BUS_E!Q16+FC_TRA_ROAD_LCV_E!Q16+FC_TRA_ROAD_HGV_E!Q16</f>
        <v>0</v>
      </c>
      <c r="R16" s="8">
        <f>FC_TRA_ROAD_P2W_E!R16+FC_TRA_ROAD_CAR_E!R16+FC_TRA_ROAD_BUS_E!R16+FC_TRA_ROAD_LCV_E!R16+FC_TRA_ROAD_HGV_E!R16</f>
        <v>0</v>
      </c>
      <c r="S16" s="8">
        <f>FC_TRA_ROAD_P2W_E!S16+FC_TRA_ROAD_CAR_E!S16+FC_TRA_ROAD_BUS_E!S16+FC_TRA_ROAD_LCV_E!S16+FC_TRA_ROAD_HGV_E!S16</f>
        <v>0</v>
      </c>
      <c r="T16" s="8">
        <f>FC_TRA_ROAD_P2W_E!T16+FC_TRA_ROAD_CAR_E!T16+FC_TRA_ROAD_BUS_E!T16+FC_TRA_ROAD_LCV_E!T16+FC_TRA_ROAD_HGV_E!T16</f>
        <v>0</v>
      </c>
      <c r="U16" s="8">
        <f>FC_TRA_ROAD_P2W_E!U16+FC_TRA_ROAD_CAR_E!U16+FC_TRA_ROAD_BUS_E!U16+FC_TRA_ROAD_LCV_E!U16+FC_TRA_ROAD_HGV_E!U16</f>
        <v>0</v>
      </c>
      <c r="V16" s="8">
        <f>FC_TRA_ROAD_P2W_E!V16+FC_TRA_ROAD_CAR_E!V16+FC_TRA_ROAD_BUS_E!V16+FC_TRA_ROAD_LCV_E!V16+FC_TRA_ROAD_HGV_E!V16</f>
        <v>0</v>
      </c>
      <c r="W16" s="8">
        <f>FC_TRA_ROAD_P2W_E!W16+FC_TRA_ROAD_CAR_E!W16+FC_TRA_ROAD_BUS_E!W16+FC_TRA_ROAD_LCV_E!W16+FC_TRA_ROAD_HGV_E!W16</f>
        <v>0</v>
      </c>
      <c r="X16" s="8">
        <f>FC_TRA_ROAD_P2W_E!X16+FC_TRA_ROAD_CAR_E!X16+FC_TRA_ROAD_BUS_E!X16+FC_TRA_ROAD_LCV_E!X16+FC_TRA_ROAD_HGV_E!X16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FC_TRA_ROAD_P2W_E!C18+FC_TRA_ROAD_CAR_E!C18+FC_TRA_ROAD_BUS_E!C18+FC_TRA_ROAD_LCV_E!C18+FC_TRA_ROAD_HGV_E!C18</f>
        <v>0</v>
      </c>
      <c r="D18" s="8">
        <f>FC_TRA_ROAD_P2W_E!D18+FC_TRA_ROAD_CAR_E!D18+FC_TRA_ROAD_BUS_E!D18+FC_TRA_ROAD_LCV_E!D18+FC_TRA_ROAD_HGV_E!D18</f>
        <v>0</v>
      </c>
      <c r="E18" s="8">
        <f>FC_TRA_ROAD_P2W_E!E18+FC_TRA_ROAD_CAR_E!E18+FC_TRA_ROAD_BUS_E!E18+FC_TRA_ROAD_LCV_E!E18+FC_TRA_ROAD_HGV_E!E18</f>
        <v>0</v>
      </c>
      <c r="F18" s="8">
        <f>FC_TRA_ROAD_P2W_E!F18+FC_TRA_ROAD_CAR_E!F18+FC_TRA_ROAD_BUS_E!F18+FC_TRA_ROAD_LCV_E!F18+FC_TRA_ROAD_HGV_E!F18</f>
        <v>0</v>
      </c>
      <c r="G18" s="8">
        <f>FC_TRA_ROAD_P2W_E!G18+FC_TRA_ROAD_CAR_E!G18+FC_TRA_ROAD_BUS_E!G18+FC_TRA_ROAD_LCV_E!G18+FC_TRA_ROAD_HGV_E!G18</f>
        <v>0</v>
      </c>
      <c r="H18" s="8">
        <f>FC_TRA_ROAD_P2W_E!H18+FC_TRA_ROAD_CAR_E!H18+FC_TRA_ROAD_BUS_E!H18+FC_TRA_ROAD_LCV_E!H18+FC_TRA_ROAD_HGV_E!H18</f>
        <v>0</v>
      </c>
      <c r="I18" s="8">
        <f>FC_TRA_ROAD_P2W_E!I18+FC_TRA_ROAD_CAR_E!I18+FC_TRA_ROAD_BUS_E!I18+FC_TRA_ROAD_LCV_E!I18+FC_TRA_ROAD_HGV_E!I18</f>
        <v>0</v>
      </c>
      <c r="J18" s="8">
        <f>FC_TRA_ROAD_P2W_E!J18+FC_TRA_ROAD_CAR_E!J18+FC_TRA_ROAD_BUS_E!J18+FC_TRA_ROAD_LCV_E!J18+FC_TRA_ROAD_HGV_E!J18</f>
        <v>0</v>
      </c>
      <c r="K18" s="8">
        <f>FC_TRA_ROAD_P2W_E!K18+FC_TRA_ROAD_CAR_E!K18+FC_TRA_ROAD_BUS_E!K18+FC_TRA_ROAD_LCV_E!K18+FC_TRA_ROAD_HGV_E!K18</f>
        <v>0</v>
      </c>
      <c r="L18" s="8">
        <f>FC_TRA_ROAD_P2W_E!L18+FC_TRA_ROAD_CAR_E!L18+FC_TRA_ROAD_BUS_E!L18+FC_TRA_ROAD_LCV_E!L18+FC_TRA_ROAD_HGV_E!L18</f>
        <v>0</v>
      </c>
      <c r="M18" s="8">
        <f>FC_TRA_ROAD_P2W_E!M18+FC_TRA_ROAD_CAR_E!M18+FC_TRA_ROAD_BUS_E!M18+FC_TRA_ROAD_LCV_E!M18+FC_TRA_ROAD_HGV_E!M18</f>
        <v>0</v>
      </c>
      <c r="N18" s="8">
        <f>FC_TRA_ROAD_P2W_E!N18+FC_TRA_ROAD_CAR_E!N18+FC_TRA_ROAD_BUS_E!N18+FC_TRA_ROAD_LCV_E!N18+FC_TRA_ROAD_HGV_E!N18</f>
        <v>0</v>
      </c>
      <c r="O18" s="8">
        <f>FC_TRA_ROAD_P2W_E!O18+FC_TRA_ROAD_CAR_E!O18+FC_TRA_ROAD_BUS_E!O18+FC_TRA_ROAD_LCV_E!O18+FC_TRA_ROAD_HGV_E!O18</f>
        <v>0</v>
      </c>
      <c r="P18" s="8">
        <f>FC_TRA_ROAD_P2W_E!P18+FC_TRA_ROAD_CAR_E!P18+FC_TRA_ROAD_BUS_E!P18+FC_TRA_ROAD_LCV_E!P18+FC_TRA_ROAD_HGV_E!P18</f>
        <v>0</v>
      </c>
      <c r="Q18" s="8">
        <f>FC_TRA_ROAD_P2W_E!Q18+FC_TRA_ROAD_CAR_E!Q18+FC_TRA_ROAD_BUS_E!Q18+FC_TRA_ROAD_LCV_E!Q18+FC_TRA_ROAD_HGV_E!Q18</f>
        <v>0</v>
      </c>
      <c r="R18" s="8">
        <f>FC_TRA_ROAD_P2W_E!R18+FC_TRA_ROAD_CAR_E!R18+FC_TRA_ROAD_BUS_E!R18+FC_TRA_ROAD_LCV_E!R18+FC_TRA_ROAD_HGV_E!R18</f>
        <v>0</v>
      </c>
      <c r="S18" s="8">
        <f>FC_TRA_ROAD_P2W_E!S18+FC_TRA_ROAD_CAR_E!S18+FC_TRA_ROAD_BUS_E!S18+FC_TRA_ROAD_LCV_E!S18+FC_TRA_ROAD_HGV_E!S18</f>
        <v>0</v>
      </c>
      <c r="T18" s="8">
        <f>FC_TRA_ROAD_P2W_E!T18+FC_TRA_ROAD_CAR_E!T18+FC_TRA_ROAD_BUS_E!T18+FC_TRA_ROAD_LCV_E!T18+FC_TRA_ROAD_HGV_E!T18</f>
        <v>0</v>
      </c>
      <c r="U18" s="8">
        <f>FC_TRA_ROAD_P2W_E!U18+FC_TRA_ROAD_CAR_E!U18+FC_TRA_ROAD_BUS_E!U18+FC_TRA_ROAD_LCV_E!U18+FC_TRA_ROAD_HGV_E!U18</f>
        <v>0</v>
      </c>
      <c r="V18" s="8">
        <f>FC_TRA_ROAD_P2W_E!V18+FC_TRA_ROAD_CAR_E!V18+FC_TRA_ROAD_BUS_E!V18+FC_TRA_ROAD_LCV_E!V18+FC_TRA_ROAD_HGV_E!V18</f>
        <v>0</v>
      </c>
      <c r="W18" s="8">
        <f>FC_TRA_ROAD_P2W_E!W18+FC_TRA_ROAD_CAR_E!W18+FC_TRA_ROAD_BUS_E!W18+FC_TRA_ROAD_LCV_E!W18+FC_TRA_ROAD_HGV_E!W18</f>
        <v>0</v>
      </c>
      <c r="X18" s="8">
        <f>FC_TRA_ROAD_P2W_E!X18+FC_TRA_ROAD_CAR_E!X18+FC_TRA_ROAD_BUS_E!X18+FC_TRA_ROAD_LCV_E!X18+FC_TRA_ROAD_HGV_E!X18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FC_TRA_ROAD_P2W_E!C19+FC_TRA_ROAD_CAR_E!C19+FC_TRA_ROAD_BUS_E!C19+FC_TRA_ROAD_LCV_E!C19+FC_TRA_ROAD_HGV_E!C19</f>
        <v>0</v>
      </c>
      <c r="D19" s="8">
        <f>FC_TRA_ROAD_P2W_E!D19+FC_TRA_ROAD_CAR_E!D19+FC_TRA_ROAD_BUS_E!D19+FC_TRA_ROAD_LCV_E!D19+FC_TRA_ROAD_HGV_E!D19</f>
        <v>0</v>
      </c>
      <c r="E19" s="8">
        <f>FC_TRA_ROAD_P2W_E!E19+FC_TRA_ROAD_CAR_E!E19+FC_TRA_ROAD_BUS_E!E19+FC_TRA_ROAD_LCV_E!E19+FC_TRA_ROAD_HGV_E!E19</f>
        <v>0</v>
      </c>
      <c r="F19" s="8">
        <f>FC_TRA_ROAD_P2W_E!F19+FC_TRA_ROAD_CAR_E!F19+FC_TRA_ROAD_BUS_E!F19+FC_TRA_ROAD_LCV_E!F19+FC_TRA_ROAD_HGV_E!F19</f>
        <v>0</v>
      </c>
      <c r="G19" s="8">
        <f>FC_TRA_ROAD_P2W_E!G19+FC_TRA_ROAD_CAR_E!G19+FC_TRA_ROAD_BUS_E!G19+FC_TRA_ROAD_LCV_E!G19+FC_TRA_ROAD_HGV_E!G19</f>
        <v>0</v>
      </c>
      <c r="H19" s="8">
        <f>FC_TRA_ROAD_P2W_E!H19+FC_TRA_ROAD_CAR_E!H19+FC_TRA_ROAD_BUS_E!H19+FC_TRA_ROAD_LCV_E!H19+FC_TRA_ROAD_HGV_E!H19</f>
        <v>0</v>
      </c>
      <c r="I19" s="8">
        <f>FC_TRA_ROAD_P2W_E!I19+FC_TRA_ROAD_CAR_E!I19+FC_TRA_ROAD_BUS_E!I19+FC_TRA_ROAD_LCV_E!I19+FC_TRA_ROAD_HGV_E!I19</f>
        <v>0</v>
      </c>
      <c r="J19" s="8">
        <f>FC_TRA_ROAD_P2W_E!J19+FC_TRA_ROAD_CAR_E!J19+FC_TRA_ROAD_BUS_E!J19+FC_TRA_ROAD_LCV_E!J19+FC_TRA_ROAD_HGV_E!J19</f>
        <v>0</v>
      </c>
      <c r="K19" s="8">
        <f>FC_TRA_ROAD_P2W_E!K19+FC_TRA_ROAD_CAR_E!K19+FC_TRA_ROAD_BUS_E!K19+FC_TRA_ROAD_LCV_E!K19+FC_TRA_ROAD_HGV_E!K19</f>
        <v>0</v>
      </c>
      <c r="L19" s="8">
        <f>FC_TRA_ROAD_P2W_E!L19+FC_TRA_ROAD_CAR_E!L19+FC_TRA_ROAD_BUS_E!L19+FC_TRA_ROAD_LCV_E!L19+FC_TRA_ROAD_HGV_E!L19</f>
        <v>0</v>
      </c>
      <c r="M19" s="8">
        <f>FC_TRA_ROAD_P2W_E!M19+FC_TRA_ROAD_CAR_E!M19+FC_TRA_ROAD_BUS_E!M19+FC_TRA_ROAD_LCV_E!M19+FC_TRA_ROAD_HGV_E!M19</f>
        <v>0</v>
      </c>
      <c r="N19" s="8">
        <f>FC_TRA_ROAD_P2W_E!N19+FC_TRA_ROAD_CAR_E!N19+FC_TRA_ROAD_BUS_E!N19+FC_TRA_ROAD_LCV_E!N19+FC_TRA_ROAD_HGV_E!N19</f>
        <v>0</v>
      </c>
      <c r="O19" s="8">
        <f>FC_TRA_ROAD_P2W_E!O19+FC_TRA_ROAD_CAR_E!O19+FC_TRA_ROAD_BUS_E!O19+FC_TRA_ROAD_LCV_E!O19+FC_TRA_ROAD_HGV_E!O19</f>
        <v>0</v>
      </c>
      <c r="P19" s="8">
        <f>FC_TRA_ROAD_P2W_E!P19+FC_TRA_ROAD_CAR_E!P19+FC_TRA_ROAD_BUS_E!P19+FC_TRA_ROAD_LCV_E!P19+FC_TRA_ROAD_HGV_E!P19</f>
        <v>0</v>
      </c>
      <c r="Q19" s="8">
        <f>FC_TRA_ROAD_P2W_E!Q19+FC_TRA_ROAD_CAR_E!Q19+FC_TRA_ROAD_BUS_E!Q19+FC_TRA_ROAD_LCV_E!Q19+FC_TRA_ROAD_HGV_E!Q19</f>
        <v>0</v>
      </c>
      <c r="R19" s="8">
        <f>FC_TRA_ROAD_P2W_E!R19+FC_TRA_ROAD_CAR_E!R19+FC_TRA_ROAD_BUS_E!R19+FC_TRA_ROAD_LCV_E!R19+FC_TRA_ROAD_HGV_E!R19</f>
        <v>0</v>
      </c>
      <c r="S19" s="8">
        <f>FC_TRA_ROAD_P2W_E!S19+FC_TRA_ROAD_CAR_E!S19+FC_TRA_ROAD_BUS_E!S19+FC_TRA_ROAD_LCV_E!S19+FC_TRA_ROAD_HGV_E!S19</f>
        <v>0</v>
      </c>
      <c r="T19" s="8">
        <f>FC_TRA_ROAD_P2W_E!T19+FC_TRA_ROAD_CAR_E!T19+FC_TRA_ROAD_BUS_E!T19+FC_TRA_ROAD_LCV_E!T19+FC_TRA_ROAD_HGV_E!T19</f>
        <v>0</v>
      </c>
      <c r="U19" s="8">
        <f>FC_TRA_ROAD_P2W_E!U19+FC_TRA_ROAD_CAR_E!U19+FC_TRA_ROAD_BUS_E!U19+FC_TRA_ROAD_LCV_E!U19+FC_TRA_ROAD_HGV_E!U19</f>
        <v>0</v>
      </c>
      <c r="V19" s="8">
        <f>FC_TRA_ROAD_P2W_E!V19+FC_TRA_ROAD_CAR_E!V19+FC_TRA_ROAD_BUS_E!V19+FC_TRA_ROAD_LCV_E!V19+FC_TRA_ROAD_HGV_E!V19</f>
        <v>0</v>
      </c>
      <c r="W19" s="8">
        <f>FC_TRA_ROAD_P2W_E!W19+FC_TRA_ROAD_CAR_E!W19+FC_TRA_ROAD_BUS_E!W19+FC_TRA_ROAD_LCV_E!W19+FC_TRA_ROAD_HGV_E!W19</f>
        <v>0</v>
      </c>
      <c r="X19" s="8">
        <f>FC_TRA_ROAD_P2W_E!X19+FC_TRA_ROAD_CAR_E!X19+FC_TRA_ROAD_BUS_E!X19+FC_TRA_ROAD_LCV_E!X19+FC_TRA_ROAD_HGV_E!X19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FC_TRA_ROAD_P2W_E!C20+FC_TRA_ROAD_CAR_E!C20+FC_TRA_ROAD_BUS_E!C20+FC_TRA_ROAD_LCV_E!C20+FC_TRA_ROAD_HGV_E!C20</f>
        <v>0</v>
      </c>
      <c r="D20" s="8">
        <f>FC_TRA_ROAD_P2W_E!D20+FC_TRA_ROAD_CAR_E!D20+FC_TRA_ROAD_BUS_E!D20+FC_TRA_ROAD_LCV_E!D20+FC_TRA_ROAD_HGV_E!D20</f>
        <v>0</v>
      </c>
      <c r="E20" s="8">
        <f>FC_TRA_ROAD_P2W_E!E20+FC_TRA_ROAD_CAR_E!E20+FC_TRA_ROAD_BUS_E!E20+FC_TRA_ROAD_LCV_E!E20+FC_TRA_ROAD_HGV_E!E20</f>
        <v>0</v>
      </c>
      <c r="F20" s="8">
        <f>FC_TRA_ROAD_P2W_E!F20+FC_TRA_ROAD_CAR_E!F20+FC_TRA_ROAD_BUS_E!F20+FC_TRA_ROAD_LCV_E!F20+FC_TRA_ROAD_HGV_E!F20</f>
        <v>0</v>
      </c>
      <c r="G20" s="8">
        <f>FC_TRA_ROAD_P2W_E!G20+FC_TRA_ROAD_CAR_E!G20+FC_TRA_ROAD_BUS_E!G20+FC_TRA_ROAD_LCV_E!G20+FC_TRA_ROAD_HGV_E!G20</f>
        <v>0</v>
      </c>
      <c r="H20" s="8">
        <f>FC_TRA_ROAD_P2W_E!H20+FC_TRA_ROAD_CAR_E!H20+FC_TRA_ROAD_BUS_E!H20+FC_TRA_ROAD_LCV_E!H20+FC_TRA_ROAD_HGV_E!H20</f>
        <v>0</v>
      </c>
      <c r="I20" s="8">
        <f>FC_TRA_ROAD_P2W_E!I20+FC_TRA_ROAD_CAR_E!I20+FC_TRA_ROAD_BUS_E!I20+FC_TRA_ROAD_LCV_E!I20+FC_TRA_ROAD_HGV_E!I20</f>
        <v>0</v>
      </c>
      <c r="J20" s="8">
        <f>FC_TRA_ROAD_P2W_E!J20+FC_TRA_ROAD_CAR_E!J20+FC_TRA_ROAD_BUS_E!J20+FC_TRA_ROAD_LCV_E!J20+FC_TRA_ROAD_HGV_E!J20</f>
        <v>0</v>
      </c>
      <c r="K20" s="8">
        <f>FC_TRA_ROAD_P2W_E!K20+FC_TRA_ROAD_CAR_E!K20+FC_TRA_ROAD_BUS_E!K20+FC_TRA_ROAD_LCV_E!K20+FC_TRA_ROAD_HGV_E!K20</f>
        <v>0</v>
      </c>
      <c r="L20" s="8">
        <f>FC_TRA_ROAD_P2W_E!L20+FC_TRA_ROAD_CAR_E!L20+FC_TRA_ROAD_BUS_E!L20+FC_TRA_ROAD_LCV_E!L20+FC_TRA_ROAD_HGV_E!L20</f>
        <v>0</v>
      </c>
      <c r="M20" s="8">
        <f>FC_TRA_ROAD_P2W_E!M20+FC_TRA_ROAD_CAR_E!M20+FC_TRA_ROAD_BUS_E!M20+FC_TRA_ROAD_LCV_E!M20+FC_TRA_ROAD_HGV_E!M20</f>
        <v>0</v>
      </c>
      <c r="N20" s="8">
        <f>FC_TRA_ROAD_P2W_E!N20+FC_TRA_ROAD_CAR_E!N20+FC_TRA_ROAD_BUS_E!N20+FC_TRA_ROAD_LCV_E!N20+FC_TRA_ROAD_HGV_E!N20</f>
        <v>0</v>
      </c>
      <c r="O20" s="8">
        <f>FC_TRA_ROAD_P2W_E!O20+FC_TRA_ROAD_CAR_E!O20+FC_TRA_ROAD_BUS_E!O20+FC_TRA_ROAD_LCV_E!O20+FC_TRA_ROAD_HGV_E!O20</f>
        <v>0</v>
      </c>
      <c r="P20" s="8">
        <f>FC_TRA_ROAD_P2W_E!P20+FC_TRA_ROAD_CAR_E!P20+FC_TRA_ROAD_BUS_E!P20+FC_TRA_ROAD_LCV_E!P20+FC_TRA_ROAD_HGV_E!P20</f>
        <v>0</v>
      </c>
      <c r="Q20" s="8">
        <f>FC_TRA_ROAD_P2W_E!Q20+FC_TRA_ROAD_CAR_E!Q20+FC_TRA_ROAD_BUS_E!Q20+FC_TRA_ROAD_LCV_E!Q20+FC_TRA_ROAD_HGV_E!Q20</f>
        <v>0</v>
      </c>
      <c r="R20" s="8">
        <f>FC_TRA_ROAD_P2W_E!R20+FC_TRA_ROAD_CAR_E!R20+FC_TRA_ROAD_BUS_E!R20+FC_TRA_ROAD_LCV_E!R20+FC_TRA_ROAD_HGV_E!R20</f>
        <v>0</v>
      </c>
      <c r="S20" s="8">
        <f>FC_TRA_ROAD_P2W_E!S20+FC_TRA_ROAD_CAR_E!S20+FC_TRA_ROAD_BUS_E!S20+FC_TRA_ROAD_LCV_E!S20+FC_TRA_ROAD_HGV_E!S20</f>
        <v>0</v>
      </c>
      <c r="T20" s="8">
        <f>FC_TRA_ROAD_P2W_E!T20+FC_TRA_ROAD_CAR_E!T20+FC_TRA_ROAD_BUS_E!T20+FC_TRA_ROAD_LCV_E!T20+FC_TRA_ROAD_HGV_E!T20</f>
        <v>0</v>
      </c>
      <c r="U20" s="8">
        <f>FC_TRA_ROAD_P2W_E!U20+FC_TRA_ROAD_CAR_E!U20+FC_TRA_ROAD_BUS_E!U20+FC_TRA_ROAD_LCV_E!U20+FC_TRA_ROAD_HGV_E!U20</f>
        <v>0</v>
      </c>
      <c r="V20" s="8">
        <f>FC_TRA_ROAD_P2W_E!V20+FC_TRA_ROAD_CAR_E!V20+FC_TRA_ROAD_BUS_E!V20+FC_TRA_ROAD_LCV_E!V20+FC_TRA_ROAD_HGV_E!V20</f>
        <v>0</v>
      </c>
      <c r="W20" s="8">
        <f>FC_TRA_ROAD_P2W_E!W20+FC_TRA_ROAD_CAR_E!W20+FC_TRA_ROAD_BUS_E!W20+FC_TRA_ROAD_LCV_E!W20+FC_TRA_ROAD_HGV_E!W20</f>
        <v>0</v>
      </c>
      <c r="X20" s="8">
        <f>FC_TRA_ROAD_P2W_E!X20+FC_TRA_ROAD_CAR_E!X20+FC_TRA_ROAD_BUS_E!X20+FC_TRA_ROAD_LCV_E!X20+FC_TRA_ROAD_HGV_E!X20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FC_TRA_ROAD_P2W_E!C21+FC_TRA_ROAD_CAR_E!C21+FC_TRA_ROAD_BUS_E!C21+FC_TRA_ROAD_LCV_E!C21+FC_TRA_ROAD_HGV_E!C21</f>
        <v>0</v>
      </c>
      <c r="D21" s="8">
        <f>FC_TRA_ROAD_P2W_E!D21+FC_TRA_ROAD_CAR_E!D21+FC_TRA_ROAD_BUS_E!D21+FC_TRA_ROAD_LCV_E!D21+FC_TRA_ROAD_HGV_E!D21</f>
        <v>0</v>
      </c>
      <c r="E21" s="8">
        <f>FC_TRA_ROAD_P2W_E!E21+FC_TRA_ROAD_CAR_E!E21+FC_TRA_ROAD_BUS_E!E21+FC_TRA_ROAD_LCV_E!E21+FC_TRA_ROAD_HGV_E!E21</f>
        <v>0</v>
      </c>
      <c r="F21" s="8">
        <f>FC_TRA_ROAD_P2W_E!F21+FC_TRA_ROAD_CAR_E!F21+FC_TRA_ROAD_BUS_E!F21+FC_TRA_ROAD_LCV_E!F21+FC_TRA_ROAD_HGV_E!F21</f>
        <v>0</v>
      </c>
      <c r="G21" s="8">
        <f>FC_TRA_ROAD_P2W_E!G21+FC_TRA_ROAD_CAR_E!G21+FC_TRA_ROAD_BUS_E!G21+FC_TRA_ROAD_LCV_E!G21+FC_TRA_ROAD_HGV_E!G21</f>
        <v>0</v>
      </c>
      <c r="H21" s="8">
        <f>FC_TRA_ROAD_P2W_E!H21+FC_TRA_ROAD_CAR_E!H21+FC_TRA_ROAD_BUS_E!H21+FC_TRA_ROAD_LCV_E!H21+FC_TRA_ROAD_HGV_E!H21</f>
        <v>0</v>
      </c>
      <c r="I21" s="8">
        <f>FC_TRA_ROAD_P2W_E!I21+FC_TRA_ROAD_CAR_E!I21+FC_TRA_ROAD_BUS_E!I21+FC_TRA_ROAD_LCV_E!I21+FC_TRA_ROAD_HGV_E!I21</f>
        <v>0</v>
      </c>
      <c r="J21" s="8">
        <f>FC_TRA_ROAD_P2W_E!J21+FC_TRA_ROAD_CAR_E!J21+FC_TRA_ROAD_BUS_E!J21+FC_TRA_ROAD_LCV_E!J21+FC_TRA_ROAD_HGV_E!J21</f>
        <v>0</v>
      </c>
      <c r="K21" s="8">
        <f>FC_TRA_ROAD_P2W_E!K21+FC_TRA_ROAD_CAR_E!K21+FC_TRA_ROAD_BUS_E!K21+FC_TRA_ROAD_LCV_E!K21+FC_TRA_ROAD_HGV_E!K21</f>
        <v>0</v>
      </c>
      <c r="L21" s="8">
        <f>FC_TRA_ROAD_P2W_E!L21+FC_TRA_ROAD_CAR_E!L21+FC_TRA_ROAD_BUS_E!L21+FC_TRA_ROAD_LCV_E!L21+FC_TRA_ROAD_HGV_E!L21</f>
        <v>0</v>
      </c>
      <c r="M21" s="8">
        <f>FC_TRA_ROAD_P2W_E!M21+FC_TRA_ROAD_CAR_E!M21+FC_TRA_ROAD_BUS_E!M21+FC_TRA_ROAD_LCV_E!M21+FC_TRA_ROAD_HGV_E!M21</f>
        <v>0</v>
      </c>
      <c r="N21" s="8">
        <f>FC_TRA_ROAD_P2W_E!N21+FC_TRA_ROAD_CAR_E!N21+FC_TRA_ROAD_BUS_E!N21+FC_TRA_ROAD_LCV_E!N21+FC_TRA_ROAD_HGV_E!N21</f>
        <v>0</v>
      </c>
      <c r="O21" s="8">
        <f>FC_TRA_ROAD_P2W_E!O21+FC_TRA_ROAD_CAR_E!O21+FC_TRA_ROAD_BUS_E!O21+FC_TRA_ROAD_LCV_E!O21+FC_TRA_ROAD_HGV_E!O21</f>
        <v>0</v>
      </c>
      <c r="P21" s="8">
        <f>FC_TRA_ROAD_P2W_E!P21+FC_TRA_ROAD_CAR_E!P21+FC_TRA_ROAD_BUS_E!P21+FC_TRA_ROAD_LCV_E!P21+FC_TRA_ROAD_HGV_E!P21</f>
        <v>0</v>
      </c>
      <c r="Q21" s="8">
        <f>FC_TRA_ROAD_P2W_E!Q21+FC_TRA_ROAD_CAR_E!Q21+FC_TRA_ROAD_BUS_E!Q21+FC_TRA_ROAD_LCV_E!Q21+FC_TRA_ROAD_HGV_E!Q21</f>
        <v>0</v>
      </c>
      <c r="R21" s="8">
        <f>FC_TRA_ROAD_P2W_E!R21+FC_TRA_ROAD_CAR_E!R21+FC_TRA_ROAD_BUS_E!R21+FC_TRA_ROAD_LCV_E!R21+FC_TRA_ROAD_HGV_E!R21</f>
        <v>0</v>
      </c>
      <c r="S21" s="8">
        <f>FC_TRA_ROAD_P2W_E!S21+FC_TRA_ROAD_CAR_E!S21+FC_TRA_ROAD_BUS_E!S21+FC_TRA_ROAD_LCV_E!S21+FC_TRA_ROAD_HGV_E!S21</f>
        <v>0</v>
      </c>
      <c r="T21" s="8">
        <f>FC_TRA_ROAD_P2W_E!T21+FC_TRA_ROAD_CAR_E!T21+FC_TRA_ROAD_BUS_E!T21+FC_TRA_ROAD_LCV_E!T21+FC_TRA_ROAD_HGV_E!T21</f>
        <v>0</v>
      </c>
      <c r="U21" s="8">
        <f>FC_TRA_ROAD_P2W_E!U21+FC_TRA_ROAD_CAR_E!U21+FC_TRA_ROAD_BUS_E!U21+FC_TRA_ROAD_LCV_E!U21+FC_TRA_ROAD_HGV_E!U21</f>
        <v>0</v>
      </c>
      <c r="V21" s="8">
        <f>FC_TRA_ROAD_P2W_E!V21+FC_TRA_ROAD_CAR_E!V21+FC_TRA_ROAD_BUS_E!V21+FC_TRA_ROAD_LCV_E!V21+FC_TRA_ROAD_HGV_E!V21</f>
        <v>0</v>
      </c>
      <c r="W21" s="8">
        <f>FC_TRA_ROAD_P2W_E!W21+FC_TRA_ROAD_CAR_E!W21+FC_TRA_ROAD_BUS_E!W21+FC_TRA_ROAD_LCV_E!W21+FC_TRA_ROAD_HGV_E!W21</f>
        <v>0</v>
      </c>
      <c r="X21" s="8">
        <f>FC_TRA_ROAD_P2W_E!X21+FC_TRA_ROAD_CAR_E!X21+FC_TRA_ROAD_BUS_E!X21+FC_TRA_ROAD_LCV_E!X21+FC_TRA_ROAD_HGV_E!X21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6">SUM(C23:C24)</f>
        <v>0</v>
      </c>
      <c r="D22" s="27">
        <f t="shared" si="16"/>
        <v>0</v>
      </c>
      <c r="E22" s="27">
        <f t="shared" si="16"/>
        <v>0</v>
      </c>
      <c r="F22" s="27">
        <f t="shared" si="16"/>
        <v>0</v>
      </c>
      <c r="G22" s="27">
        <f t="shared" si="16"/>
        <v>0</v>
      </c>
      <c r="H22" s="27">
        <f t="shared" si="16"/>
        <v>0</v>
      </c>
      <c r="I22" s="27">
        <f t="shared" si="16"/>
        <v>0</v>
      </c>
      <c r="J22" s="27">
        <f t="shared" si="16"/>
        <v>0</v>
      </c>
      <c r="K22" s="27">
        <f t="shared" si="16"/>
        <v>0</v>
      </c>
      <c r="L22" s="27">
        <f t="shared" si="16"/>
        <v>0</v>
      </c>
      <c r="M22" s="27">
        <f t="shared" si="16"/>
        <v>0</v>
      </c>
      <c r="N22" s="27">
        <f t="shared" si="16"/>
        <v>0</v>
      </c>
      <c r="O22" s="27">
        <f t="shared" si="16"/>
        <v>0</v>
      </c>
      <c r="P22" s="27">
        <f t="shared" si="16"/>
        <v>0</v>
      </c>
      <c r="Q22" s="27">
        <f t="shared" si="16"/>
        <v>0</v>
      </c>
      <c r="R22" s="27">
        <f t="shared" si="16"/>
        <v>0</v>
      </c>
      <c r="S22" s="27">
        <f t="shared" si="16"/>
        <v>0</v>
      </c>
      <c r="T22" s="27">
        <f t="shared" si="16"/>
        <v>0</v>
      </c>
      <c r="U22" s="27">
        <f t="shared" si="16"/>
        <v>0</v>
      </c>
      <c r="V22" s="27">
        <f t="shared" si="16"/>
        <v>0</v>
      </c>
      <c r="W22" s="27">
        <f t="shared" si="16"/>
        <v>0</v>
      </c>
      <c r="X22" s="27">
        <f t="shared" ref="X22" si="17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FC_TRA_ROAD_P2W_E!C23+FC_TRA_ROAD_CAR_E!C23+FC_TRA_ROAD_BUS_E!C23+FC_TRA_ROAD_LCV_E!C23+FC_TRA_ROAD_HGV_E!C23</f>
        <v>0</v>
      </c>
      <c r="D23" s="8">
        <f>FC_TRA_ROAD_P2W_E!D23+FC_TRA_ROAD_CAR_E!D23+FC_TRA_ROAD_BUS_E!D23+FC_TRA_ROAD_LCV_E!D23+FC_TRA_ROAD_HGV_E!D23</f>
        <v>0</v>
      </c>
      <c r="E23" s="8">
        <f>FC_TRA_ROAD_P2W_E!E23+FC_TRA_ROAD_CAR_E!E23+FC_TRA_ROAD_BUS_E!E23+FC_TRA_ROAD_LCV_E!E23+FC_TRA_ROAD_HGV_E!E23</f>
        <v>0</v>
      </c>
      <c r="F23" s="8">
        <f>FC_TRA_ROAD_P2W_E!F23+FC_TRA_ROAD_CAR_E!F23+FC_TRA_ROAD_BUS_E!F23+FC_TRA_ROAD_LCV_E!F23+FC_TRA_ROAD_HGV_E!F23</f>
        <v>0</v>
      </c>
      <c r="G23" s="8">
        <f>FC_TRA_ROAD_P2W_E!G23+FC_TRA_ROAD_CAR_E!G23+FC_TRA_ROAD_BUS_E!G23+FC_TRA_ROAD_LCV_E!G23+FC_TRA_ROAD_HGV_E!G23</f>
        <v>0</v>
      </c>
      <c r="H23" s="8">
        <f>FC_TRA_ROAD_P2W_E!H23+FC_TRA_ROAD_CAR_E!H23+FC_TRA_ROAD_BUS_E!H23+FC_TRA_ROAD_LCV_E!H23+FC_TRA_ROAD_HGV_E!H23</f>
        <v>0</v>
      </c>
      <c r="I23" s="8">
        <f>FC_TRA_ROAD_P2W_E!I23+FC_TRA_ROAD_CAR_E!I23+FC_TRA_ROAD_BUS_E!I23+FC_TRA_ROAD_LCV_E!I23+FC_TRA_ROAD_HGV_E!I23</f>
        <v>0</v>
      </c>
      <c r="J23" s="8">
        <f>FC_TRA_ROAD_P2W_E!J23+FC_TRA_ROAD_CAR_E!J23+FC_TRA_ROAD_BUS_E!J23+FC_TRA_ROAD_LCV_E!J23+FC_TRA_ROAD_HGV_E!J23</f>
        <v>0</v>
      </c>
      <c r="K23" s="8">
        <f>FC_TRA_ROAD_P2W_E!K23+FC_TRA_ROAD_CAR_E!K23+FC_TRA_ROAD_BUS_E!K23+FC_TRA_ROAD_LCV_E!K23+FC_TRA_ROAD_HGV_E!K23</f>
        <v>0</v>
      </c>
      <c r="L23" s="8">
        <f>FC_TRA_ROAD_P2W_E!L23+FC_TRA_ROAD_CAR_E!L23+FC_TRA_ROAD_BUS_E!L23+FC_TRA_ROAD_LCV_E!L23+FC_TRA_ROAD_HGV_E!L23</f>
        <v>0</v>
      </c>
      <c r="M23" s="8">
        <f>FC_TRA_ROAD_P2W_E!M23+FC_TRA_ROAD_CAR_E!M23+FC_TRA_ROAD_BUS_E!M23+FC_TRA_ROAD_LCV_E!M23+FC_TRA_ROAD_HGV_E!M23</f>
        <v>0</v>
      </c>
      <c r="N23" s="8">
        <f>FC_TRA_ROAD_P2W_E!N23+FC_TRA_ROAD_CAR_E!N23+FC_TRA_ROAD_BUS_E!N23+FC_TRA_ROAD_LCV_E!N23+FC_TRA_ROAD_HGV_E!N23</f>
        <v>0</v>
      </c>
      <c r="O23" s="8">
        <f>FC_TRA_ROAD_P2W_E!O23+FC_TRA_ROAD_CAR_E!O23+FC_TRA_ROAD_BUS_E!O23+FC_TRA_ROAD_LCV_E!O23+FC_TRA_ROAD_HGV_E!O23</f>
        <v>0</v>
      </c>
      <c r="P23" s="8">
        <f>FC_TRA_ROAD_P2W_E!P23+FC_TRA_ROAD_CAR_E!P23+FC_TRA_ROAD_BUS_E!P23+FC_TRA_ROAD_LCV_E!P23+FC_TRA_ROAD_HGV_E!P23</f>
        <v>0</v>
      </c>
      <c r="Q23" s="8">
        <f>FC_TRA_ROAD_P2W_E!Q23+FC_TRA_ROAD_CAR_E!Q23+FC_TRA_ROAD_BUS_E!Q23+FC_TRA_ROAD_LCV_E!Q23+FC_TRA_ROAD_HGV_E!Q23</f>
        <v>0</v>
      </c>
      <c r="R23" s="8">
        <f>FC_TRA_ROAD_P2W_E!R23+FC_TRA_ROAD_CAR_E!R23+FC_TRA_ROAD_BUS_E!R23+FC_TRA_ROAD_LCV_E!R23+FC_TRA_ROAD_HGV_E!R23</f>
        <v>0</v>
      </c>
      <c r="S23" s="8">
        <f>FC_TRA_ROAD_P2W_E!S23+FC_TRA_ROAD_CAR_E!S23+FC_TRA_ROAD_BUS_E!S23+FC_TRA_ROAD_LCV_E!S23+FC_TRA_ROAD_HGV_E!S23</f>
        <v>0</v>
      </c>
      <c r="T23" s="8">
        <f>FC_TRA_ROAD_P2W_E!T23+FC_TRA_ROAD_CAR_E!T23+FC_TRA_ROAD_BUS_E!T23+FC_TRA_ROAD_LCV_E!T23+FC_TRA_ROAD_HGV_E!T23</f>
        <v>0</v>
      </c>
      <c r="U23" s="8">
        <f>FC_TRA_ROAD_P2W_E!U23+FC_TRA_ROAD_CAR_E!U23+FC_TRA_ROAD_BUS_E!U23+FC_TRA_ROAD_LCV_E!U23+FC_TRA_ROAD_HGV_E!U23</f>
        <v>0</v>
      </c>
      <c r="V23" s="8">
        <f>FC_TRA_ROAD_P2W_E!V23+FC_TRA_ROAD_CAR_E!V23+FC_TRA_ROAD_BUS_E!V23+FC_TRA_ROAD_LCV_E!V23+FC_TRA_ROAD_HGV_E!V23</f>
        <v>0</v>
      </c>
      <c r="W23" s="8">
        <f>FC_TRA_ROAD_P2W_E!W23+FC_TRA_ROAD_CAR_E!W23+FC_TRA_ROAD_BUS_E!W23+FC_TRA_ROAD_LCV_E!W23+FC_TRA_ROAD_HGV_E!W23</f>
        <v>0</v>
      </c>
      <c r="X23" s="8">
        <f>FC_TRA_ROAD_P2W_E!X23+FC_TRA_ROAD_CAR_E!X23+FC_TRA_ROAD_BUS_E!X23+FC_TRA_ROAD_LCV_E!X23+FC_TRA_ROAD_HGV_E!X23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FC_TRA_ROAD_P2W_E!C24+FC_TRA_ROAD_CAR_E!C24+FC_TRA_ROAD_BUS_E!C24+FC_TRA_ROAD_LCV_E!C24+FC_TRA_ROAD_HGV_E!C24</f>
        <v>0</v>
      </c>
      <c r="D24" s="8">
        <f>FC_TRA_ROAD_P2W_E!D24+FC_TRA_ROAD_CAR_E!D24+FC_TRA_ROAD_BUS_E!D24+FC_TRA_ROAD_LCV_E!D24+FC_TRA_ROAD_HGV_E!D24</f>
        <v>0</v>
      </c>
      <c r="E24" s="8">
        <f>FC_TRA_ROAD_P2W_E!E24+FC_TRA_ROAD_CAR_E!E24+FC_TRA_ROAD_BUS_E!E24+FC_TRA_ROAD_LCV_E!E24+FC_TRA_ROAD_HGV_E!E24</f>
        <v>0</v>
      </c>
      <c r="F24" s="8">
        <f>FC_TRA_ROAD_P2W_E!F24+FC_TRA_ROAD_CAR_E!F24+FC_TRA_ROAD_BUS_E!F24+FC_TRA_ROAD_LCV_E!F24+FC_TRA_ROAD_HGV_E!F24</f>
        <v>0</v>
      </c>
      <c r="G24" s="8">
        <f>FC_TRA_ROAD_P2W_E!G24+FC_TRA_ROAD_CAR_E!G24+FC_TRA_ROAD_BUS_E!G24+FC_TRA_ROAD_LCV_E!G24+FC_TRA_ROAD_HGV_E!G24</f>
        <v>0</v>
      </c>
      <c r="H24" s="8">
        <f>FC_TRA_ROAD_P2W_E!H24+FC_TRA_ROAD_CAR_E!H24+FC_TRA_ROAD_BUS_E!H24+FC_TRA_ROAD_LCV_E!H24+FC_TRA_ROAD_HGV_E!H24</f>
        <v>0</v>
      </c>
      <c r="I24" s="8">
        <f>FC_TRA_ROAD_P2W_E!I24+FC_TRA_ROAD_CAR_E!I24+FC_TRA_ROAD_BUS_E!I24+FC_TRA_ROAD_LCV_E!I24+FC_TRA_ROAD_HGV_E!I24</f>
        <v>0</v>
      </c>
      <c r="J24" s="8">
        <f>FC_TRA_ROAD_P2W_E!J24+FC_TRA_ROAD_CAR_E!J24+FC_TRA_ROAD_BUS_E!J24+FC_TRA_ROAD_LCV_E!J24+FC_TRA_ROAD_HGV_E!J24</f>
        <v>0</v>
      </c>
      <c r="K24" s="8">
        <f>FC_TRA_ROAD_P2W_E!K24+FC_TRA_ROAD_CAR_E!K24+FC_TRA_ROAD_BUS_E!K24+FC_TRA_ROAD_LCV_E!K24+FC_TRA_ROAD_HGV_E!K24</f>
        <v>0</v>
      </c>
      <c r="L24" s="8">
        <f>FC_TRA_ROAD_P2W_E!L24+FC_TRA_ROAD_CAR_E!L24+FC_TRA_ROAD_BUS_E!L24+FC_TRA_ROAD_LCV_E!L24+FC_TRA_ROAD_HGV_E!L24</f>
        <v>0</v>
      </c>
      <c r="M24" s="8">
        <f>FC_TRA_ROAD_P2W_E!M24+FC_TRA_ROAD_CAR_E!M24+FC_TRA_ROAD_BUS_E!M24+FC_TRA_ROAD_LCV_E!M24+FC_TRA_ROAD_HGV_E!M24</f>
        <v>0</v>
      </c>
      <c r="N24" s="8">
        <f>FC_TRA_ROAD_P2W_E!N24+FC_TRA_ROAD_CAR_E!N24+FC_TRA_ROAD_BUS_E!N24+FC_TRA_ROAD_LCV_E!N24+FC_TRA_ROAD_HGV_E!N24</f>
        <v>0</v>
      </c>
      <c r="O24" s="8">
        <f>FC_TRA_ROAD_P2W_E!O24+FC_TRA_ROAD_CAR_E!O24+FC_TRA_ROAD_BUS_E!O24+FC_TRA_ROAD_LCV_E!O24+FC_TRA_ROAD_HGV_E!O24</f>
        <v>0</v>
      </c>
      <c r="P24" s="8">
        <f>FC_TRA_ROAD_P2W_E!P24+FC_TRA_ROAD_CAR_E!P24+FC_TRA_ROAD_BUS_E!P24+FC_TRA_ROAD_LCV_E!P24+FC_TRA_ROAD_HGV_E!P24</f>
        <v>0</v>
      </c>
      <c r="Q24" s="8">
        <f>FC_TRA_ROAD_P2W_E!Q24+FC_TRA_ROAD_CAR_E!Q24+FC_TRA_ROAD_BUS_E!Q24+FC_TRA_ROAD_LCV_E!Q24+FC_TRA_ROAD_HGV_E!Q24</f>
        <v>0</v>
      </c>
      <c r="R24" s="8">
        <f>FC_TRA_ROAD_P2W_E!R24+FC_TRA_ROAD_CAR_E!R24+FC_TRA_ROAD_BUS_E!R24+FC_TRA_ROAD_LCV_E!R24+FC_TRA_ROAD_HGV_E!R24</f>
        <v>0</v>
      </c>
      <c r="S24" s="8">
        <f>FC_TRA_ROAD_P2W_E!S24+FC_TRA_ROAD_CAR_E!S24+FC_TRA_ROAD_BUS_E!S24+FC_TRA_ROAD_LCV_E!S24+FC_TRA_ROAD_HGV_E!S24</f>
        <v>0</v>
      </c>
      <c r="T24" s="8">
        <f>FC_TRA_ROAD_P2W_E!T24+FC_TRA_ROAD_CAR_E!T24+FC_TRA_ROAD_BUS_E!T24+FC_TRA_ROAD_LCV_E!T24+FC_TRA_ROAD_HGV_E!T24</f>
        <v>0</v>
      </c>
      <c r="U24" s="8">
        <f>FC_TRA_ROAD_P2W_E!U24+FC_TRA_ROAD_CAR_E!U24+FC_TRA_ROAD_BUS_E!U24+FC_TRA_ROAD_LCV_E!U24+FC_TRA_ROAD_HGV_E!U24</f>
        <v>0</v>
      </c>
      <c r="V24" s="8">
        <f>FC_TRA_ROAD_P2W_E!V24+FC_TRA_ROAD_CAR_E!V24+FC_TRA_ROAD_BUS_E!V24+FC_TRA_ROAD_LCV_E!V24+FC_TRA_ROAD_HGV_E!V24</f>
        <v>0</v>
      </c>
      <c r="W24" s="8">
        <f>FC_TRA_ROAD_P2W_E!W24+FC_TRA_ROAD_CAR_E!W24+FC_TRA_ROAD_BUS_E!W24+FC_TRA_ROAD_LCV_E!W24+FC_TRA_ROAD_HGV_E!W24</f>
        <v>0</v>
      </c>
      <c r="X24" s="8">
        <f>FC_TRA_ROAD_P2W_E!X24+FC_TRA_ROAD_CAR_E!X24+FC_TRA_ROAD_BUS_E!X24+FC_TRA_ROAD_LCV_E!X24+FC_TRA_ROAD_HGV_E!X24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FC_TRA_ROAD_P2W_E!C25+FC_TRA_ROAD_CAR_E!C25+FC_TRA_ROAD_BUS_E!C25+FC_TRA_ROAD_LCV_E!C25+FC_TRA_ROAD_HGV_E!C25</f>
        <v>0</v>
      </c>
      <c r="D25" s="27">
        <f>FC_TRA_ROAD_P2W_E!D25+FC_TRA_ROAD_CAR_E!D25+FC_TRA_ROAD_BUS_E!D25+FC_TRA_ROAD_LCV_E!D25+FC_TRA_ROAD_HGV_E!D25</f>
        <v>0</v>
      </c>
      <c r="E25" s="27">
        <f>FC_TRA_ROAD_P2W_E!E25+FC_TRA_ROAD_CAR_E!E25+FC_TRA_ROAD_BUS_E!E25+FC_TRA_ROAD_LCV_E!E25+FC_TRA_ROAD_HGV_E!E25</f>
        <v>0</v>
      </c>
      <c r="F25" s="27">
        <f>FC_TRA_ROAD_P2W_E!F25+FC_TRA_ROAD_CAR_E!F25+FC_TRA_ROAD_BUS_E!F25+FC_TRA_ROAD_LCV_E!F25+FC_TRA_ROAD_HGV_E!F25</f>
        <v>0</v>
      </c>
      <c r="G25" s="27">
        <f>FC_TRA_ROAD_P2W_E!G25+FC_TRA_ROAD_CAR_E!G25+FC_TRA_ROAD_BUS_E!G25+FC_TRA_ROAD_LCV_E!G25+FC_TRA_ROAD_HGV_E!G25</f>
        <v>0</v>
      </c>
      <c r="H25" s="27">
        <f>FC_TRA_ROAD_P2W_E!H25+FC_TRA_ROAD_CAR_E!H25+FC_TRA_ROAD_BUS_E!H25+FC_TRA_ROAD_LCV_E!H25+FC_TRA_ROAD_HGV_E!H25</f>
        <v>0</v>
      </c>
      <c r="I25" s="27">
        <f>FC_TRA_ROAD_P2W_E!I25+FC_TRA_ROAD_CAR_E!I25+FC_TRA_ROAD_BUS_E!I25+FC_TRA_ROAD_LCV_E!I25+FC_TRA_ROAD_HGV_E!I25</f>
        <v>0</v>
      </c>
      <c r="J25" s="27">
        <f>FC_TRA_ROAD_P2W_E!J25+FC_TRA_ROAD_CAR_E!J25+FC_TRA_ROAD_BUS_E!J25+FC_TRA_ROAD_LCV_E!J25+FC_TRA_ROAD_HGV_E!J25</f>
        <v>0</v>
      </c>
      <c r="K25" s="27">
        <f>FC_TRA_ROAD_P2W_E!K25+FC_TRA_ROAD_CAR_E!K25+FC_TRA_ROAD_BUS_E!K25+FC_TRA_ROAD_LCV_E!K25+FC_TRA_ROAD_HGV_E!K25</f>
        <v>0</v>
      </c>
      <c r="L25" s="27">
        <f>FC_TRA_ROAD_P2W_E!L25+FC_TRA_ROAD_CAR_E!L25+FC_TRA_ROAD_BUS_E!L25+FC_TRA_ROAD_LCV_E!L25+FC_TRA_ROAD_HGV_E!L25</f>
        <v>0</v>
      </c>
      <c r="M25" s="27">
        <f>FC_TRA_ROAD_P2W_E!M25+FC_TRA_ROAD_CAR_E!M25+FC_TRA_ROAD_BUS_E!M25+FC_TRA_ROAD_LCV_E!M25+FC_TRA_ROAD_HGV_E!M25</f>
        <v>0</v>
      </c>
      <c r="N25" s="27">
        <f>FC_TRA_ROAD_P2W_E!N25+FC_TRA_ROAD_CAR_E!N25+FC_TRA_ROAD_BUS_E!N25+FC_TRA_ROAD_LCV_E!N25+FC_TRA_ROAD_HGV_E!N25</f>
        <v>0</v>
      </c>
      <c r="O25" s="27">
        <f>FC_TRA_ROAD_P2W_E!O25+FC_TRA_ROAD_CAR_E!O25+FC_TRA_ROAD_BUS_E!O25+FC_TRA_ROAD_LCV_E!O25+FC_TRA_ROAD_HGV_E!O25</f>
        <v>0</v>
      </c>
      <c r="P25" s="27">
        <f>FC_TRA_ROAD_P2W_E!P25+FC_TRA_ROAD_CAR_E!P25+FC_TRA_ROAD_BUS_E!P25+FC_TRA_ROAD_LCV_E!P25+FC_TRA_ROAD_HGV_E!P25</f>
        <v>0</v>
      </c>
      <c r="Q25" s="27">
        <f>FC_TRA_ROAD_P2W_E!Q25+FC_TRA_ROAD_CAR_E!Q25+FC_TRA_ROAD_BUS_E!Q25+FC_TRA_ROAD_LCV_E!Q25+FC_TRA_ROAD_HGV_E!Q25</f>
        <v>0</v>
      </c>
      <c r="R25" s="27">
        <f>FC_TRA_ROAD_P2W_E!R25+FC_TRA_ROAD_CAR_E!R25+FC_TRA_ROAD_BUS_E!R25+FC_TRA_ROAD_LCV_E!R25+FC_TRA_ROAD_HGV_E!R25</f>
        <v>0</v>
      </c>
      <c r="S25" s="27">
        <f>FC_TRA_ROAD_P2W_E!S25+FC_TRA_ROAD_CAR_E!S25+FC_TRA_ROAD_BUS_E!S25+FC_TRA_ROAD_LCV_E!S25+FC_TRA_ROAD_HGV_E!S25</f>
        <v>0</v>
      </c>
      <c r="T25" s="27">
        <f>FC_TRA_ROAD_P2W_E!T25+FC_TRA_ROAD_CAR_E!T25+FC_TRA_ROAD_BUS_E!T25+FC_TRA_ROAD_LCV_E!T25+FC_TRA_ROAD_HGV_E!T25</f>
        <v>0</v>
      </c>
      <c r="U25" s="27">
        <f>FC_TRA_ROAD_P2W_E!U25+FC_TRA_ROAD_CAR_E!U25+FC_TRA_ROAD_BUS_E!U25+FC_TRA_ROAD_LCV_E!U25+FC_TRA_ROAD_HGV_E!U25</f>
        <v>0</v>
      </c>
      <c r="V25" s="27">
        <f>FC_TRA_ROAD_P2W_E!V25+FC_TRA_ROAD_CAR_E!V25+FC_TRA_ROAD_BUS_E!V25+FC_TRA_ROAD_LCV_E!V25+FC_TRA_ROAD_HGV_E!V25</f>
        <v>0</v>
      </c>
      <c r="W25" s="27">
        <f>FC_TRA_ROAD_P2W_E!W25+FC_TRA_ROAD_CAR_E!W25+FC_TRA_ROAD_BUS_E!W25+FC_TRA_ROAD_LCV_E!W25+FC_TRA_ROAD_HGV_E!W25</f>
        <v>0</v>
      </c>
      <c r="X25" s="27">
        <f>FC_TRA_ROAD_P2W_E!X25+FC_TRA_ROAD_CAR_E!X25+FC_TRA_ROAD_BUS_E!X25+FC_TRA_ROAD_LCV_E!X25+FC_TRA_ROAD_HGV_E!X25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8">SUM(C27,C33)</f>
        <v>17262.382087080001</v>
      </c>
      <c r="D26" s="27">
        <f t="shared" ref="D26:W26" si="19">SUM(D27,D33)</f>
        <v>17516.771116920005</v>
      </c>
      <c r="E26" s="27">
        <f t="shared" si="19"/>
        <v>18032.7097584</v>
      </c>
      <c r="F26" s="27">
        <f t="shared" si="19"/>
        <v>19108.243364040001</v>
      </c>
      <c r="G26" s="27">
        <f t="shared" si="19"/>
        <v>19665.571173839999</v>
      </c>
      <c r="H26" s="27">
        <f t="shared" si="19"/>
        <v>18839.741477039999</v>
      </c>
      <c r="I26" s="27">
        <f t="shared" si="19"/>
        <v>18683.902944359997</v>
      </c>
      <c r="J26" s="27">
        <f t="shared" si="19"/>
        <v>18400.104546840001</v>
      </c>
      <c r="K26" s="27">
        <f t="shared" si="19"/>
        <v>18457.718258879999</v>
      </c>
      <c r="L26" s="27">
        <f t="shared" si="19"/>
        <v>18027.340396560001</v>
      </c>
      <c r="M26" s="27">
        <f t="shared" si="19"/>
        <v>17773.306765559995</v>
      </c>
      <c r="N26" s="27">
        <f t="shared" si="19"/>
        <v>16512.331325040002</v>
      </c>
      <c r="O26" s="27">
        <f t="shared" si="19"/>
        <v>15143.952885840001</v>
      </c>
      <c r="P26" s="27">
        <f t="shared" si="19"/>
        <v>14898.83037552</v>
      </c>
      <c r="Q26" s="27">
        <f t="shared" si="19"/>
        <v>15112.988069399997</v>
      </c>
      <c r="R26" s="27">
        <f t="shared" si="19"/>
        <v>15137.433789119999</v>
      </c>
      <c r="S26" s="27">
        <f t="shared" si="19"/>
        <v>15639.592859640001</v>
      </c>
      <c r="T26" s="27">
        <f t="shared" si="19"/>
        <v>15942.345706079999</v>
      </c>
      <c r="U26" s="27">
        <f t="shared" si="19"/>
        <v>16016.772173040003</v>
      </c>
      <c r="V26" s="27">
        <f t="shared" si="19"/>
        <v>16474.230382679998</v>
      </c>
      <c r="W26" s="27">
        <f t="shared" si="19"/>
        <v>13902.686646120001</v>
      </c>
      <c r="X26" s="27">
        <f t="shared" ref="X26" si="20">SUM(X27,X33)</f>
        <v>14890.51111356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1">SUM(C28:C32)</f>
        <v>0</v>
      </c>
      <c r="D27" s="19">
        <f t="shared" ref="D27:W27" si="22">SUM(D28:D32)</f>
        <v>0</v>
      </c>
      <c r="E27" s="19">
        <f t="shared" si="22"/>
        <v>0</v>
      </c>
      <c r="F27" s="19">
        <f t="shared" si="22"/>
        <v>0</v>
      </c>
      <c r="G27" s="19">
        <f t="shared" si="22"/>
        <v>0</v>
      </c>
      <c r="H27" s="19">
        <f t="shared" si="22"/>
        <v>0</v>
      </c>
      <c r="I27" s="19">
        <f t="shared" si="22"/>
        <v>0</v>
      </c>
      <c r="J27" s="19">
        <f t="shared" si="22"/>
        <v>0</v>
      </c>
      <c r="K27" s="19">
        <f t="shared" si="22"/>
        <v>0</v>
      </c>
      <c r="L27" s="19">
        <f t="shared" si="22"/>
        <v>0</v>
      </c>
      <c r="M27" s="19">
        <f t="shared" si="22"/>
        <v>0</v>
      </c>
      <c r="N27" s="19">
        <f t="shared" si="22"/>
        <v>0</v>
      </c>
      <c r="O27" s="19">
        <f t="shared" si="22"/>
        <v>0</v>
      </c>
      <c r="P27" s="19">
        <f t="shared" si="22"/>
        <v>0</v>
      </c>
      <c r="Q27" s="19">
        <f t="shared" si="22"/>
        <v>0</v>
      </c>
      <c r="R27" s="19">
        <f t="shared" si="22"/>
        <v>0</v>
      </c>
      <c r="S27" s="19">
        <f t="shared" si="22"/>
        <v>0</v>
      </c>
      <c r="T27" s="19">
        <f t="shared" si="22"/>
        <v>0</v>
      </c>
      <c r="U27" s="19">
        <f t="shared" si="22"/>
        <v>0</v>
      </c>
      <c r="V27" s="19">
        <f t="shared" si="22"/>
        <v>0</v>
      </c>
      <c r="W27" s="19">
        <f t="shared" si="22"/>
        <v>0</v>
      </c>
      <c r="X27" s="19">
        <f t="shared" ref="X27" si="23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FC_TRA_ROAD_P2W_E!C28+FC_TRA_ROAD_CAR_E!C28+FC_TRA_ROAD_BUS_E!C28+FC_TRA_ROAD_LCV_E!C28+FC_TRA_ROAD_HGV_E!C28</f>
        <v>0</v>
      </c>
      <c r="D28" s="8">
        <f>FC_TRA_ROAD_P2W_E!D28+FC_TRA_ROAD_CAR_E!D28+FC_TRA_ROAD_BUS_E!D28+FC_TRA_ROAD_LCV_E!D28+FC_TRA_ROAD_HGV_E!D28</f>
        <v>0</v>
      </c>
      <c r="E28" s="8">
        <f>FC_TRA_ROAD_P2W_E!E28+FC_TRA_ROAD_CAR_E!E28+FC_TRA_ROAD_BUS_E!E28+FC_TRA_ROAD_LCV_E!E28+FC_TRA_ROAD_HGV_E!E28</f>
        <v>0</v>
      </c>
      <c r="F28" s="8">
        <f>FC_TRA_ROAD_P2W_E!F28+FC_TRA_ROAD_CAR_E!F28+FC_TRA_ROAD_BUS_E!F28+FC_TRA_ROAD_LCV_E!F28+FC_TRA_ROAD_HGV_E!F28</f>
        <v>0</v>
      </c>
      <c r="G28" s="8">
        <f>FC_TRA_ROAD_P2W_E!G28+FC_TRA_ROAD_CAR_E!G28+FC_TRA_ROAD_BUS_E!G28+FC_TRA_ROAD_LCV_E!G28+FC_TRA_ROAD_HGV_E!G28</f>
        <v>0</v>
      </c>
      <c r="H28" s="8">
        <f>FC_TRA_ROAD_P2W_E!H28+FC_TRA_ROAD_CAR_E!H28+FC_TRA_ROAD_BUS_E!H28+FC_TRA_ROAD_LCV_E!H28+FC_TRA_ROAD_HGV_E!H28</f>
        <v>0</v>
      </c>
      <c r="I28" s="8">
        <f>FC_TRA_ROAD_P2W_E!I28+FC_TRA_ROAD_CAR_E!I28+FC_TRA_ROAD_BUS_E!I28+FC_TRA_ROAD_LCV_E!I28+FC_TRA_ROAD_HGV_E!I28</f>
        <v>0</v>
      </c>
      <c r="J28" s="8">
        <f>FC_TRA_ROAD_P2W_E!J28+FC_TRA_ROAD_CAR_E!J28+FC_TRA_ROAD_BUS_E!J28+FC_TRA_ROAD_LCV_E!J28+FC_TRA_ROAD_HGV_E!J28</f>
        <v>0</v>
      </c>
      <c r="K28" s="8">
        <f>FC_TRA_ROAD_P2W_E!K28+FC_TRA_ROAD_CAR_E!K28+FC_TRA_ROAD_BUS_E!K28+FC_TRA_ROAD_LCV_E!K28+FC_TRA_ROAD_HGV_E!K28</f>
        <v>0</v>
      </c>
      <c r="L28" s="8">
        <f>FC_TRA_ROAD_P2W_E!L28+FC_TRA_ROAD_CAR_E!L28+FC_TRA_ROAD_BUS_E!L28+FC_TRA_ROAD_LCV_E!L28+FC_TRA_ROAD_HGV_E!L28</f>
        <v>0</v>
      </c>
      <c r="M28" s="8">
        <f>FC_TRA_ROAD_P2W_E!M28+FC_TRA_ROAD_CAR_E!M28+FC_TRA_ROAD_BUS_E!M28+FC_TRA_ROAD_LCV_E!M28+FC_TRA_ROAD_HGV_E!M28</f>
        <v>0</v>
      </c>
      <c r="N28" s="8">
        <f>FC_TRA_ROAD_P2W_E!N28+FC_TRA_ROAD_CAR_E!N28+FC_TRA_ROAD_BUS_E!N28+FC_TRA_ROAD_LCV_E!N28+FC_TRA_ROAD_HGV_E!N28</f>
        <v>0</v>
      </c>
      <c r="O28" s="8">
        <f>FC_TRA_ROAD_P2W_E!O28+FC_TRA_ROAD_CAR_E!O28+FC_TRA_ROAD_BUS_E!O28+FC_TRA_ROAD_LCV_E!O28+FC_TRA_ROAD_HGV_E!O28</f>
        <v>0</v>
      </c>
      <c r="P28" s="8">
        <f>FC_TRA_ROAD_P2W_E!P28+FC_TRA_ROAD_CAR_E!P28+FC_TRA_ROAD_BUS_E!P28+FC_TRA_ROAD_LCV_E!P28+FC_TRA_ROAD_HGV_E!P28</f>
        <v>0</v>
      </c>
      <c r="Q28" s="8">
        <f>FC_TRA_ROAD_P2W_E!Q28+FC_TRA_ROAD_CAR_E!Q28+FC_TRA_ROAD_BUS_E!Q28+FC_TRA_ROAD_LCV_E!Q28+FC_TRA_ROAD_HGV_E!Q28</f>
        <v>0</v>
      </c>
      <c r="R28" s="8">
        <f>FC_TRA_ROAD_P2W_E!R28+FC_TRA_ROAD_CAR_E!R28+FC_TRA_ROAD_BUS_E!R28+FC_TRA_ROAD_LCV_E!R28+FC_TRA_ROAD_HGV_E!R28</f>
        <v>0</v>
      </c>
      <c r="S28" s="8">
        <f>FC_TRA_ROAD_P2W_E!S28+FC_TRA_ROAD_CAR_E!S28+FC_TRA_ROAD_BUS_E!S28+FC_TRA_ROAD_LCV_E!S28+FC_TRA_ROAD_HGV_E!S28</f>
        <v>0</v>
      </c>
      <c r="T28" s="8">
        <f>FC_TRA_ROAD_P2W_E!T28+FC_TRA_ROAD_CAR_E!T28+FC_TRA_ROAD_BUS_E!T28+FC_TRA_ROAD_LCV_E!T28+FC_TRA_ROAD_HGV_E!T28</f>
        <v>0</v>
      </c>
      <c r="U28" s="8">
        <f>FC_TRA_ROAD_P2W_E!U28+FC_TRA_ROAD_CAR_E!U28+FC_TRA_ROAD_BUS_E!U28+FC_TRA_ROAD_LCV_E!U28+FC_TRA_ROAD_HGV_E!U28</f>
        <v>0</v>
      </c>
      <c r="V28" s="8">
        <f>FC_TRA_ROAD_P2W_E!V28+FC_TRA_ROAD_CAR_E!V28+FC_TRA_ROAD_BUS_E!V28+FC_TRA_ROAD_LCV_E!V28+FC_TRA_ROAD_HGV_E!V28</f>
        <v>0</v>
      </c>
      <c r="W28" s="8">
        <f>FC_TRA_ROAD_P2W_E!W28+FC_TRA_ROAD_CAR_E!W28+FC_TRA_ROAD_BUS_E!W28+FC_TRA_ROAD_LCV_E!W28+FC_TRA_ROAD_HGV_E!W28</f>
        <v>0</v>
      </c>
      <c r="X28" s="8">
        <f>FC_TRA_ROAD_P2W_E!X28+FC_TRA_ROAD_CAR_E!X28+FC_TRA_ROAD_BUS_E!X28+FC_TRA_ROAD_LCV_E!X28+FC_TRA_ROAD_HGV_E!X28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FC_TRA_ROAD_P2W_E!C29+FC_TRA_ROAD_CAR_E!C29+FC_TRA_ROAD_BUS_E!C29+FC_TRA_ROAD_LCV_E!C29+FC_TRA_ROAD_HGV_E!C29</f>
        <v>0</v>
      </c>
      <c r="D29" s="8">
        <f>FC_TRA_ROAD_P2W_E!D29+FC_TRA_ROAD_CAR_E!D29+FC_TRA_ROAD_BUS_E!D29+FC_TRA_ROAD_LCV_E!D29+FC_TRA_ROAD_HGV_E!D29</f>
        <v>0</v>
      </c>
      <c r="E29" s="8">
        <f>FC_TRA_ROAD_P2W_E!E29+FC_TRA_ROAD_CAR_E!E29+FC_TRA_ROAD_BUS_E!E29+FC_TRA_ROAD_LCV_E!E29+FC_TRA_ROAD_HGV_E!E29</f>
        <v>0</v>
      </c>
      <c r="F29" s="8">
        <f>FC_TRA_ROAD_P2W_E!F29+FC_TRA_ROAD_CAR_E!F29+FC_TRA_ROAD_BUS_E!F29+FC_TRA_ROAD_LCV_E!F29+FC_TRA_ROAD_HGV_E!F29</f>
        <v>0</v>
      </c>
      <c r="G29" s="8">
        <f>FC_TRA_ROAD_P2W_E!G29+FC_TRA_ROAD_CAR_E!G29+FC_TRA_ROAD_BUS_E!G29+FC_TRA_ROAD_LCV_E!G29+FC_TRA_ROAD_HGV_E!G29</f>
        <v>0</v>
      </c>
      <c r="H29" s="8">
        <f>FC_TRA_ROAD_P2W_E!H29+FC_TRA_ROAD_CAR_E!H29+FC_TRA_ROAD_BUS_E!H29+FC_TRA_ROAD_LCV_E!H29+FC_TRA_ROAD_HGV_E!H29</f>
        <v>0</v>
      </c>
      <c r="I29" s="8">
        <f>FC_TRA_ROAD_P2W_E!I29+FC_TRA_ROAD_CAR_E!I29+FC_TRA_ROAD_BUS_E!I29+FC_TRA_ROAD_LCV_E!I29+FC_TRA_ROAD_HGV_E!I29</f>
        <v>0</v>
      </c>
      <c r="J29" s="8">
        <f>FC_TRA_ROAD_P2W_E!J29+FC_TRA_ROAD_CAR_E!J29+FC_TRA_ROAD_BUS_E!J29+FC_TRA_ROAD_LCV_E!J29+FC_TRA_ROAD_HGV_E!J29</f>
        <v>0</v>
      </c>
      <c r="K29" s="8">
        <f>FC_TRA_ROAD_P2W_E!K29+FC_TRA_ROAD_CAR_E!K29+FC_TRA_ROAD_BUS_E!K29+FC_TRA_ROAD_LCV_E!K29+FC_TRA_ROAD_HGV_E!K29</f>
        <v>0</v>
      </c>
      <c r="L29" s="8">
        <f>FC_TRA_ROAD_P2W_E!L29+FC_TRA_ROAD_CAR_E!L29+FC_TRA_ROAD_BUS_E!L29+FC_TRA_ROAD_LCV_E!L29+FC_TRA_ROAD_HGV_E!L29</f>
        <v>0</v>
      </c>
      <c r="M29" s="8">
        <f>FC_TRA_ROAD_P2W_E!M29+FC_TRA_ROAD_CAR_E!M29+FC_TRA_ROAD_BUS_E!M29+FC_TRA_ROAD_LCV_E!M29+FC_TRA_ROAD_HGV_E!M29</f>
        <v>0</v>
      </c>
      <c r="N29" s="8">
        <f>FC_TRA_ROAD_P2W_E!N29+FC_TRA_ROAD_CAR_E!N29+FC_TRA_ROAD_BUS_E!N29+FC_TRA_ROAD_LCV_E!N29+FC_TRA_ROAD_HGV_E!N29</f>
        <v>0</v>
      </c>
      <c r="O29" s="8">
        <f>FC_TRA_ROAD_P2W_E!O29+FC_TRA_ROAD_CAR_E!O29+FC_TRA_ROAD_BUS_E!O29+FC_TRA_ROAD_LCV_E!O29+FC_TRA_ROAD_HGV_E!O29</f>
        <v>0</v>
      </c>
      <c r="P29" s="8">
        <f>FC_TRA_ROAD_P2W_E!P29+FC_TRA_ROAD_CAR_E!P29+FC_TRA_ROAD_BUS_E!P29+FC_TRA_ROAD_LCV_E!P29+FC_TRA_ROAD_HGV_E!P29</f>
        <v>0</v>
      </c>
      <c r="Q29" s="8">
        <f>FC_TRA_ROAD_P2W_E!Q29+FC_TRA_ROAD_CAR_E!Q29+FC_TRA_ROAD_BUS_E!Q29+FC_TRA_ROAD_LCV_E!Q29+FC_TRA_ROAD_HGV_E!Q29</f>
        <v>0</v>
      </c>
      <c r="R29" s="8">
        <f>FC_TRA_ROAD_P2W_E!R29+FC_TRA_ROAD_CAR_E!R29+FC_TRA_ROAD_BUS_E!R29+FC_TRA_ROAD_LCV_E!R29+FC_TRA_ROAD_HGV_E!R29</f>
        <v>0</v>
      </c>
      <c r="S29" s="8">
        <f>FC_TRA_ROAD_P2W_E!S29+FC_TRA_ROAD_CAR_E!S29+FC_TRA_ROAD_BUS_E!S29+FC_TRA_ROAD_LCV_E!S29+FC_TRA_ROAD_HGV_E!S29</f>
        <v>0</v>
      </c>
      <c r="T29" s="8">
        <f>FC_TRA_ROAD_P2W_E!T29+FC_TRA_ROAD_CAR_E!T29+FC_TRA_ROAD_BUS_E!T29+FC_TRA_ROAD_LCV_E!T29+FC_TRA_ROAD_HGV_E!T29</f>
        <v>0</v>
      </c>
      <c r="U29" s="8">
        <f>FC_TRA_ROAD_P2W_E!U29+FC_TRA_ROAD_CAR_E!U29+FC_TRA_ROAD_BUS_E!U29+FC_TRA_ROAD_LCV_E!U29+FC_TRA_ROAD_HGV_E!U29</f>
        <v>0</v>
      </c>
      <c r="V29" s="8">
        <f>FC_TRA_ROAD_P2W_E!V29+FC_TRA_ROAD_CAR_E!V29+FC_TRA_ROAD_BUS_E!V29+FC_TRA_ROAD_LCV_E!V29+FC_TRA_ROAD_HGV_E!V29</f>
        <v>0</v>
      </c>
      <c r="W29" s="8">
        <f>FC_TRA_ROAD_P2W_E!W29+FC_TRA_ROAD_CAR_E!W29+FC_TRA_ROAD_BUS_E!W29+FC_TRA_ROAD_LCV_E!W29+FC_TRA_ROAD_HGV_E!W29</f>
        <v>0</v>
      </c>
      <c r="X29" s="8">
        <f>FC_TRA_ROAD_P2W_E!X29+FC_TRA_ROAD_CAR_E!X29+FC_TRA_ROAD_BUS_E!X29+FC_TRA_ROAD_LCV_E!X29+FC_TRA_ROAD_HGV_E!X29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FC_TRA_ROAD_P2W_E!C30+FC_TRA_ROAD_CAR_E!C30+FC_TRA_ROAD_BUS_E!C30+FC_TRA_ROAD_LCV_E!C30+FC_TRA_ROAD_HGV_E!C30</f>
        <v>0</v>
      </c>
      <c r="D30" s="8">
        <f>FC_TRA_ROAD_P2W_E!D30+FC_TRA_ROAD_CAR_E!D30+FC_TRA_ROAD_BUS_E!D30+FC_TRA_ROAD_LCV_E!D30+FC_TRA_ROAD_HGV_E!D30</f>
        <v>0</v>
      </c>
      <c r="E30" s="8">
        <f>FC_TRA_ROAD_P2W_E!E30+FC_TRA_ROAD_CAR_E!E30+FC_TRA_ROAD_BUS_E!E30+FC_TRA_ROAD_LCV_E!E30+FC_TRA_ROAD_HGV_E!E30</f>
        <v>0</v>
      </c>
      <c r="F30" s="8">
        <f>FC_TRA_ROAD_P2W_E!F30+FC_TRA_ROAD_CAR_E!F30+FC_TRA_ROAD_BUS_E!F30+FC_TRA_ROAD_LCV_E!F30+FC_TRA_ROAD_HGV_E!F30</f>
        <v>0</v>
      </c>
      <c r="G30" s="8">
        <f>FC_TRA_ROAD_P2W_E!G30+FC_TRA_ROAD_CAR_E!G30+FC_TRA_ROAD_BUS_E!G30+FC_TRA_ROAD_LCV_E!G30+FC_TRA_ROAD_HGV_E!G30</f>
        <v>0</v>
      </c>
      <c r="H30" s="8">
        <f>FC_TRA_ROAD_P2W_E!H30+FC_TRA_ROAD_CAR_E!H30+FC_TRA_ROAD_BUS_E!H30+FC_TRA_ROAD_LCV_E!H30+FC_TRA_ROAD_HGV_E!H30</f>
        <v>0</v>
      </c>
      <c r="I30" s="8">
        <f>FC_TRA_ROAD_P2W_E!I30+FC_TRA_ROAD_CAR_E!I30+FC_TRA_ROAD_BUS_E!I30+FC_TRA_ROAD_LCV_E!I30+FC_TRA_ROAD_HGV_E!I30</f>
        <v>0</v>
      </c>
      <c r="J30" s="8">
        <f>FC_TRA_ROAD_P2W_E!J30+FC_TRA_ROAD_CAR_E!J30+FC_TRA_ROAD_BUS_E!J30+FC_TRA_ROAD_LCV_E!J30+FC_TRA_ROAD_HGV_E!J30</f>
        <v>0</v>
      </c>
      <c r="K30" s="8">
        <f>FC_TRA_ROAD_P2W_E!K30+FC_TRA_ROAD_CAR_E!K30+FC_TRA_ROAD_BUS_E!K30+FC_TRA_ROAD_LCV_E!K30+FC_TRA_ROAD_HGV_E!K30</f>
        <v>0</v>
      </c>
      <c r="L30" s="8">
        <f>FC_TRA_ROAD_P2W_E!L30+FC_TRA_ROAD_CAR_E!L30+FC_TRA_ROAD_BUS_E!L30+FC_TRA_ROAD_LCV_E!L30+FC_TRA_ROAD_HGV_E!L30</f>
        <v>0</v>
      </c>
      <c r="M30" s="8">
        <f>FC_TRA_ROAD_P2W_E!M30+FC_TRA_ROAD_CAR_E!M30+FC_TRA_ROAD_BUS_E!M30+FC_TRA_ROAD_LCV_E!M30+FC_TRA_ROAD_HGV_E!M30</f>
        <v>0</v>
      </c>
      <c r="N30" s="8">
        <f>FC_TRA_ROAD_P2W_E!N30+FC_TRA_ROAD_CAR_E!N30+FC_TRA_ROAD_BUS_E!N30+FC_TRA_ROAD_LCV_E!N30+FC_TRA_ROAD_HGV_E!N30</f>
        <v>0</v>
      </c>
      <c r="O30" s="8">
        <f>FC_TRA_ROAD_P2W_E!O30+FC_TRA_ROAD_CAR_E!O30+FC_TRA_ROAD_BUS_E!O30+FC_TRA_ROAD_LCV_E!O30+FC_TRA_ROAD_HGV_E!O30</f>
        <v>0</v>
      </c>
      <c r="P30" s="8">
        <f>FC_TRA_ROAD_P2W_E!P30+FC_TRA_ROAD_CAR_E!P30+FC_TRA_ROAD_BUS_E!P30+FC_TRA_ROAD_LCV_E!P30+FC_TRA_ROAD_HGV_E!P30</f>
        <v>0</v>
      </c>
      <c r="Q30" s="8">
        <f>FC_TRA_ROAD_P2W_E!Q30+FC_TRA_ROAD_CAR_E!Q30+FC_TRA_ROAD_BUS_E!Q30+FC_TRA_ROAD_LCV_E!Q30+FC_TRA_ROAD_HGV_E!Q30</f>
        <v>0</v>
      </c>
      <c r="R30" s="8">
        <f>FC_TRA_ROAD_P2W_E!R30+FC_TRA_ROAD_CAR_E!R30+FC_TRA_ROAD_BUS_E!R30+FC_TRA_ROAD_LCV_E!R30+FC_TRA_ROAD_HGV_E!R30</f>
        <v>0</v>
      </c>
      <c r="S30" s="8">
        <f>FC_TRA_ROAD_P2W_E!S30+FC_TRA_ROAD_CAR_E!S30+FC_TRA_ROAD_BUS_E!S30+FC_TRA_ROAD_LCV_E!S30+FC_TRA_ROAD_HGV_E!S30</f>
        <v>0</v>
      </c>
      <c r="T30" s="8">
        <f>FC_TRA_ROAD_P2W_E!T30+FC_TRA_ROAD_CAR_E!T30+FC_TRA_ROAD_BUS_E!T30+FC_TRA_ROAD_LCV_E!T30+FC_TRA_ROAD_HGV_E!T30</f>
        <v>0</v>
      </c>
      <c r="U30" s="8">
        <f>FC_TRA_ROAD_P2W_E!U30+FC_TRA_ROAD_CAR_E!U30+FC_TRA_ROAD_BUS_E!U30+FC_TRA_ROAD_LCV_E!U30+FC_TRA_ROAD_HGV_E!U30</f>
        <v>0</v>
      </c>
      <c r="V30" s="8">
        <f>FC_TRA_ROAD_P2W_E!V30+FC_TRA_ROAD_CAR_E!V30+FC_TRA_ROAD_BUS_E!V30+FC_TRA_ROAD_LCV_E!V30+FC_TRA_ROAD_HGV_E!V30</f>
        <v>0</v>
      </c>
      <c r="W30" s="8">
        <f>FC_TRA_ROAD_P2W_E!W30+FC_TRA_ROAD_CAR_E!W30+FC_TRA_ROAD_BUS_E!W30+FC_TRA_ROAD_LCV_E!W30+FC_TRA_ROAD_HGV_E!W30</f>
        <v>0</v>
      </c>
      <c r="X30" s="8">
        <f>FC_TRA_ROAD_P2W_E!X30+FC_TRA_ROAD_CAR_E!X30+FC_TRA_ROAD_BUS_E!X30+FC_TRA_ROAD_LCV_E!X30+FC_TRA_ROAD_HGV_E!X30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FC_TRA_ROAD_P2W_E!C31+FC_TRA_ROAD_CAR_E!C31+FC_TRA_ROAD_BUS_E!C31+FC_TRA_ROAD_LCV_E!C31+FC_TRA_ROAD_HGV_E!C31</f>
        <v>0</v>
      </c>
      <c r="D31" s="8">
        <f>FC_TRA_ROAD_P2W_E!D31+FC_TRA_ROAD_CAR_E!D31+FC_TRA_ROAD_BUS_E!D31+FC_TRA_ROAD_LCV_E!D31+FC_TRA_ROAD_HGV_E!D31</f>
        <v>0</v>
      </c>
      <c r="E31" s="8">
        <f>FC_TRA_ROAD_P2W_E!E31+FC_TRA_ROAD_CAR_E!E31+FC_TRA_ROAD_BUS_E!E31+FC_TRA_ROAD_LCV_E!E31+FC_TRA_ROAD_HGV_E!E31</f>
        <v>0</v>
      </c>
      <c r="F31" s="8">
        <f>FC_TRA_ROAD_P2W_E!F31+FC_TRA_ROAD_CAR_E!F31+FC_TRA_ROAD_BUS_E!F31+FC_TRA_ROAD_LCV_E!F31+FC_TRA_ROAD_HGV_E!F31</f>
        <v>0</v>
      </c>
      <c r="G31" s="8">
        <f>FC_TRA_ROAD_P2W_E!G31+FC_TRA_ROAD_CAR_E!G31+FC_TRA_ROAD_BUS_E!G31+FC_TRA_ROAD_LCV_E!G31+FC_TRA_ROAD_HGV_E!G31</f>
        <v>0</v>
      </c>
      <c r="H31" s="8">
        <f>FC_TRA_ROAD_P2W_E!H31+FC_TRA_ROAD_CAR_E!H31+FC_TRA_ROAD_BUS_E!H31+FC_TRA_ROAD_LCV_E!H31+FC_TRA_ROAD_HGV_E!H31</f>
        <v>0</v>
      </c>
      <c r="I31" s="8">
        <f>FC_TRA_ROAD_P2W_E!I31+FC_TRA_ROAD_CAR_E!I31+FC_TRA_ROAD_BUS_E!I31+FC_TRA_ROAD_LCV_E!I31+FC_TRA_ROAD_HGV_E!I31</f>
        <v>0</v>
      </c>
      <c r="J31" s="8">
        <f>FC_TRA_ROAD_P2W_E!J31+FC_TRA_ROAD_CAR_E!J31+FC_TRA_ROAD_BUS_E!J31+FC_TRA_ROAD_LCV_E!J31+FC_TRA_ROAD_HGV_E!J31</f>
        <v>0</v>
      </c>
      <c r="K31" s="8">
        <f>FC_TRA_ROAD_P2W_E!K31+FC_TRA_ROAD_CAR_E!K31+FC_TRA_ROAD_BUS_E!K31+FC_TRA_ROAD_LCV_E!K31+FC_TRA_ROAD_HGV_E!K31</f>
        <v>0</v>
      </c>
      <c r="L31" s="8">
        <f>FC_TRA_ROAD_P2W_E!L31+FC_TRA_ROAD_CAR_E!L31+FC_TRA_ROAD_BUS_E!L31+FC_TRA_ROAD_LCV_E!L31+FC_TRA_ROAD_HGV_E!L31</f>
        <v>0</v>
      </c>
      <c r="M31" s="8">
        <f>FC_TRA_ROAD_P2W_E!M31+FC_TRA_ROAD_CAR_E!M31+FC_TRA_ROAD_BUS_E!M31+FC_TRA_ROAD_LCV_E!M31+FC_TRA_ROAD_HGV_E!M31</f>
        <v>0</v>
      </c>
      <c r="N31" s="8">
        <f>FC_TRA_ROAD_P2W_E!N31+FC_TRA_ROAD_CAR_E!N31+FC_TRA_ROAD_BUS_E!N31+FC_TRA_ROAD_LCV_E!N31+FC_TRA_ROAD_HGV_E!N31</f>
        <v>0</v>
      </c>
      <c r="O31" s="8">
        <f>FC_TRA_ROAD_P2W_E!O31+FC_TRA_ROAD_CAR_E!O31+FC_TRA_ROAD_BUS_E!O31+FC_TRA_ROAD_LCV_E!O31+FC_TRA_ROAD_HGV_E!O31</f>
        <v>0</v>
      </c>
      <c r="P31" s="8">
        <f>FC_TRA_ROAD_P2W_E!P31+FC_TRA_ROAD_CAR_E!P31+FC_TRA_ROAD_BUS_E!P31+FC_TRA_ROAD_LCV_E!P31+FC_TRA_ROAD_HGV_E!P31</f>
        <v>0</v>
      </c>
      <c r="Q31" s="8">
        <f>FC_TRA_ROAD_P2W_E!Q31+FC_TRA_ROAD_CAR_E!Q31+FC_TRA_ROAD_BUS_E!Q31+FC_TRA_ROAD_LCV_E!Q31+FC_TRA_ROAD_HGV_E!Q31</f>
        <v>0</v>
      </c>
      <c r="R31" s="8">
        <f>FC_TRA_ROAD_P2W_E!R31+FC_TRA_ROAD_CAR_E!R31+FC_TRA_ROAD_BUS_E!R31+FC_TRA_ROAD_LCV_E!R31+FC_TRA_ROAD_HGV_E!R31</f>
        <v>0</v>
      </c>
      <c r="S31" s="8">
        <f>FC_TRA_ROAD_P2W_E!S31+FC_TRA_ROAD_CAR_E!S31+FC_TRA_ROAD_BUS_E!S31+FC_TRA_ROAD_LCV_E!S31+FC_TRA_ROAD_HGV_E!S31</f>
        <v>0</v>
      </c>
      <c r="T31" s="8">
        <f>FC_TRA_ROAD_P2W_E!T31+FC_TRA_ROAD_CAR_E!T31+FC_TRA_ROAD_BUS_E!T31+FC_TRA_ROAD_LCV_E!T31+FC_TRA_ROAD_HGV_E!T31</f>
        <v>0</v>
      </c>
      <c r="U31" s="8">
        <f>FC_TRA_ROAD_P2W_E!U31+FC_TRA_ROAD_CAR_E!U31+FC_TRA_ROAD_BUS_E!U31+FC_TRA_ROAD_LCV_E!U31+FC_TRA_ROAD_HGV_E!U31</f>
        <v>0</v>
      </c>
      <c r="V31" s="8">
        <f>FC_TRA_ROAD_P2W_E!V31+FC_TRA_ROAD_CAR_E!V31+FC_TRA_ROAD_BUS_E!V31+FC_TRA_ROAD_LCV_E!V31+FC_TRA_ROAD_HGV_E!V31</f>
        <v>0</v>
      </c>
      <c r="W31" s="8">
        <f>FC_TRA_ROAD_P2W_E!W31+FC_TRA_ROAD_CAR_E!W31+FC_TRA_ROAD_BUS_E!W31+FC_TRA_ROAD_LCV_E!W31+FC_TRA_ROAD_HGV_E!W31</f>
        <v>0</v>
      </c>
      <c r="X31" s="8">
        <f>FC_TRA_ROAD_P2W_E!X31+FC_TRA_ROAD_CAR_E!X31+FC_TRA_ROAD_BUS_E!X31+FC_TRA_ROAD_LCV_E!X31+FC_TRA_ROAD_HGV_E!X31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FC_TRA_ROAD_P2W_E!C32+FC_TRA_ROAD_CAR_E!C32+FC_TRA_ROAD_BUS_E!C32+FC_TRA_ROAD_LCV_E!C32+FC_TRA_ROAD_HGV_E!C32</f>
        <v>0</v>
      </c>
      <c r="D32" s="8">
        <f>FC_TRA_ROAD_P2W_E!D32+FC_TRA_ROAD_CAR_E!D32+FC_TRA_ROAD_BUS_E!D32+FC_TRA_ROAD_LCV_E!D32+FC_TRA_ROAD_HGV_E!D32</f>
        <v>0</v>
      </c>
      <c r="E32" s="8">
        <f>FC_TRA_ROAD_P2W_E!E32+FC_TRA_ROAD_CAR_E!E32+FC_TRA_ROAD_BUS_E!E32+FC_TRA_ROAD_LCV_E!E32+FC_TRA_ROAD_HGV_E!E32</f>
        <v>0</v>
      </c>
      <c r="F32" s="8">
        <f>FC_TRA_ROAD_P2W_E!F32+FC_TRA_ROAD_CAR_E!F32+FC_TRA_ROAD_BUS_E!F32+FC_TRA_ROAD_LCV_E!F32+FC_TRA_ROAD_HGV_E!F32</f>
        <v>0</v>
      </c>
      <c r="G32" s="8">
        <f>FC_TRA_ROAD_P2W_E!G32+FC_TRA_ROAD_CAR_E!G32+FC_TRA_ROAD_BUS_E!G32+FC_TRA_ROAD_LCV_E!G32+FC_TRA_ROAD_HGV_E!G32</f>
        <v>0</v>
      </c>
      <c r="H32" s="8">
        <f>FC_TRA_ROAD_P2W_E!H32+FC_TRA_ROAD_CAR_E!H32+FC_TRA_ROAD_BUS_E!H32+FC_TRA_ROAD_LCV_E!H32+FC_TRA_ROAD_HGV_E!H32</f>
        <v>0</v>
      </c>
      <c r="I32" s="8">
        <f>FC_TRA_ROAD_P2W_E!I32+FC_TRA_ROAD_CAR_E!I32+FC_TRA_ROAD_BUS_E!I32+FC_TRA_ROAD_LCV_E!I32+FC_TRA_ROAD_HGV_E!I32</f>
        <v>0</v>
      </c>
      <c r="J32" s="8">
        <f>FC_TRA_ROAD_P2W_E!J32+FC_TRA_ROAD_CAR_E!J32+FC_TRA_ROAD_BUS_E!J32+FC_TRA_ROAD_LCV_E!J32+FC_TRA_ROAD_HGV_E!J32</f>
        <v>0</v>
      </c>
      <c r="K32" s="8">
        <f>FC_TRA_ROAD_P2W_E!K32+FC_TRA_ROAD_CAR_E!K32+FC_TRA_ROAD_BUS_E!K32+FC_TRA_ROAD_LCV_E!K32+FC_TRA_ROAD_HGV_E!K32</f>
        <v>0</v>
      </c>
      <c r="L32" s="8">
        <f>FC_TRA_ROAD_P2W_E!L32+FC_TRA_ROAD_CAR_E!L32+FC_TRA_ROAD_BUS_E!L32+FC_TRA_ROAD_LCV_E!L32+FC_TRA_ROAD_HGV_E!L32</f>
        <v>0</v>
      </c>
      <c r="M32" s="8">
        <f>FC_TRA_ROAD_P2W_E!M32+FC_TRA_ROAD_CAR_E!M32+FC_TRA_ROAD_BUS_E!M32+FC_TRA_ROAD_LCV_E!M32+FC_TRA_ROAD_HGV_E!M32</f>
        <v>0</v>
      </c>
      <c r="N32" s="8">
        <f>FC_TRA_ROAD_P2W_E!N32+FC_TRA_ROAD_CAR_E!N32+FC_TRA_ROAD_BUS_E!N32+FC_TRA_ROAD_LCV_E!N32+FC_TRA_ROAD_HGV_E!N32</f>
        <v>0</v>
      </c>
      <c r="O32" s="8">
        <f>FC_TRA_ROAD_P2W_E!O32+FC_TRA_ROAD_CAR_E!O32+FC_TRA_ROAD_BUS_E!O32+FC_TRA_ROAD_LCV_E!O32+FC_TRA_ROAD_HGV_E!O32</f>
        <v>0</v>
      </c>
      <c r="P32" s="8">
        <f>FC_TRA_ROAD_P2W_E!P32+FC_TRA_ROAD_CAR_E!P32+FC_TRA_ROAD_BUS_E!P32+FC_TRA_ROAD_LCV_E!P32+FC_TRA_ROAD_HGV_E!P32</f>
        <v>0</v>
      </c>
      <c r="Q32" s="8">
        <f>FC_TRA_ROAD_P2W_E!Q32+FC_TRA_ROAD_CAR_E!Q32+FC_TRA_ROAD_BUS_E!Q32+FC_TRA_ROAD_LCV_E!Q32+FC_TRA_ROAD_HGV_E!Q32</f>
        <v>0</v>
      </c>
      <c r="R32" s="8">
        <f>FC_TRA_ROAD_P2W_E!R32+FC_TRA_ROAD_CAR_E!R32+FC_TRA_ROAD_BUS_E!R32+FC_TRA_ROAD_LCV_E!R32+FC_TRA_ROAD_HGV_E!R32</f>
        <v>0</v>
      </c>
      <c r="S32" s="8">
        <f>FC_TRA_ROAD_P2W_E!S32+FC_TRA_ROAD_CAR_E!S32+FC_TRA_ROAD_BUS_E!S32+FC_TRA_ROAD_LCV_E!S32+FC_TRA_ROAD_HGV_E!S32</f>
        <v>0</v>
      </c>
      <c r="T32" s="8">
        <f>FC_TRA_ROAD_P2W_E!T32+FC_TRA_ROAD_CAR_E!T32+FC_TRA_ROAD_BUS_E!T32+FC_TRA_ROAD_LCV_E!T32+FC_TRA_ROAD_HGV_E!T32</f>
        <v>0</v>
      </c>
      <c r="U32" s="8">
        <f>FC_TRA_ROAD_P2W_E!U32+FC_TRA_ROAD_CAR_E!U32+FC_TRA_ROAD_BUS_E!U32+FC_TRA_ROAD_LCV_E!U32+FC_TRA_ROAD_HGV_E!U32</f>
        <v>0</v>
      </c>
      <c r="V32" s="8">
        <f>FC_TRA_ROAD_P2W_E!V32+FC_TRA_ROAD_CAR_E!V32+FC_TRA_ROAD_BUS_E!V32+FC_TRA_ROAD_LCV_E!V32+FC_TRA_ROAD_HGV_E!V32</f>
        <v>0</v>
      </c>
      <c r="W32" s="8">
        <f>FC_TRA_ROAD_P2W_E!W32+FC_TRA_ROAD_CAR_E!W32+FC_TRA_ROAD_BUS_E!W32+FC_TRA_ROAD_LCV_E!W32+FC_TRA_ROAD_HGV_E!W32</f>
        <v>0</v>
      </c>
      <c r="X32" s="8">
        <f>FC_TRA_ROAD_P2W_E!X32+FC_TRA_ROAD_CAR_E!X32+FC_TRA_ROAD_BUS_E!X32+FC_TRA_ROAD_LCV_E!X32+FC_TRA_ROAD_HGV_E!X32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4">SUM(C34:C50)</f>
        <v>17262.382087080001</v>
      </c>
      <c r="D33" s="19">
        <f t="shared" ref="D33:W33" si="25">SUM(D34:D50)</f>
        <v>17516.771116920005</v>
      </c>
      <c r="E33" s="19">
        <f t="shared" si="25"/>
        <v>18032.7097584</v>
      </c>
      <c r="F33" s="19">
        <f t="shared" si="25"/>
        <v>19108.243364040001</v>
      </c>
      <c r="G33" s="19">
        <f t="shared" si="25"/>
        <v>19665.571173839999</v>
      </c>
      <c r="H33" s="19">
        <f t="shared" si="25"/>
        <v>18839.741477039999</v>
      </c>
      <c r="I33" s="19">
        <f t="shared" si="25"/>
        <v>18683.902944359997</v>
      </c>
      <c r="J33" s="19">
        <f t="shared" si="25"/>
        <v>18400.104546840001</v>
      </c>
      <c r="K33" s="19">
        <f t="shared" si="25"/>
        <v>18457.718258879999</v>
      </c>
      <c r="L33" s="19">
        <f t="shared" si="25"/>
        <v>18027.340396560001</v>
      </c>
      <c r="M33" s="19">
        <f t="shared" si="25"/>
        <v>17773.306765559995</v>
      </c>
      <c r="N33" s="19">
        <f t="shared" si="25"/>
        <v>16512.331325040002</v>
      </c>
      <c r="O33" s="19">
        <f t="shared" si="25"/>
        <v>15143.952885840001</v>
      </c>
      <c r="P33" s="19">
        <f t="shared" si="25"/>
        <v>14898.83037552</v>
      </c>
      <c r="Q33" s="19">
        <f t="shared" si="25"/>
        <v>15112.988069399997</v>
      </c>
      <c r="R33" s="19">
        <f t="shared" si="25"/>
        <v>15137.433789119999</v>
      </c>
      <c r="S33" s="19">
        <f t="shared" si="25"/>
        <v>15639.592859640001</v>
      </c>
      <c r="T33" s="19">
        <f t="shared" si="25"/>
        <v>15942.345706079999</v>
      </c>
      <c r="U33" s="19">
        <f t="shared" si="25"/>
        <v>16016.772173040003</v>
      </c>
      <c r="V33" s="19">
        <f t="shared" si="25"/>
        <v>16474.230382679998</v>
      </c>
      <c r="W33" s="19">
        <f t="shared" si="25"/>
        <v>13902.686646120001</v>
      </c>
      <c r="X33" s="19">
        <f t="shared" ref="X33" si="26">SUM(X34:X50)</f>
        <v>14890.51111356</v>
      </c>
    </row>
    <row r="34" spans="1:24" ht="11.25" customHeight="1" x14ac:dyDescent="0.2">
      <c r="A34" s="28" t="s">
        <v>54</v>
      </c>
      <c r="B34" s="7" t="s">
        <v>55</v>
      </c>
      <c r="C34" s="8">
        <f>FC_TRA_ROAD_P2W_E!C34+FC_TRA_ROAD_CAR_E!C34+FC_TRA_ROAD_BUS_E!C34+FC_TRA_ROAD_LCV_E!C34+FC_TRA_ROAD_HGV_E!C34</f>
        <v>0</v>
      </c>
      <c r="D34" s="8">
        <f>FC_TRA_ROAD_P2W_E!D34+FC_TRA_ROAD_CAR_E!D34+FC_TRA_ROAD_BUS_E!D34+FC_TRA_ROAD_LCV_E!D34+FC_TRA_ROAD_HGV_E!D34</f>
        <v>0</v>
      </c>
      <c r="E34" s="8">
        <f>FC_TRA_ROAD_P2W_E!E34+FC_TRA_ROAD_CAR_E!E34+FC_TRA_ROAD_BUS_E!E34+FC_TRA_ROAD_LCV_E!E34+FC_TRA_ROAD_HGV_E!E34</f>
        <v>0</v>
      </c>
      <c r="F34" s="8">
        <f>FC_TRA_ROAD_P2W_E!F34+FC_TRA_ROAD_CAR_E!F34+FC_TRA_ROAD_BUS_E!F34+FC_TRA_ROAD_LCV_E!F34+FC_TRA_ROAD_HGV_E!F34</f>
        <v>0</v>
      </c>
      <c r="G34" s="8">
        <f>FC_TRA_ROAD_P2W_E!G34+FC_TRA_ROAD_CAR_E!G34+FC_TRA_ROAD_BUS_E!G34+FC_TRA_ROAD_LCV_E!G34+FC_TRA_ROAD_HGV_E!G34</f>
        <v>0</v>
      </c>
      <c r="H34" s="8">
        <f>FC_TRA_ROAD_P2W_E!H34+FC_TRA_ROAD_CAR_E!H34+FC_TRA_ROAD_BUS_E!H34+FC_TRA_ROAD_LCV_E!H34+FC_TRA_ROAD_HGV_E!H34</f>
        <v>0</v>
      </c>
      <c r="I34" s="8">
        <f>FC_TRA_ROAD_P2W_E!I34+FC_TRA_ROAD_CAR_E!I34+FC_TRA_ROAD_BUS_E!I34+FC_TRA_ROAD_LCV_E!I34+FC_TRA_ROAD_HGV_E!I34</f>
        <v>0</v>
      </c>
      <c r="J34" s="8">
        <f>FC_TRA_ROAD_P2W_E!J34+FC_TRA_ROAD_CAR_E!J34+FC_TRA_ROAD_BUS_E!J34+FC_TRA_ROAD_LCV_E!J34+FC_TRA_ROAD_HGV_E!J34</f>
        <v>0</v>
      </c>
      <c r="K34" s="8">
        <f>FC_TRA_ROAD_P2W_E!K34+FC_TRA_ROAD_CAR_E!K34+FC_TRA_ROAD_BUS_E!K34+FC_TRA_ROAD_LCV_E!K34+FC_TRA_ROAD_HGV_E!K34</f>
        <v>0</v>
      </c>
      <c r="L34" s="8">
        <f>FC_TRA_ROAD_P2W_E!L34+FC_TRA_ROAD_CAR_E!L34+FC_TRA_ROAD_BUS_E!L34+FC_TRA_ROAD_LCV_E!L34+FC_TRA_ROAD_HGV_E!L34</f>
        <v>0</v>
      </c>
      <c r="M34" s="8">
        <f>FC_TRA_ROAD_P2W_E!M34+FC_TRA_ROAD_CAR_E!M34+FC_TRA_ROAD_BUS_E!M34+FC_TRA_ROAD_LCV_E!M34+FC_TRA_ROAD_HGV_E!M34</f>
        <v>0</v>
      </c>
      <c r="N34" s="8">
        <f>FC_TRA_ROAD_P2W_E!N34+FC_TRA_ROAD_CAR_E!N34+FC_TRA_ROAD_BUS_E!N34+FC_TRA_ROAD_LCV_E!N34+FC_TRA_ROAD_HGV_E!N34</f>
        <v>0</v>
      </c>
      <c r="O34" s="8">
        <f>FC_TRA_ROAD_P2W_E!O34+FC_TRA_ROAD_CAR_E!O34+FC_TRA_ROAD_BUS_E!O34+FC_TRA_ROAD_LCV_E!O34+FC_TRA_ROAD_HGV_E!O34</f>
        <v>0</v>
      </c>
      <c r="P34" s="8">
        <f>FC_TRA_ROAD_P2W_E!P34+FC_TRA_ROAD_CAR_E!P34+FC_TRA_ROAD_BUS_E!P34+FC_TRA_ROAD_LCV_E!P34+FC_TRA_ROAD_HGV_E!P34</f>
        <v>0</v>
      </c>
      <c r="Q34" s="8">
        <f>FC_TRA_ROAD_P2W_E!Q34+FC_TRA_ROAD_CAR_E!Q34+FC_TRA_ROAD_BUS_E!Q34+FC_TRA_ROAD_LCV_E!Q34+FC_TRA_ROAD_HGV_E!Q34</f>
        <v>0</v>
      </c>
      <c r="R34" s="8">
        <f>FC_TRA_ROAD_P2W_E!R34+FC_TRA_ROAD_CAR_E!R34+FC_TRA_ROAD_BUS_E!R34+FC_TRA_ROAD_LCV_E!R34+FC_TRA_ROAD_HGV_E!R34</f>
        <v>0</v>
      </c>
      <c r="S34" s="8">
        <f>FC_TRA_ROAD_P2W_E!S34+FC_TRA_ROAD_CAR_E!S34+FC_TRA_ROAD_BUS_E!S34+FC_TRA_ROAD_LCV_E!S34+FC_TRA_ROAD_HGV_E!S34</f>
        <v>0</v>
      </c>
      <c r="T34" s="8">
        <f>FC_TRA_ROAD_P2W_E!T34+FC_TRA_ROAD_CAR_E!T34+FC_TRA_ROAD_BUS_E!T34+FC_TRA_ROAD_LCV_E!T34+FC_TRA_ROAD_HGV_E!T34</f>
        <v>0</v>
      </c>
      <c r="U34" s="8">
        <f>FC_TRA_ROAD_P2W_E!U34+FC_TRA_ROAD_CAR_E!U34+FC_TRA_ROAD_BUS_E!U34+FC_TRA_ROAD_LCV_E!U34+FC_TRA_ROAD_HGV_E!U34</f>
        <v>0</v>
      </c>
      <c r="V34" s="8">
        <f>FC_TRA_ROAD_P2W_E!V34+FC_TRA_ROAD_CAR_E!V34+FC_TRA_ROAD_BUS_E!V34+FC_TRA_ROAD_LCV_E!V34+FC_TRA_ROAD_HGV_E!V34</f>
        <v>0</v>
      </c>
      <c r="W34" s="8">
        <f>FC_TRA_ROAD_P2W_E!W34+FC_TRA_ROAD_CAR_E!W34+FC_TRA_ROAD_BUS_E!W34+FC_TRA_ROAD_LCV_E!W34+FC_TRA_ROAD_HGV_E!W34</f>
        <v>0</v>
      </c>
      <c r="X34" s="8">
        <f>FC_TRA_ROAD_P2W_E!X34+FC_TRA_ROAD_CAR_E!X34+FC_TRA_ROAD_BUS_E!X34+FC_TRA_ROAD_LCV_E!X34+FC_TRA_ROAD_HGV_E!X34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FC_TRA_ROAD_P2W_E!C35+FC_TRA_ROAD_CAR_E!C35+FC_TRA_ROAD_BUS_E!C35+FC_TRA_ROAD_LCV_E!C35+FC_TRA_ROAD_HGV_E!C35</f>
        <v>0</v>
      </c>
      <c r="D35" s="8">
        <f>FC_TRA_ROAD_P2W_E!D35+FC_TRA_ROAD_CAR_E!D35+FC_TRA_ROAD_BUS_E!D35+FC_TRA_ROAD_LCV_E!D35+FC_TRA_ROAD_HGV_E!D35</f>
        <v>0</v>
      </c>
      <c r="E35" s="8">
        <f>FC_TRA_ROAD_P2W_E!E35+FC_TRA_ROAD_CAR_E!E35+FC_TRA_ROAD_BUS_E!E35+FC_TRA_ROAD_LCV_E!E35+FC_TRA_ROAD_HGV_E!E35</f>
        <v>0</v>
      </c>
      <c r="F35" s="8">
        <f>FC_TRA_ROAD_P2W_E!F35+FC_TRA_ROAD_CAR_E!F35+FC_TRA_ROAD_BUS_E!F35+FC_TRA_ROAD_LCV_E!F35+FC_TRA_ROAD_HGV_E!F35</f>
        <v>0</v>
      </c>
      <c r="G35" s="8">
        <f>FC_TRA_ROAD_P2W_E!G35+FC_TRA_ROAD_CAR_E!G35+FC_TRA_ROAD_BUS_E!G35+FC_TRA_ROAD_LCV_E!G35+FC_TRA_ROAD_HGV_E!G35</f>
        <v>0</v>
      </c>
      <c r="H35" s="8">
        <f>FC_TRA_ROAD_P2W_E!H35+FC_TRA_ROAD_CAR_E!H35+FC_TRA_ROAD_BUS_E!H35+FC_TRA_ROAD_LCV_E!H35+FC_TRA_ROAD_HGV_E!H35</f>
        <v>0</v>
      </c>
      <c r="I35" s="8">
        <f>FC_TRA_ROAD_P2W_E!I35+FC_TRA_ROAD_CAR_E!I35+FC_TRA_ROAD_BUS_E!I35+FC_TRA_ROAD_LCV_E!I35+FC_TRA_ROAD_HGV_E!I35</f>
        <v>0</v>
      </c>
      <c r="J35" s="8">
        <f>FC_TRA_ROAD_P2W_E!J35+FC_TRA_ROAD_CAR_E!J35+FC_TRA_ROAD_BUS_E!J35+FC_TRA_ROAD_LCV_E!J35+FC_TRA_ROAD_HGV_E!J35</f>
        <v>0</v>
      </c>
      <c r="K35" s="8">
        <f>FC_TRA_ROAD_P2W_E!K35+FC_TRA_ROAD_CAR_E!K35+FC_TRA_ROAD_BUS_E!K35+FC_TRA_ROAD_LCV_E!K35+FC_TRA_ROAD_HGV_E!K35</f>
        <v>0</v>
      </c>
      <c r="L35" s="8">
        <f>FC_TRA_ROAD_P2W_E!L35+FC_TRA_ROAD_CAR_E!L35+FC_TRA_ROAD_BUS_E!L35+FC_TRA_ROAD_LCV_E!L35+FC_TRA_ROAD_HGV_E!L35</f>
        <v>0</v>
      </c>
      <c r="M35" s="8">
        <f>FC_TRA_ROAD_P2W_E!M35+FC_TRA_ROAD_CAR_E!M35+FC_TRA_ROAD_BUS_E!M35+FC_TRA_ROAD_LCV_E!M35+FC_TRA_ROAD_HGV_E!M35</f>
        <v>0</v>
      </c>
      <c r="N35" s="8">
        <f>FC_TRA_ROAD_P2W_E!N35+FC_TRA_ROAD_CAR_E!N35+FC_TRA_ROAD_BUS_E!N35+FC_TRA_ROAD_LCV_E!N35+FC_TRA_ROAD_HGV_E!N35</f>
        <v>0</v>
      </c>
      <c r="O35" s="8">
        <f>FC_TRA_ROAD_P2W_E!O35+FC_TRA_ROAD_CAR_E!O35+FC_TRA_ROAD_BUS_E!O35+FC_TRA_ROAD_LCV_E!O35+FC_TRA_ROAD_HGV_E!O35</f>
        <v>0</v>
      </c>
      <c r="P35" s="8">
        <f>FC_TRA_ROAD_P2W_E!P35+FC_TRA_ROAD_CAR_E!P35+FC_TRA_ROAD_BUS_E!P35+FC_TRA_ROAD_LCV_E!P35+FC_TRA_ROAD_HGV_E!P35</f>
        <v>0</v>
      </c>
      <c r="Q35" s="8">
        <f>FC_TRA_ROAD_P2W_E!Q35+FC_TRA_ROAD_CAR_E!Q35+FC_TRA_ROAD_BUS_E!Q35+FC_TRA_ROAD_LCV_E!Q35+FC_TRA_ROAD_HGV_E!Q35</f>
        <v>0</v>
      </c>
      <c r="R35" s="8">
        <f>FC_TRA_ROAD_P2W_E!R35+FC_TRA_ROAD_CAR_E!R35+FC_TRA_ROAD_BUS_E!R35+FC_TRA_ROAD_LCV_E!R35+FC_TRA_ROAD_HGV_E!R35</f>
        <v>0</v>
      </c>
      <c r="S35" s="8">
        <f>FC_TRA_ROAD_P2W_E!S35+FC_TRA_ROAD_CAR_E!S35+FC_TRA_ROAD_BUS_E!S35+FC_TRA_ROAD_LCV_E!S35+FC_TRA_ROAD_HGV_E!S35</f>
        <v>0</v>
      </c>
      <c r="T35" s="8">
        <f>FC_TRA_ROAD_P2W_E!T35+FC_TRA_ROAD_CAR_E!T35+FC_TRA_ROAD_BUS_E!T35+FC_TRA_ROAD_LCV_E!T35+FC_TRA_ROAD_HGV_E!T35</f>
        <v>0</v>
      </c>
      <c r="U35" s="8">
        <f>FC_TRA_ROAD_P2W_E!U35+FC_TRA_ROAD_CAR_E!U35+FC_TRA_ROAD_BUS_E!U35+FC_TRA_ROAD_LCV_E!U35+FC_TRA_ROAD_HGV_E!U35</f>
        <v>0</v>
      </c>
      <c r="V35" s="8">
        <f>FC_TRA_ROAD_P2W_E!V35+FC_TRA_ROAD_CAR_E!V35+FC_TRA_ROAD_BUS_E!V35+FC_TRA_ROAD_LCV_E!V35+FC_TRA_ROAD_HGV_E!V35</f>
        <v>0</v>
      </c>
      <c r="W35" s="8">
        <f>FC_TRA_ROAD_P2W_E!W35+FC_TRA_ROAD_CAR_E!W35+FC_TRA_ROAD_BUS_E!W35+FC_TRA_ROAD_LCV_E!W35+FC_TRA_ROAD_HGV_E!W35</f>
        <v>0</v>
      </c>
      <c r="X35" s="8">
        <f>FC_TRA_ROAD_P2W_E!X35+FC_TRA_ROAD_CAR_E!X35+FC_TRA_ROAD_BUS_E!X35+FC_TRA_ROAD_LCV_E!X35+FC_TRA_ROAD_HGV_E!X35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FC_TRA_ROAD_P2W_E!C36+FC_TRA_ROAD_CAR_E!C36+FC_TRA_ROAD_BUS_E!C36+FC_TRA_ROAD_LCV_E!C36+FC_TRA_ROAD_HGV_E!C36</f>
        <v>59.692650479999998</v>
      </c>
      <c r="D36" s="8">
        <f>FC_TRA_ROAD_P2W_E!D36+FC_TRA_ROAD_CAR_E!D36+FC_TRA_ROAD_BUS_E!D36+FC_TRA_ROAD_LCV_E!D36+FC_TRA_ROAD_HGV_E!D36</f>
        <v>59.692650479999998</v>
      </c>
      <c r="E36" s="8">
        <f>FC_TRA_ROAD_P2W_E!E36+FC_TRA_ROAD_CAR_E!E36+FC_TRA_ROAD_BUS_E!E36+FC_TRA_ROAD_LCV_E!E36+FC_TRA_ROAD_HGV_E!E36</f>
        <v>56.707995240000002</v>
      </c>
      <c r="F36" s="8">
        <f>FC_TRA_ROAD_P2W_E!F36+FC_TRA_ROAD_CAR_E!F36+FC_TRA_ROAD_BUS_E!F36+FC_TRA_ROAD_LCV_E!F36+FC_TRA_ROAD_HGV_E!F36</f>
        <v>59.692650479999998</v>
      </c>
      <c r="G36" s="8">
        <f>FC_TRA_ROAD_P2W_E!G36+FC_TRA_ROAD_CAR_E!G36+FC_TRA_ROAD_BUS_E!G36+FC_TRA_ROAD_LCV_E!G36+FC_TRA_ROAD_HGV_E!G36</f>
        <v>59.705144280000006</v>
      </c>
      <c r="H36" s="8">
        <f>FC_TRA_ROAD_P2W_E!H36+FC_TRA_ROAD_CAR_E!H36+FC_TRA_ROAD_BUS_E!H36+FC_TRA_ROAD_LCV_E!H36+FC_TRA_ROAD_HGV_E!H36</f>
        <v>65.675817720000012</v>
      </c>
      <c r="I36" s="8">
        <f>FC_TRA_ROAD_P2W_E!I36+FC_TRA_ROAD_CAR_E!I36+FC_TRA_ROAD_BUS_E!I36+FC_TRA_ROAD_LCV_E!I36+FC_TRA_ROAD_HGV_E!I36</f>
        <v>62.69048100000002</v>
      </c>
      <c r="J36" s="8">
        <f>FC_TRA_ROAD_P2W_E!J36+FC_TRA_ROAD_CAR_E!J36+FC_TRA_ROAD_BUS_E!J36+FC_TRA_ROAD_LCV_E!J36+FC_TRA_ROAD_HGV_E!J36</f>
        <v>63.857174759999999</v>
      </c>
      <c r="K36" s="8">
        <f>FC_TRA_ROAD_P2W_E!K36+FC_TRA_ROAD_CAR_E!K36+FC_TRA_ROAD_BUS_E!K36+FC_TRA_ROAD_LCV_E!K36+FC_TRA_ROAD_HGV_E!K36</f>
        <v>69.662475720000003</v>
      </c>
      <c r="L36" s="8">
        <f>FC_TRA_ROAD_P2W_E!L36+FC_TRA_ROAD_CAR_E!L36+FC_TRA_ROAD_BUS_E!L36+FC_TRA_ROAD_LCV_E!L36+FC_TRA_ROAD_HGV_E!L36</f>
        <v>87.077924280000005</v>
      </c>
      <c r="M36" s="8">
        <f>FC_TRA_ROAD_P2W_E!M36+FC_TRA_ROAD_CAR_E!M36+FC_TRA_ROAD_BUS_E!M36+FC_TRA_ROAD_LCV_E!M36+FC_TRA_ROAD_HGV_E!M36</f>
        <v>84.175500959999994</v>
      </c>
      <c r="N36" s="8">
        <f>FC_TRA_ROAD_P2W_E!N36+FC_TRA_ROAD_CAR_E!N36+FC_TRA_ROAD_BUS_E!N36+FC_TRA_ROAD_LCV_E!N36+FC_TRA_ROAD_HGV_E!N36</f>
        <v>72.56489904</v>
      </c>
      <c r="O36" s="8">
        <f>FC_TRA_ROAD_P2W_E!O36+FC_TRA_ROAD_CAR_E!O36+FC_TRA_ROAD_BUS_E!O36+FC_TRA_ROAD_LCV_E!O36+FC_TRA_ROAD_HGV_E!O36</f>
        <v>89.980574759999982</v>
      </c>
      <c r="P36" s="8">
        <f>FC_TRA_ROAD_P2W_E!P36+FC_TRA_ROAD_CAR_E!P36+FC_TRA_ROAD_BUS_E!P36+FC_TRA_ROAD_LCV_E!P36+FC_TRA_ROAD_HGV_E!P36</f>
        <v>95.785875720000021</v>
      </c>
      <c r="Q36" s="8">
        <f>FC_TRA_ROAD_P2W_E!Q36+FC_TRA_ROAD_CAR_E!Q36+FC_TRA_ROAD_BUS_E!Q36+FC_TRA_ROAD_LCV_E!Q36+FC_TRA_ROAD_HGV_E!Q36</f>
        <v>98.688299039999976</v>
      </c>
      <c r="R36" s="8">
        <f>FC_TRA_ROAD_P2W_E!R36+FC_TRA_ROAD_CAR_E!R36+FC_TRA_ROAD_BUS_E!R36+FC_TRA_ROAD_LCV_E!R36+FC_TRA_ROAD_HGV_E!R36</f>
        <v>104.49360000000001</v>
      </c>
      <c r="S36" s="8">
        <f>FC_TRA_ROAD_P2W_E!S36+FC_TRA_ROAD_CAR_E!S36+FC_TRA_ROAD_BUS_E!S36+FC_TRA_ROAD_LCV_E!S36+FC_TRA_ROAD_HGV_E!S36</f>
        <v>107.39625048000002</v>
      </c>
      <c r="T36" s="8">
        <f>FC_TRA_ROAD_P2W_E!T36+FC_TRA_ROAD_CAR_E!T36+FC_TRA_ROAD_BUS_E!T36+FC_TRA_ROAD_LCV_E!T36+FC_TRA_ROAD_HGV_E!T36</f>
        <v>107.28289764000004</v>
      </c>
      <c r="U36" s="8">
        <f>FC_TRA_ROAD_P2W_E!U36+FC_TRA_ROAD_CAR_E!U36+FC_TRA_ROAD_BUS_E!U36+FC_TRA_ROAD_LCV_E!U36+FC_TRA_ROAD_HGV_E!U36</f>
        <v>105.30342539999999</v>
      </c>
      <c r="V36" s="8">
        <f>FC_TRA_ROAD_P2W_E!V36+FC_TRA_ROAD_CAR_E!V36+FC_TRA_ROAD_BUS_E!V36+FC_TRA_ROAD_LCV_E!V36+FC_TRA_ROAD_HGV_E!V36</f>
        <v>107.89259508000002</v>
      </c>
      <c r="W36" s="8">
        <f>FC_TRA_ROAD_P2W_E!W36+FC_TRA_ROAD_CAR_E!W36+FC_TRA_ROAD_BUS_E!W36+FC_TRA_ROAD_LCV_E!W36+FC_TRA_ROAD_HGV_E!W36</f>
        <v>81.345314520000031</v>
      </c>
      <c r="X36" s="8">
        <f>FC_TRA_ROAD_P2W_E!X36+FC_TRA_ROAD_CAR_E!X36+FC_TRA_ROAD_BUS_E!X36+FC_TRA_ROAD_LCV_E!X36+FC_TRA_ROAD_HGV_E!X36</f>
        <v>88.04744316</v>
      </c>
    </row>
    <row r="37" spans="1:24" ht="11.25" customHeight="1" x14ac:dyDescent="0.2">
      <c r="A37" s="28" t="s">
        <v>60</v>
      </c>
      <c r="B37" s="7" t="s">
        <v>61</v>
      </c>
      <c r="C37" s="8">
        <f>FC_TRA_ROAD_P2W_E!C37+FC_TRA_ROAD_CAR_E!C37+FC_TRA_ROAD_BUS_E!C37+FC_TRA_ROAD_LCV_E!C37+FC_TRA_ROAD_HGV_E!C37</f>
        <v>6591.1508308799994</v>
      </c>
      <c r="D37" s="8">
        <f>FC_TRA_ROAD_P2W_E!D37+FC_TRA_ROAD_CAR_E!D37+FC_TRA_ROAD_BUS_E!D37+FC_TRA_ROAD_LCV_E!D37+FC_TRA_ROAD_HGV_E!D37</f>
        <v>6193.7568831599992</v>
      </c>
      <c r="E37" s="8">
        <f>FC_TRA_ROAD_P2W_E!E37+FC_TRA_ROAD_CAR_E!E37+FC_TRA_ROAD_BUS_E!E37+FC_TRA_ROAD_LCV_E!E37+FC_TRA_ROAD_HGV_E!E37</f>
        <v>6417.2909631600023</v>
      </c>
      <c r="F37" s="8">
        <f>FC_TRA_ROAD_P2W_E!F37+FC_TRA_ROAD_CAR_E!F37+FC_TRA_ROAD_BUS_E!F37+FC_TRA_ROAD_LCV_E!F37+FC_TRA_ROAD_HGV_E!F37</f>
        <v>6224.8031722800024</v>
      </c>
      <c r="G37" s="8">
        <f>FC_TRA_ROAD_P2W_E!G37+FC_TRA_ROAD_CAR_E!G37+FC_TRA_ROAD_BUS_E!G37+FC_TRA_ROAD_LCV_E!G37+FC_TRA_ROAD_HGV_E!G37</f>
        <v>5982.6411691200001</v>
      </c>
      <c r="H37" s="8">
        <f>FC_TRA_ROAD_P2W_E!H37+FC_TRA_ROAD_CAR_E!H37+FC_TRA_ROAD_BUS_E!H37+FC_TRA_ROAD_LCV_E!H37+FC_TRA_ROAD_HGV_E!H37</f>
        <v>5613.1892308799988</v>
      </c>
      <c r="I37" s="8">
        <f>FC_TRA_ROAD_P2W_E!I37+FC_TRA_ROAD_CAR_E!I37+FC_TRA_ROAD_BUS_E!I37+FC_TRA_ROAD_LCV_E!I37+FC_TRA_ROAD_HGV_E!I37</f>
        <v>5190.9580522799997</v>
      </c>
      <c r="J37" s="8">
        <f>FC_TRA_ROAD_P2W_E!J37+FC_TRA_ROAD_CAR_E!J37+FC_TRA_ROAD_BUS_E!J37+FC_TRA_ROAD_LCV_E!J37+FC_TRA_ROAD_HGV_E!J37</f>
        <v>4839.0804831599999</v>
      </c>
      <c r="K37" s="8">
        <f>FC_TRA_ROAD_P2W_E!K37+FC_TRA_ROAD_CAR_E!K37+FC_TRA_ROAD_BUS_E!K37+FC_TRA_ROAD_LCV_E!K37+FC_TRA_ROAD_HGV_E!K37</f>
        <v>4537.2096831600002</v>
      </c>
      <c r="L37" s="8">
        <f>FC_TRA_ROAD_P2W_E!L37+FC_TRA_ROAD_CAR_E!L37+FC_TRA_ROAD_BUS_E!L37+FC_TRA_ROAD_LCV_E!L37+FC_TRA_ROAD_HGV_E!L37</f>
        <v>4433.5367722800002</v>
      </c>
      <c r="M37" s="8">
        <f>FC_TRA_ROAD_P2W_E!M37+FC_TRA_ROAD_CAR_E!M37+FC_TRA_ROAD_BUS_E!M37+FC_TRA_ROAD_LCV_E!M37+FC_TRA_ROAD_HGV_E!M37</f>
        <v>4207.8960831599998</v>
      </c>
      <c r="N37" s="8">
        <f>FC_TRA_ROAD_P2W_E!N37+FC_TRA_ROAD_CAR_E!N37+FC_TRA_ROAD_BUS_E!N37+FC_TRA_ROAD_LCV_E!N37+FC_TRA_ROAD_HGV_E!N37</f>
        <v>3790.1555445600002</v>
      </c>
      <c r="O37" s="8">
        <f>FC_TRA_ROAD_P2W_E!O37+FC_TRA_ROAD_CAR_E!O37+FC_TRA_ROAD_BUS_E!O37+FC_TRA_ROAD_LCV_E!O37+FC_TRA_ROAD_HGV_E!O37</f>
        <v>3430.3500000000008</v>
      </c>
      <c r="P37" s="8">
        <f>FC_TRA_ROAD_P2W_E!P37+FC_TRA_ROAD_CAR_E!P37+FC_TRA_ROAD_BUS_E!P37+FC_TRA_ROAD_LCV_E!P37+FC_TRA_ROAD_HGV_E!P37</f>
        <v>3341.9233108800008</v>
      </c>
      <c r="Q37" s="8">
        <f>FC_TRA_ROAD_P2W_E!Q37+FC_TRA_ROAD_CAR_E!Q37+FC_TRA_ROAD_BUS_E!Q37+FC_TRA_ROAD_LCV_E!Q37+FC_TRA_ROAD_HGV_E!Q37</f>
        <v>3320.5787999999984</v>
      </c>
      <c r="R37" s="8">
        <f>FC_TRA_ROAD_P2W_E!R37+FC_TRA_ROAD_CAR_E!R37+FC_TRA_ROAD_BUS_E!R37+FC_TRA_ROAD_LCV_E!R37+FC_TRA_ROAD_HGV_E!R37</f>
        <v>3189.4630891200009</v>
      </c>
      <c r="S37" s="8">
        <f>FC_TRA_ROAD_P2W_E!S37+FC_TRA_ROAD_CAR_E!S37+FC_TRA_ROAD_BUS_E!S37+FC_TRA_ROAD_LCV_E!S37+FC_TRA_ROAD_HGV_E!S37</f>
        <v>3140.6760277199983</v>
      </c>
      <c r="T37" s="8">
        <f>FC_TRA_ROAD_P2W_E!T37+FC_TRA_ROAD_CAR_E!T37+FC_TRA_ROAD_BUS_E!T37+FC_TRA_ROAD_LCV_E!T37+FC_TRA_ROAD_HGV_E!T37</f>
        <v>3133.6169911199995</v>
      </c>
      <c r="U37" s="8">
        <f>FC_TRA_ROAD_P2W_E!U37+FC_TRA_ROAD_CAR_E!U37+FC_TRA_ROAD_BUS_E!U37+FC_TRA_ROAD_LCV_E!U37+FC_TRA_ROAD_HGV_E!U37</f>
        <v>3098.7159865200001</v>
      </c>
      <c r="V37" s="8">
        <f>FC_TRA_ROAD_P2W_E!V37+FC_TRA_ROAD_CAR_E!V37+FC_TRA_ROAD_BUS_E!V37+FC_TRA_ROAD_LCV_E!V37+FC_TRA_ROAD_HGV_E!V37</f>
        <v>3211.548555599999</v>
      </c>
      <c r="W37" s="8">
        <f>FC_TRA_ROAD_P2W_E!W37+FC_TRA_ROAD_CAR_E!W37+FC_TRA_ROAD_BUS_E!W37+FC_TRA_ROAD_LCV_E!W37+FC_TRA_ROAD_HGV_E!W37</f>
        <v>2658.0851589599997</v>
      </c>
      <c r="X37" s="8">
        <f>FC_TRA_ROAD_P2W_E!X37+FC_TRA_ROAD_CAR_E!X37+FC_TRA_ROAD_BUS_E!X37+FC_TRA_ROAD_LCV_E!X37+FC_TRA_ROAD_HGV_E!X37</f>
        <v>2888.9676723600005</v>
      </c>
    </row>
    <row r="38" spans="1:24" ht="11.25" customHeight="1" x14ac:dyDescent="0.2">
      <c r="A38" s="28" t="s">
        <v>62</v>
      </c>
      <c r="B38" s="7" t="s">
        <v>63</v>
      </c>
      <c r="C38" s="8">
        <f>FC_TRA_ROAD_P2W_E!C38+FC_TRA_ROAD_CAR_E!C38+FC_TRA_ROAD_BUS_E!C38+FC_TRA_ROAD_LCV_E!C38+FC_TRA_ROAD_HGV_E!C38</f>
        <v>0</v>
      </c>
      <c r="D38" s="8">
        <f>FC_TRA_ROAD_P2W_E!D38+FC_TRA_ROAD_CAR_E!D38+FC_TRA_ROAD_BUS_E!D38+FC_TRA_ROAD_LCV_E!D38+FC_TRA_ROAD_HGV_E!D38</f>
        <v>0</v>
      </c>
      <c r="E38" s="8">
        <f>FC_TRA_ROAD_P2W_E!E38+FC_TRA_ROAD_CAR_E!E38+FC_TRA_ROAD_BUS_E!E38+FC_TRA_ROAD_LCV_E!E38+FC_TRA_ROAD_HGV_E!E38</f>
        <v>0</v>
      </c>
      <c r="F38" s="8">
        <f>FC_TRA_ROAD_P2W_E!F38+FC_TRA_ROAD_CAR_E!F38+FC_TRA_ROAD_BUS_E!F38+FC_TRA_ROAD_LCV_E!F38+FC_TRA_ROAD_HGV_E!F38</f>
        <v>0</v>
      </c>
      <c r="G38" s="8">
        <f>FC_TRA_ROAD_P2W_E!G38+FC_TRA_ROAD_CAR_E!G38+FC_TRA_ROAD_BUS_E!G38+FC_TRA_ROAD_LCV_E!G38+FC_TRA_ROAD_HGV_E!G38</f>
        <v>0</v>
      </c>
      <c r="H38" s="8">
        <f>FC_TRA_ROAD_P2W_E!H38+FC_TRA_ROAD_CAR_E!H38+FC_TRA_ROAD_BUS_E!H38+FC_TRA_ROAD_LCV_E!H38+FC_TRA_ROAD_HGV_E!H38</f>
        <v>0</v>
      </c>
      <c r="I38" s="8">
        <f>FC_TRA_ROAD_P2W_E!I38+FC_TRA_ROAD_CAR_E!I38+FC_TRA_ROAD_BUS_E!I38+FC_TRA_ROAD_LCV_E!I38+FC_TRA_ROAD_HGV_E!I38</f>
        <v>0</v>
      </c>
      <c r="J38" s="8">
        <f>FC_TRA_ROAD_P2W_E!J38+FC_TRA_ROAD_CAR_E!J38+FC_TRA_ROAD_BUS_E!J38+FC_TRA_ROAD_LCV_E!J38+FC_TRA_ROAD_HGV_E!J38</f>
        <v>0</v>
      </c>
      <c r="K38" s="8">
        <f>FC_TRA_ROAD_P2W_E!K38+FC_TRA_ROAD_CAR_E!K38+FC_TRA_ROAD_BUS_E!K38+FC_TRA_ROAD_LCV_E!K38+FC_TRA_ROAD_HGV_E!K38</f>
        <v>0</v>
      </c>
      <c r="L38" s="8">
        <f>FC_TRA_ROAD_P2W_E!L38+FC_TRA_ROAD_CAR_E!L38+FC_TRA_ROAD_BUS_E!L38+FC_TRA_ROAD_LCV_E!L38+FC_TRA_ROAD_HGV_E!L38</f>
        <v>0</v>
      </c>
      <c r="M38" s="8">
        <f>FC_TRA_ROAD_P2W_E!M38+FC_TRA_ROAD_CAR_E!M38+FC_TRA_ROAD_BUS_E!M38+FC_TRA_ROAD_LCV_E!M38+FC_TRA_ROAD_HGV_E!M38</f>
        <v>0</v>
      </c>
      <c r="N38" s="8">
        <f>FC_TRA_ROAD_P2W_E!N38+FC_TRA_ROAD_CAR_E!N38+FC_TRA_ROAD_BUS_E!N38+FC_TRA_ROAD_LCV_E!N38+FC_TRA_ROAD_HGV_E!N38</f>
        <v>0</v>
      </c>
      <c r="O38" s="8">
        <f>FC_TRA_ROAD_P2W_E!O38+FC_TRA_ROAD_CAR_E!O38+FC_TRA_ROAD_BUS_E!O38+FC_TRA_ROAD_LCV_E!O38+FC_TRA_ROAD_HGV_E!O38</f>
        <v>0</v>
      </c>
      <c r="P38" s="8">
        <f>FC_TRA_ROAD_P2W_E!P38+FC_TRA_ROAD_CAR_E!P38+FC_TRA_ROAD_BUS_E!P38+FC_TRA_ROAD_LCV_E!P38+FC_TRA_ROAD_HGV_E!P38</f>
        <v>0</v>
      </c>
      <c r="Q38" s="8">
        <f>FC_TRA_ROAD_P2W_E!Q38+FC_TRA_ROAD_CAR_E!Q38+FC_TRA_ROAD_BUS_E!Q38+FC_TRA_ROAD_LCV_E!Q38+FC_TRA_ROAD_HGV_E!Q38</f>
        <v>0</v>
      </c>
      <c r="R38" s="8">
        <f>FC_TRA_ROAD_P2W_E!R38+FC_TRA_ROAD_CAR_E!R38+FC_TRA_ROAD_BUS_E!R38+FC_TRA_ROAD_LCV_E!R38+FC_TRA_ROAD_HGV_E!R38</f>
        <v>0</v>
      </c>
      <c r="S38" s="8">
        <f>FC_TRA_ROAD_P2W_E!S38+FC_TRA_ROAD_CAR_E!S38+FC_TRA_ROAD_BUS_E!S38+FC_TRA_ROAD_LCV_E!S38+FC_TRA_ROAD_HGV_E!S38</f>
        <v>0</v>
      </c>
      <c r="T38" s="8">
        <f>FC_TRA_ROAD_P2W_E!T38+FC_TRA_ROAD_CAR_E!T38+FC_TRA_ROAD_BUS_E!T38+FC_TRA_ROAD_LCV_E!T38+FC_TRA_ROAD_HGV_E!T38</f>
        <v>0</v>
      </c>
      <c r="U38" s="8">
        <f>FC_TRA_ROAD_P2W_E!U38+FC_TRA_ROAD_CAR_E!U38+FC_TRA_ROAD_BUS_E!U38+FC_TRA_ROAD_LCV_E!U38+FC_TRA_ROAD_HGV_E!U38</f>
        <v>0</v>
      </c>
      <c r="V38" s="8">
        <f>FC_TRA_ROAD_P2W_E!V38+FC_TRA_ROAD_CAR_E!V38+FC_TRA_ROAD_BUS_E!V38+FC_TRA_ROAD_LCV_E!V38+FC_TRA_ROAD_HGV_E!V38</f>
        <v>0</v>
      </c>
      <c r="W38" s="8">
        <f>FC_TRA_ROAD_P2W_E!W38+FC_TRA_ROAD_CAR_E!W38+FC_TRA_ROAD_BUS_E!W38+FC_TRA_ROAD_LCV_E!W38+FC_TRA_ROAD_HGV_E!W38</f>
        <v>0</v>
      </c>
      <c r="X38" s="8">
        <f>FC_TRA_ROAD_P2W_E!X38+FC_TRA_ROAD_CAR_E!X38+FC_TRA_ROAD_BUS_E!X38+FC_TRA_ROAD_LCV_E!X38+FC_TRA_ROAD_HGV_E!X38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FC_TRA_ROAD_P2W_E!C39+FC_TRA_ROAD_CAR_E!C39+FC_TRA_ROAD_BUS_E!C39+FC_TRA_ROAD_LCV_E!C39+FC_TRA_ROAD_HGV_E!C39</f>
        <v>0</v>
      </c>
      <c r="D39" s="8">
        <f>FC_TRA_ROAD_P2W_E!D39+FC_TRA_ROAD_CAR_E!D39+FC_TRA_ROAD_BUS_E!D39+FC_TRA_ROAD_LCV_E!D39+FC_TRA_ROAD_HGV_E!D39</f>
        <v>0</v>
      </c>
      <c r="E39" s="8">
        <f>FC_TRA_ROAD_P2W_E!E39+FC_TRA_ROAD_CAR_E!E39+FC_TRA_ROAD_BUS_E!E39+FC_TRA_ROAD_LCV_E!E39+FC_TRA_ROAD_HGV_E!E39</f>
        <v>0</v>
      </c>
      <c r="F39" s="8">
        <f>FC_TRA_ROAD_P2W_E!F39+FC_TRA_ROAD_CAR_E!F39+FC_TRA_ROAD_BUS_E!F39+FC_TRA_ROAD_LCV_E!F39+FC_TRA_ROAD_HGV_E!F39</f>
        <v>0</v>
      </c>
      <c r="G39" s="8">
        <f>FC_TRA_ROAD_P2W_E!G39+FC_TRA_ROAD_CAR_E!G39+FC_TRA_ROAD_BUS_E!G39+FC_TRA_ROAD_LCV_E!G39+FC_TRA_ROAD_HGV_E!G39</f>
        <v>0</v>
      </c>
      <c r="H39" s="8">
        <f>FC_TRA_ROAD_P2W_E!H39+FC_TRA_ROAD_CAR_E!H39+FC_TRA_ROAD_BUS_E!H39+FC_TRA_ROAD_LCV_E!H39+FC_TRA_ROAD_HGV_E!H39</f>
        <v>0</v>
      </c>
      <c r="I39" s="8">
        <f>FC_TRA_ROAD_P2W_E!I39+FC_TRA_ROAD_CAR_E!I39+FC_TRA_ROAD_BUS_E!I39+FC_TRA_ROAD_LCV_E!I39+FC_TRA_ROAD_HGV_E!I39</f>
        <v>0</v>
      </c>
      <c r="J39" s="8">
        <f>FC_TRA_ROAD_P2W_E!J39+FC_TRA_ROAD_CAR_E!J39+FC_TRA_ROAD_BUS_E!J39+FC_TRA_ROAD_LCV_E!J39+FC_TRA_ROAD_HGV_E!J39</f>
        <v>0</v>
      </c>
      <c r="K39" s="8">
        <f>FC_TRA_ROAD_P2W_E!K39+FC_TRA_ROAD_CAR_E!K39+FC_TRA_ROAD_BUS_E!K39+FC_TRA_ROAD_LCV_E!K39+FC_TRA_ROAD_HGV_E!K39</f>
        <v>0</v>
      </c>
      <c r="L39" s="8">
        <f>FC_TRA_ROAD_P2W_E!L39+FC_TRA_ROAD_CAR_E!L39+FC_TRA_ROAD_BUS_E!L39+FC_TRA_ROAD_LCV_E!L39+FC_TRA_ROAD_HGV_E!L39</f>
        <v>0</v>
      </c>
      <c r="M39" s="8">
        <f>FC_TRA_ROAD_P2W_E!M39+FC_TRA_ROAD_CAR_E!M39+FC_TRA_ROAD_BUS_E!M39+FC_TRA_ROAD_LCV_E!M39+FC_TRA_ROAD_HGV_E!M39</f>
        <v>0</v>
      </c>
      <c r="N39" s="8">
        <f>FC_TRA_ROAD_P2W_E!N39+FC_TRA_ROAD_CAR_E!N39+FC_TRA_ROAD_BUS_E!N39+FC_TRA_ROAD_LCV_E!N39+FC_TRA_ROAD_HGV_E!N39</f>
        <v>0</v>
      </c>
      <c r="O39" s="8">
        <f>FC_TRA_ROAD_P2W_E!O39+FC_TRA_ROAD_CAR_E!O39+FC_TRA_ROAD_BUS_E!O39+FC_TRA_ROAD_LCV_E!O39+FC_TRA_ROAD_HGV_E!O39</f>
        <v>0</v>
      </c>
      <c r="P39" s="8">
        <f>FC_TRA_ROAD_P2W_E!P39+FC_TRA_ROAD_CAR_E!P39+FC_TRA_ROAD_BUS_E!P39+FC_TRA_ROAD_LCV_E!P39+FC_TRA_ROAD_HGV_E!P39</f>
        <v>0</v>
      </c>
      <c r="Q39" s="8">
        <f>FC_TRA_ROAD_P2W_E!Q39+FC_TRA_ROAD_CAR_E!Q39+FC_TRA_ROAD_BUS_E!Q39+FC_TRA_ROAD_LCV_E!Q39+FC_TRA_ROAD_HGV_E!Q39</f>
        <v>0</v>
      </c>
      <c r="R39" s="8">
        <f>FC_TRA_ROAD_P2W_E!R39+FC_TRA_ROAD_CAR_E!R39+FC_TRA_ROAD_BUS_E!R39+FC_TRA_ROAD_LCV_E!R39+FC_TRA_ROAD_HGV_E!R39</f>
        <v>0</v>
      </c>
      <c r="S39" s="8">
        <f>FC_TRA_ROAD_P2W_E!S39+FC_TRA_ROAD_CAR_E!S39+FC_TRA_ROAD_BUS_E!S39+FC_TRA_ROAD_LCV_E!S39+FC_TRA_ROAD_HGV_E!S39</f>
        <v>0</v>
      </c>
      <c r="T39" s="8">
        <f>FC_TRA_ROAD_P2W_E!T39+FC_TRA_ROAD_CAR_E!T39+FC_TRA_ROAD_BUS_E!T39+FC_TRA_ROAD_LCV_E!T39+FC_TRA_ROAD_HGV_E!T39</f>
        <v>0</v>
      </c>
      <c r="U39" s="8">
        <f>FC_TRA_ROAD_P2W_E!U39+FC_TRA_ROAD_CAR_E!U39+FC_TRA_ROAD_BUS_E!U39+FC_TRA_ROAD_LCV_E!U39+FC_TRA_ROAD_HGV_E!U39</f>
        <v>0</v>
      </c>
      <c r="V39" s="8">
        <f>FC_TRA_ROAD_P2W_E!V39+FC_TRA_ROAD_CAR_E!V39+FC_TRA_ROAD_BUS_E!V39+FC_TRA_ROAD_LCV_E!V39+FC_TRA_ROAD_HGV_E!V39</f>
        <v>0</v>
      </c>
      <c r="W39" s="8">
        <f>FC_TRA_ROAD_P2W_E!W39+FC_TRA_ROAD_CAR_E!W39+FC_TRA_ROAD_BUS_E!W39+FC_TRA_ROAD_LCV_E!W39+FC_TRA_ROAD_HGV_E!W39</f>
        <v>0</v>
      </c>
      <c r="X39" s="8">
        <f>FC_TRA_ROAD_P2W_E!X39+FC_TRA_ROAD_CAR_E!X39+FC_TRA_ROAD_BUS_E!X39+FC_TRA_ROAD_LCV_E!X39+FC_TRA_ROAD_HGV_E!X39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FC_TRA_ROAD_P2W_E!C40+FC_TRA_ROAD_CAR_E!C40+FC_TRA_ROAD_BUS_E!C40+FC_TRA_ROAD_LCV_E!C40+FC_TRA_ROAD_HGV_E!C40</f>
        <v>0</v>
      </c>
      <c r="D40" s="8">
        <f>FC_TRA_ROAD_P2W_E!D40+FC_TRA_ROAD_CAR_E!D40+FC_TRA_ROAD_BUS_E!D40+FC_TRA_ROAD_LCV_E!D40+FC_TRA_ROAD_HGV_E!D40</f>
        <v>0</v>
      </c>
      <c r="E40" s="8">
        <f>FC_TRA_ROAD_P2W_E!E40+FC_TRA_ROAD_CAR_E!E40+FC_TRA_ROAD_BUS_E!E40+FC_TRA_ROAD_LCV_E!E40+FC_TRA_ROAD_HGV_E!E40</f>
        <v>0</v>
      </c>
      <c r="F40" s="8">
        <f>FC_TRA_ROAD_P2W_E!F40+FC_TRA_ROAD_CAR_E!F40+FC_TRA_ROAD_BUS_E!F40+FC_TRA_ROAD_LCV_E!F40+FC_TRA_ROAD_HGV_E!F40</f>
        <v>0</v>
      </c>
      <c r="G40" s="8">
        <f>FC_TRA_ROAD_P2W_E!G40+FC_TRA_ROAD_CAR_E!G40+FC_TRA_ROAD_BUS_E!G40+FC_TRA_ROAD_LCV_E!G40+FC_TRA_ROAD_HGV_E!G40</f>
        <v>0</v>
      </c>
      <c r="H40" s="8">
        <f>FC_TRA_ROAD_P2W_E!H40+FC_TRA_ROAD_CAR_E!H40+FC_TRA_ROAD_BUS_E!H40+FC_TRA_ROAD_LCV_E!H40+FC_TRA_ROAD_HGV_E!H40</f>
        <v>0</v>
      </c>
      <c r="I40" s="8">
        <f>FC_TRA_ROAD_P2W_E!I40+FC_TRA_ROAD_CAR_E!I40+FC_TRA_ROAD_BUS_E!I40+FC_TRA_ROAD_LCV_E!I40+FC_TRA_ROAD_HGV_E!I40</f>
        <v>0</v>
      </c>
      <c r="J40" s="8">
        <f>FC_TRA_ROAD_P2W_E!J40+FC_TRA_ROAD_CAR_E!J40+FC_TRA_ROAD_BUS_E!J40+FC_TRA_ROAD_LCV_E!J40+FC_TRA_ROAD_HGV_E!J40</f>
        <v>0</v>
      </c>
      <c r="K40" s="8">
        <f>FC_TRA_ROAD_P2W_E!K40+FC_TRA_ROAD_CAR_E!K40+FC_TRA_ROAD_BUS_E!K40+FC_TRA_ROAD_LCV_E!K40+FC_TRA_ROAD_HGV_E!K40</f>
        <v>0</v>
      </c>
      <c r="L40" s="8">
        <f>FC_TRA_ROAD_P2W_E!L40+FC_TRA_ROAD_CAR_E!L40+FC_TRA_ROAD_BUS_E!L40+FC_TRA_ROAD_LCV_E!L40+FC_TRA_ROAD_HGV_E!L40</f>
        <v>0</v>
      </c>
      <c r="M40" s="8">
        <f>FC_TRA_ROAD_P2W_E!M40+FC_TRA_ROAD_CAR_E!M40+FC_TRA_ROAD_BUS_E!M40+FC_TRA_ROAD_LCV_E!M40+FC_TRA_ROAD_HGV_E!M40</f>
        <v>0</v>
      </c>
      <c r="N40" s="8">
        <f>FC_TRA_ROAD_P2W_E!N40+FC_TRA_ROAD_CAR_E!N40+FC_TRA_ROAD_BUS_E!N40+FC_TRA_ROAD_LCV_E!N40+FC_TRA_ROAD_HGV_E!N40</f>
        <v>0</v>
      </c>
      <c r="O40" s="8">
        <f>FC_TRA_ROAD_P2W_E!O40+FC_TRA_ROAD_CAR_E!O40+FC_TRA_ROAD_BUS_E!O40+FC_TRA_ROAD_LCV_E!O40+FC_TRA_ROAD_HGV_E!O40</f>
        <v>0</v>
      </c>
      <c r="P40" s="8">
        <f>FC_TRA_ROAD_P2W_E!P40+FC_TRA_ROAD_CAR_E!P40+FC_TRA_ROAD_BUS_E!P40+FC_TRA_ROAD_LCV_E!P40+FC_TRA_ROAD_HGV_E!P40</f>
        <v>0</v>
      </c>
      <c r="Q40" s="8">
        <f>FC_TRA_ROAD_P2W_E!Q40+FC_TRA_ROAD_CAR_E!Q40+FC_TRA_ROAD_BUS_E!Q40+FC_TRA_ROAD_LCV_E!Q40+FC_TRA_ROAD_HGV_E!Q40</f>
        <v>0</v>
      </c>
      <c r="R40" s="8">
        <f>FC_TRA_ROAD_P2W_E!R40+FC_TRA_ROAD_CAR_E!R40+FC_TRA_ROAD_BUS_E!R40+FC_TRA_ROAD_LCV_E!R40+FC_TRA_ROAD_HGV_E!R40</f>
        <v>0</v>
      </c>
      <c r="S40" s="8">
        <f>FC_TRA_ROAD_P2W_E!S40+FC_TRA_ROAD_CAR_E!S40+FC_TRA_ROAD_BUS_E!S40+FC_TRA_ROAD_LCV_E!S40+FC_TRA_ROAD_HGV_E!S40</f>
        <v>0</v>
      </c>
      <c r="T40" s="8">
        <f>FC_TRA_ROAD_P2W_E!T40+FC_TRA_ROAD_CAR_E!T40+FC_TRA_ROAD_BUS_E!T40+FC_TRA_ROAD_LCV_E!T40+FC_TRA_ROAD_HGV_E!T40</f>
        <v>0</v>
      </c>
      <c r="U40" s="8">
        <f>FC_TRA_ROAD_P2W_E!U40+FC_TRA_ROAD_CAR_E!U40+FC_TRA_ROAD_BUS_E!U40+FC_TRA_ROAD_LCV_E!U40+FC_TRA_ROAD_HGV_E!U40</f>
        <v>0</v>
      </c>
      <c r="V40" s="8">
        <f>FC_TRA_ROAD_P2W_E!V40+FC_TRA_ROAD_CAR_E!V40+FC_TRA_ROAD_BUS_E!V40+FC_TRA_ROAD_LCV_E!V40+FC_TRA_ROAD_HGV_E!V40</f>
        <v>0</v>
      </c>
      <c r="W40" s="8">
        <f>FC_TRA_ROAD_P2W_E!W40+FC_TRA_ROAD_CAR_E!W40+FC_TRA_ROAD_BUS_E!W40+FC_TRA_ROAD_LCV_E!W40+FC_TRA_ROAD_HGV_E!W40</f>
        <v>0</v>
      </c>
      <c r="X40" s="8">
        <f>FC_TRA_ROAD_P2W_E!X40+FC_TRA_ROAD_CAR_E!X40+FC_TRA_ROAD_BUS_E!X40+FC_TRA_ROAD_LCV_E!X40+FC_TRA_ROAD_HGV_E!X40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FC_TRA_ROAD_P2W_E!C41+FC_TRA_ROAD_CAR_E!C41+FC_TRA_ROAD_BUS_E!C41+FC_TRA_ROAD_LCV_E!C41+FC_TRA_ROAD_HGV_E!C41</f>
        <v>0</v>
      </c>
      <c r="D41" s="8">
        <f>FC_TRA_ROAD_P2W_E!D41+FC_TRA_ROAD_CAR_E!D41+FC_TRA_ROAD_BUS_E!D41+FC_TRA_ROAD_LCV_E!D41+FC_TRA_ROAD_HGV_E!D41</f>
        <v>0</v>
      </c>
      <c r="E41" s="8">
        <f>FC_TRA_ROAD_P2W_E!E41+FC_TRA_ROAD_CAR_E!E41+FC_TRA_ROAD_BUS_E!E41+FC_TRA_ROAD_LCV_E!E41+FC_TRA_ROAD_HGV_E!E41</f>
        <v>0</v>
      </c>
      <c r="F41" s="8">
        <f>FC_TRA_ROAD_P2W_E!F41+FC_TRA_ROAD_CAR_E!F41+FC_TRA_ROAD_BUS_E!F41+FC_TRA_ROAD_LCV_E!F41+FC_TRA_ROAD_HGV_E!F41</f>
        <v>0</v>
      </c>
      <c r="G41" s="8">
        <f>FC_TRA_ROAD_P2W_E!G41+FC_TRA_ROAD_CAR_E!G41+FC_TRA_ROAD_BUS_E!G41+FC_TRA_ROAD_LCV_E!G41+FC_TRA_ROAD_HGV_E!G41</f>
        <v>0</v>
      </c>
      <c r="H41" s="8">
        <f>FC_TRA_ROAD_P2W_E!H41+FC_TRA_ROAD_CAR_E!H41+FC_TRA_ROAD_BUS_E!H41+FC_TRA_ROAD_LCV_E!H41+FC_TRA_ROAD_HGV_E!H41</f>
        <v>0</v>
      </c>
      <c r="I41" s="8">
        <f>FC_TRA_ROAD_P2W_E!I41+FC_TRA_ROAD_CAR_E!I41+FC_TRA_ROAD_BUS_E!I41+FC_TRA_ROAD_LCV_E!I41+FC_TRA_ROAD_HGV_E!I41</f>
        <v>0</v>
      </c>
      <c r="J41" s="8">
        <f>FC_TRA_ROAD_P2W_E!J41+FC_TRA_ROAD_CAR_E!J41+FC_TRA_ROAD_BUS_E!J41+FC_TRA_ROAD_LCV_E!J41+FC_TRA_ROAD_HGV_E!J41</f>
        <v>0</v>
      </c>
      <c r="K41" s="8">
        <f>FC_TRA_ROAD_P2W_E!K41+FC_TRA_ROAD_CAR_E!K41+FC_TRA_ROAD_BUS_E!K41+FC_TRA_ROAD_LCV_E!K41+FC_TRA_ROAD_HGV_E!K41</f>
        <v>0</v>
      </c>
      <c r="L41" s="8">
        <f>FC_TRA_ROAD_P2W_E!L41+FC_TRA_ROAD_CAR_E!L41+FC_TRA_ROAD_BUS_E!L41+FC_TRA_ROAD_LCV_E!L41+FC_TRA_ROAD_HGV_E!L41</f>
        <v>0</v>
      </c>
      <c r="M41" s="8">
        <f>FC_TRA_ROAD_P2W_E!M41+FC_TRA_ROAD_CAR_E!M41+FC_TRA_ROAD_BUS_E!M41+FC_TRA_ROAD_LCV_E!M41+FC_TRA_ROAD_HGV_E!M41</f>
        <v>0</v>
      </c>
      <c r="N41" s="8">
        <f>FC_TRA_ROAD_P2W_E!N41+FC_TRA_ROAD_CAR_E!N41+FC_TRA_ROAD_BUS_E!N41+FC_TRA_ROAD_LCV_E!N41+FC_TRA_ROAD_HGV_E!N41</f>
        <v>0</v>
      </c>
      <c r="O41" s="8">
        <f>FC_TRA_ROAD_P2W_E!O41+FC_TRA_ROAD_CAR_E!O41+FC_TRA_ROAD_BUS_E!O41+FC_TRA_ROAD_LCV_E!O41+FC_TRA_ROAD_HGV_E!O41</f>
        <v>0</v>
      </c>
      <c r="P41" s="8">
        <f>FC_TRA_ROAD_P2W_E!P41+FC_TRA_ROAD_CAR_E!P41+FC_TRA_ROAD_BUS_E!P41+FC_TRA_ROAD_LCV_E!P41+FC_TRA_ROAD_HGV_E!P41</f>
        <v>0</v>
      </c>
      <c r="Q41" s="8">
        <f>FC_TRA_ROAD_P2W_E!Q41+FC_TRA_ROAD_CAR_E!Q41+FC_TRA_ROAD_BUS_E!Q41+FC_TRA_ROAD_LCV_E!Q41+FC_TRA_ROAD_HGV_E!Q41</f>
        <v>0</v>
      </c>
      <c r="R41" s="8">
        <f>FC_TRA_ROAD_P2W_E!R41+FC_TRA_ROAD_CAR_E!R41+FC_TRA_ROAD_BUS_E!R41+FC_TRA_ROAD_LCV_E!R41+FC_TRA_ROAD_HGV_E!R41</f>
        <v>0</v>
      </c>
      <c r="S41" s="8">
        <f>FC_TRA_ROAD_P2W_E!S41+FC_TRA_ROAD_CAR_E!S41+FC_TRA_ROAD_BUS_E!S41+FC_TRA_ROAD_LCV_E!S41+FC_TRA_ROAD_HGV_E!S41</f>
        <v>0</v>
      </c>
      <c r="T41" s="8">
        <f>FC_TRA_ROAD_P2W_E!T41+FC_TRA_ROAD_CAR_E!T41+FC_TRA_ROAD_BUS_E!T41+FC_TRA_ROAD_LCV_E!T41+FC_TRA_ROAD_HGV_E!T41</f>
        <v>0</v>
      </c>
      <c r="U41" s="8">
        <f>FC_TRA_ROAD_P2W_E!U41+FC_TRA_ROAD_CAR_E!U41+FC_TRA_ROAD_BUS_E!U41+FC_TRA_ROAD_LCV_E!U41+FC_TRA_ROAD_HGV_E!U41</f>
        <v>0</v>
      </c>
      <c r="V41" s="8">
        <f>FC_TRA_ROAD_P2W_E!V41+FC_TRA_ROAD_CAR_E!V41+FC_TRA_ROAD_BUS_E!V41+FC_TRA_ROAD_LCV_E!V41+FC_TRA_ROAD_HGV_E!V41</f>
        <v>0</v>
      </c>
      <c r="W41" s="8">
        <f>FC_TRA_ROAD_P2W_E!W41+FC_TRA_ROAD_CAR_E!W41+FC_TRA_ROAD_BUS_E!W41+FC_TRA_ROAD_LCV_E!W41+FC_TRA_ROAD_HGV_E!W41</f>
        <v>0</v>
      </c>
      <c r="X41" s="8">
        <f>FC_TRA_ROAD_P2W_E!X41+FC_TRA_ROAD_CAR_E!X41+FC_TRA_ROAD_BUS_E!X41+FC_TRA_ROAD_LCV_E!X41+FC_TRA_ROAD_HGV_E!X41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FC_TRA_ROAD_P2W_E!C42+FC_TRA_ROAD_CAR_E!C42+FC_TRA_ROAD_BUS_E!C42+FC_TRA_ROAD_LCV_E!C42+FC_TRA_ROAD_HGV_E!C42</f>
        <v>0</v>
      </c>
      <c r="D42" s="8">
        <f>FC_TRA_ROAD_P2W_E!D42+FC_TRA_ROAD_CAR_E!D42+FC_TRA_ROAD_BUS_E!D42+FC_TRA_ROAD_LCV_E!D42+FC_TRA_ROAD_HGV_E!D42</f>
        <v>0</v>
      </c>
      <c r="E42" s="8">
        <f>FC_TRA_ROAD_P2W_E!E42+FC_TRA_ROAD_CAR_E!E42+FC_TRA_ROAD_BUS_E!E42+FC_TRA_ROAD_LCV_E!E42+FC_TRA_ROAD_HGV_E!E42</f>
        <v>0</v>
      </c>
      <c r="F42" s="8">
        <f>FC_TRA_ROAD_P2W_E!F42+FC_TRA_ROAD_CAR_E!F42+FC_TRA_ROAD_BUS_E!F42+FC_TRA_ROAD_LCV_E!F42+FC_TRA_ROAD_HGV_E!F42</f>
        <v>0</v>
      </c>
      <c r="G42" s="8">
        <f>FC_TRA_ROAD_P2W_E!G42+FC_TRA_ROAD_CAR_E!G42+FC_TRA_ROAD_BUS_E!G42+FC_TRA_ROAD_LCV_E!G42+FC_TRA_ROAD_HGV_E!G42</f>
        <v>0</v>
      </c>
      <c r="H42" s="8">
        <f>FC_TRA_ROAD_P2W_E!H42+FC_TRA_ROAD_CAR_E!H42+FC_TRA_ROAD_BUS_E!H42+FC_TRA_ROAD_LCV_E!H42+FC_TRA_ROAD_HGV_E!H42</f>
        <v>0</v>
      </c>
      <c r="I42" s="8">
        <f>FC_TRA_ROAD_P2W_E!I42+FC_TRA_ROAD_CAR_E!I42+FC_TRA_ROAD_BUS_E!I42+FC_TRA_ROAD_LCV_E!I42+FC_TRA_ROAD_HGV_E!I42</f>
        <v>0</v>
      </c>
      <c r="J42" s="8">
        <f>FC_TRA_ROAD_P2W_E!J42+FC_TRA_ROAD_CAR_E!J42+FC_TRA_ROAD_BUS_E!J42+FC_TRA_ROAD_LCV_E!J42+FC_TRA_ROAD_HGV_E!J42</f>
        <v>0</v>
      </c>
      <c r="K42" s="8">
        <f>FC_TRA_ROAD_P2W_E!K42+FC_TRA_ROAD_CAR_E!K42+FC_TRA_ROAD_BUS_E!K42+FC_TRA_ROAD_LCV_E!K42+FC_TRA_ROAD_HGV_E!K42</f>
        <v>0</v>
      </c>
      <c r="L42" s="8">
        <f>FC_TRA_ROAD_P2W_E!L42+FC_TRA_ROAD_CAR_E!L42+FC_TRA_ROAD_BUS_E!L42+FC_TRA_ROAD_LCV_E!L42+FC_TRA_ROAD_HGV_E!L42</f>
        <v>0</v>
      </c>
      <c r="M42" s="8">
        <f>FC_TRA_ROAD_P2W_E!M42+FC_TRA_ROAD_CAR_E!M42+FC_TRA_ROAD_BUS_E!M42+FC_TRA_ROAD_LCV_E!M42+FC_TRA_ROAD_HGV_E!M42</f>
        <v>0</v>
      </c>
      <c r="N42" s="8">
        <f>FC_TRA_ROAD_P2W_E!N42+FC_TRA_ROAD_CAR_E!N42+FC_TRA_ROAD_BUS_E!N42+FC_TRA_ROAD_LCV_E!N42+FC_TRA_ROAD_HGV_E!N42</f>
        <v>0</v>
      </c>
      <c r="O42" s="8">
        <f>FC_TRA_ROAD_P2W_E!O42+FC_TRA_ROAD_CAR_E!O42+FC_TRA_ROAD_BUS_E!O42+FC_TRA_ROAD_LCV_E!O42+FC_TRA_ROAD_HGV_E!O42</f>
        <v>0</v>
      </c>
      <c r="P42" s="8">
        <f>FC_TRA_ROAD_P2W_E!P42+FC_TRA_ROAD_CAR_E!P42+FC_TRA_ROAD_BUS_E!P42+FC_TRA_ROAD_LCV_E!P42+FC_TRA_ROAD_HGV_E!P42</f>
        <v>0</v>
      </c>
      <c r="Q42" s="8">
        <f>FC_TRA_ROAD_P2W_E!Q42+FC_TRA_ROAD_CAR_E!Q42+FC_TRA_ROAD_BUS_E!Q42+FC_TRA_ROAD_LCV_E!Q42+FC_TRA_ROAD_HGV_E!Q42</f>
        <v>0</v>
      </c>
      <c r="R42" s="8">
        <f>FC_TRA_ROAD_P2W_E!R42+FC_TRA_ROAD_CAR_E!R42+FC_TRA_ROAD_BUS_E!R42+FC_TRA_ROAD_LCV_E!R42+FC_TRA_ROAD_HGV_E!R42</f>
        <v>0</v>
      </c>
      <c r="S42" s="8">
        <f>FC_TRA_ROAD_P2W_E!S42+FC_TRA_ROAD_CAR_E!S42+FC_TRA_ROAD_BUS_E!S42+FC_TRA_ROAD_LCV_E!S42+FC_TRA_ROAD_HGV_E!S42</f>
        <v>0</v>
      </c>
      <c r="T42" s="8">
        <f>FC_TRA_ROAD_P2W_E!T42+FC_TRA_ROAD_CAR_E!T42+FC_TRA_ROAD_BUS_E!T42+FC_TRA_ROAD_LCV_E!T42+FC_TRA_ROAD_HGV_E!T42</f>
        <v>0</v>
      </c>
      <c r="U42" s="8">
        <f>FC_TRA_ROAD_P2W_E!U42+FC_TRA_ROAD_CAR_E!U42+FC_TRA_ROAD_BUS_E!U42+FC_TRA_ROAD_LCV_E!U42+FC_TRA_ROAD_HGV_E!U42</f>
        <v>0</v>
      </c>
      <c r="V42" s="8">
        <f>FC_TRA_ROAD_P2W_E!V42+FC_TRA_ROAD_CAR_E!V42+FC_TRA_ROAD_BUS_E!V42+FC_TRA_ROAD_LCV_E!V42+FC_TRA_ROAD_HGV_E!V42</f>
        <v>0</v>
      </c>
      <c r="W42" s="8">
        <f>FC_TRA_ROAD_P2W_E!W42+FC_TRA_ROAD_CAR_E!W42+FC_TRA_ROAD_BUS_E!W42+FC_TRA_ROAD_LCV_E!W42+FC_TRA_ROAD_HGV_E!W42</f>
        <v>0</v>
      </c>
      <c r="X42" s="8">
        <f>FC_TRA_ROAD_P2W_E!X42+FC_TRA_ROAD_CAR_E!X42+FC_TRA_ROAD_BUS_E!X42+FC_TRA_ROAD_LCV_E!X42+FC_TRA_ROAD_HGV_E!X42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FC_TRA_ROAD_P2W_E!C43+FC_TRA_ROAD_CAR_E!C43+FC_TRA_ROAD_BUS_E!C43+FC_TRA_ROAD_LCV_E!C43+FC_TRA_ROAD_HGV_E!C43</f>
        <v>10611.538605720001</v>
      </c>
      <c r="D43" s="8">
        <f>FC_TRA_ROAD_P2W_E!D43+FC_TRA_ROAD_CAR_E!D43+FC_TRA_ROAD_BUS_E!D43+FC_TRA_ROAD_LCV_E!D43+FC_TRA_ROAD_HGV_E!D43</f>
        <v>11263.321583280003</v>
      </c>
      <c r="E43" s="8">
        <f>FC_TRA_ROAD_P2W_E!E43+FC_TRA_ROAD_CAR_E!E43+FC_TRA_ROAD_BUS_E!E43+FC_TRA_ROAD_LCV_E!E43+FC_TRA_ROAD_HGV_E!E43</f>
        <v>11558.710799999999</v>
      </c>
      <c r="F43" s="8">
        <f>FC_TRA_ROAD_P2W_E!F43+FC_TRA_ROAD_CAR_E!F43+FC_TRA_ROAD_BUS_E!F43+FC_TRA_ROAD_LCV_E!F43+FC_TRA_ROAD_HGV_E!F43</f>
        <v>12823.747541279998</v>
      </c>
      <c r="G43" s="8">
        <f>FC_TRA_ROAD_P2W_E!G43+FC_TRA_ROAD_CAR_E!G43+FC_TRA_ROAD_BUS_E!G43+FC_TRA_ROAD_LCV_E!G43+FC_TRA_ROAD_HGV_E!G43</f>
        <v>13623.224860439997</v>
      </c>
      <c r="H43" s="8">
        <f>FC_TRA_ROAD_P2W_E!H43+FC_TRA_ROAD_CAR_E!H43+FC_TRA_ROAD_BUS_E!H43+FC_TRA_ROAD_LCV_E!H43+FC_TRA_ROAD_HGV_E!H43</f>
        <v>13160.876428440002</v>
      </c>
      <c r="I43" s="8">
        <f>FC_TRA_ROAD_P2W_E!I43+FC_TRA_ROAD_CAR_E!I43+FC_TRA_ROAD_BUS_E!I43+FC_TRA_ROAD_LCV_E!I43+FC_TRA_ROAD_HGV_E!I43</f>
        <v>13430.254411079997</v>
      </c>
      <c r="J43" s="8">
        <f>FC_TRA_ROAD_P2W_E!J43+FC_TRA_ROAD_CAR_E!J43+FC_TRA_ROAD_BUS_E!J43+FC_TRA_ROAD_LCV_E!J43+FC_TRA_ROAD_HGV_E!J43</f>
        <v>13497.166888920001</v>
      </c>
      <c r="K43" s="8">
        <f>FC_TRA_ROAD_P2W_E!K43+FC_TRA_ROAD_CAR_E!K43+FC_TRA_ROAD_BUS_E!K43+FC_TRA_ROAD_LCV_E!K43+FC_TRA_ROAD_HGV_E!K43</f>
        <v>13850.846100000001</v>
      </c>
      <c r="L43" s="8">
        <f>FC_TRA_ROAD_P2W_E!L43+FC_TRA_ROAD_CAR_E!L43+FC_TRA_ROAD_BUS_E!L43+FC_TRA_ROAD_LCV_E!L43+FC_TRA_ROAD_HGV_E!L43</f>
        <v>13506.725700000003</v>
      </c>
      <c r="M43" s="8">
        <f>FC_TRA_ROAD_P2W_E!M43+FC_TRA_ROAD_CAR_E!M43+FC_TRA_ROAD_BUS_E!M43+FC_TRA_ROAD_LCV_E!M43+FC_TRA_ROAD_HGV_E!M43</f>
        <v>13481.235181439997</v>
      </c>
      <c r="N43" s="8">
        <f>FC_TRA_ROAD_P2W_E!N43+FC_TRA_ROAD_CAR_E!N43+FC_TRA_ROAD_BUS_E!N43+FC_TRA_ROAD_LCV_E!N43+FC_TRA_ROAD_HGV_E!N43</f>
        <v>12649.610881440003</v>
      </c>
      <c r="O43" s="8">
        <f>FC_TRA_ROAD_P2W_E!O43+FC_TRA_ROAD_CAR_E!O43+FC_TRA_ROAD_BUS_E!O43+FC_TRA_ROAD_LCV_E!O43+FC_TRA_ROAD_HGV_E!O43</f>
        <v>11623.62231108</v>
      </c>
      <c r="P43" s="8">
        <f>FC_TRA_ROAD_P2W_E!P43+FC_TRA_ROAD_CAR_E!P43+FC_TRA_ROAD_BUS_E!P43+FC_TRA_ROAD_LCV_E!P43+FC_TRA_ROAD_HGV_E!P43</f>
        <v>11461.121188919999</v>
      </c>
      <c r="Q43" s="8">
        <f>FC_TRA_ROAD_P2W_E!Q43+FC_TRA_ROAD_CAR_E!Q43+FC_TRA_ROAD_BUS_E!Q43+FC_TRA_ROAD_LCV_E!Q43+FC_TRA_ROAD_HGV_E!Q43</f>
        <v>11693.720970359998</v>
      </c>
      <c r="R43" s="8">
        <f>FC_TRA_ROAD_P2W_E!R43+FC_TRA_ROAD_CAR_E!R43+FC_TRA_ROAD_BUS_E!R43+FC_TRA_ROAD_LCV_E!R43+FC_TRA_ROAD_HGV_E!R43</f>
        <v>11843.477099999998</v>
      </c>
      <c r="S43" s="8">
        <f>FC_TRA_ROAD_P2W_E!S43+FC_TRA_ROAD_CAR_E!S43+FC_TRA_ROAD_BUS_E!S43+FC_TRA_ROAD_LCV_E!S43+FC_TRA_ROAD_HGV_E!S43</f>
        <v>12391.520581440003</v>
      </c>
      <c r="T43" s="8">
        <f>FC_TRA_ROAD_P2W_E!T43+FC_TRA_ROAD_CAR_E!T43+FC_TRA_ROAD_BUS_E!T43+FC_TRA_ROAD_LCV_E!T43+FC_TRA_ROAD_HGV_E!T43</f>
        <v>12701.44581732</v>
      </c>
      <c r="U43" s="8">
        <f>FC_TRA_ROAD_P2W_E!U43+FC_TRA_ROAD_CAR_E!U43+FC_TRA_ROAD_BUS_E!U43+FC_TRA_ROAD_LCV_E!U43+FC_TRA_ROAD_HGV_E!U43</f>
        <v>12812.752761120002</v>
      </c>
      <c r="V43" s="8">
        <f>FC_TRA_ROAD_P2W_E!V43+FC_TRA_ROAD_CAR_E!V43+FC_TRA_ROAD_BUS_E!V43+FC_TRA_ROAD_LCV_E!V43+FC_TRA_ROAD_HGV_E!V43</f>
        <v>13154.789231999999</v>
      </c>
      <c r="W43" s="8">
        <f>FC_TRA_ROAD_P2W_E!W43+FC_TRA_ROAD_CAR_E!W43+FC_TRA_ROAD_BUS_E!W43+FC_TRA_ROAD_LCV_E!W43+FC_TRA_ROAD_HGV_E!W43</f>
        <v>11163.25617264</v>
      </c>
      <c r="X43" s="8">
        <f>FC_TRA_ROAD_P2W_E!X43+FC_TRA_ROAD_CAR_E!X43+FC_TRA_ROAD_BUS_E!X43+FC_TRA_ROAD_LCV_E!X43+FC_TRA_ROAD_HGV_E!X43</f>
        <v>11913.49599804</v>
      </c>
    </row>
    <row r="44" spans="1:24" ht="11.25" customHeight="1" x14ac:dyDescent="0.2">
      <c r="A44" s="28" t="s">
        <v>74</v>
      </c>
      <c r="B44" s="7" t="s">
        <v>75</v>
      </c>
      <c r="C44" s="8">
        <f>FC_TRA_ROAD_P2W_E!C44+FC_TRA_ROAD_CAR_E!C44+FC_TRA_ROAD_BUS_E!C44+FC_TRA_ROAD_LCV_E!C44+FC_TRA_ROAD_HGV_E!C44</f>
        <v>0</v>
      </c>
      <c r="D44" s="8">
        <f>FC_TRA_ROAD_P2W_E!D44+FC_TRA_ROAD_CAR_E!D44+FC_TRA_ROAD_BUS_E!D44+FC_TRA_ROAD_LCV_E!D44+FC_TRA_ROAD_HGV_E!D44</f>
        <v>0</v>
      </c>
      <c r="E44" s="8">
        <f>FC_TRA_ROAD_P2W_E!E44+FC_TRA_ROAD_CAR_E!E44+FC_TRA_ROAD_BUS_E!E44+FC_TRA_ROAD_LCV_E!E44+FC_TRA_ROAD_HGV_E!E44</f>
        <v>0</v>
      </c>
      <c r="F44" s="8">
        <f>FC_TRA_ROAD_P2W_E!F44+FC_TRA_ROAD_CAR_E!F44+FC_TRA_ROAD_BUS_E!F44+FC_TRA_ROAD_LCV_E!F44+FC_TRA_ROAD_HGV_E!F44</f>
        <v>0</v>
      </c>
      <c r="G44" s="8">
        <f>FC_TRA_ROAD_P2W_E!G44+FC_TRA_ROAD_CAR_E!G44+FC_TRA_ROAD_BUS_E!G44+FC_TRA_ROAD_LCV_E!G44+FC_TRA_ROAD_HGV_E!G44</f>
        <v>0</v>
      </c>
      <c r="H44" s="8">
        <f>FC_TRA_ROAD_P2W_E!H44+FC_TRA_ROAD_CAR_E!H44+FC_TRA_ROAD_BUS_E!H44+FC_TRA_ROAD_LCV_E!H44+FC_TRA_ROAD_HGV_E!H44</f>
        <v>0</v>
      </c>
      <c r="I44" s="8">
        <f>FC_TRA_ROAD_P2W_E!I44+FC_TRA_ROAD_CAR_E!I44+FC_TRA_ROAD_BUS_E!I44+FC_TRA_ROAD_LCV_E!I44+FC_TRA_ROAD_HGV_E!I44</f>
        <v>0</v>
      </c>
      <c r="J44" s="8">
        <f>FC_TRA_ROAD_P2W_E!J44+FC_TRA_ROAD_CAR_E!J44+FC_TRA_ROAD_BUS_E!J44+FC_TRA_ROAD_LCV_E!J44+FC_TRA_ROAD_HGV_E!J44</f>
        <v>0</v>
      </c>
      <c r="K44" s="8">
        <f>FC_TRA_ROAD_P2W_E!K44+FC_TRA_ROAD_CAR_E!K44+FC_TRA_ROAD_BUS_E!K44+FC_TRA_ROAD_LCV_E!K44+FC_TRA_ROAD_HGV_E!K44</f>
        <v>0</v>
      </c>
      <c r="L44" s="8">
        <f>FC_TRA_ROAD_P2W_E!L44+FC_TRA_ROAD_CAR_E!L44+FC_TRA_ROAD_BUS_E!L44+FC_TRA_ROAD_LCV_E!L44+FC_TRA_ROAD_HGV_E!L44</f>
        <v>0</v>
      </c>
      <c r="M44" s="8">
        <f>FC_TRA_ROAD_P2W_E!M44+FC_TRA_ROAD_CAR_E!M44+FC_TRA_ROAD_BUS_E!M44+FC_TRA_ROAD_LCV_E!M44+FC_TRA_ROAD_HGV_E!M44</f>
        <v>0</v>
      </c>
      <c r="N44" s="8">
        <f>FC_TRA_ROAD_P2W_E!N44+FC_TRA_ROAD_CAR_E!N44+FC_TRA_ROAD_BUS_E!N44+FC_TRA_ROAD_LCV_E!N44+FC_TRA_ROAD_HGV_E!N44</f>
        <v>0</v>
      </c>
      <c r="O44" s="8">
        <f>FC_TRA_ROAD_P2W_E!O44+FC_TRA_ROAD_CAR_E!O44+FC_TRA_ROAD_BUS_E!O44+FC_TRA_ROAD_LCV_E!O44+FC_TRA_ROAD_HGV_E!O44</f>
        <v>0</v>
      </c>
      <c r="P44" s="8">
        <f>FC_TRA_ROAD_P2W_E!P44+FC_TRA_ROAD_CAR_E!P44+FC_TRA_ROAD_BUS_E!P44+FC_TRA_ROAD_LCV_E!P44+FC_TRA_ROAD_HGV_E!P44</f>
        <v>0</v>
      </c>
      <c r="Q44" s="8">
        <f>FC_TRA_ROAD_P2W_E!Q44+FC_TRA_ROAD_CAR_E!Q44+FC_TRA_ROAD_BUS_E!Q44+FC_TRA_ROAD_LCV_E!Q44+FC_TRA_ROAD_HGV_E!Q44</f>
        <v>0</v>
      </c>
      <c r="R44" s="8">
        <f>FC_TRA_ROAD_P2W_E!R44+FC_TRA_ROAD_CAR_E!R44+FC_TRA_ROAD_BUS_E!R44+FC_TRA_ROAD_LCV_E!R44+FC_TRA_ROAD_HGV_E!R44</f>
        <v>0</v>
      </c>
      <c r="S44" s="8">
        <f>FC_TRA_ROAD_P2W_E!S44+FC_TRA_ROAD_CAR_E!S44+FC_TRA_ROAD_BUS_E!S44+FC_TRA_ROAD_LCV_E!S44+FC_TRA_ROAD_HGV_E!S44</f>
        <v>0</v>
      </c>
      <c r="T44" s="8">
        <f>FC_TRA_ROAD_P2W_E!T44+FC_TRA_ROAD_CAR_E!T44+FC_TRA_ROAD_BUS_E!T44+FC_TRA_ROAD_LCV_E!T44+FC_TRA_ROAD_HGV_E!T44</f>
        <v>0</v>
      </c>
      <c r="U44" s="8">
        <f>FC_TRA_ROAD_P2W_E!U44+FC_TRA_ROAD_CAR_E!U44+FC_TRA_ROAD_BUS_E!U44+FC_TRA_ROAD_LCV_E!U44+FC_TRA_ROAD_HGV_E!U44</f>
        <v>0</v>
      </c>
      <c r="V44" s="8">
        <f>FC_TRA_ROAD_P2W_E!V44+FC_TRA_ROAD_CAR_E!V44+FC_TRA_ROAD_BUS_E!V44+FC_TRA_ROAD_LCV_E!V44+FC_TRA_ROAD_HGV_E!V44</f>
        <v>0</v>
      </c>
      <c r="W44" s="8">
        <f>FC_TRA_ROAD_P2W_E!W44+FC_TRA_ROAD_CAR_E!W44+FC_TRA_ROAD_BUS_E!W44+FC_TRA_ROAD_LCV_E!W44+FC_TRA_ROAD_HGV_E!W44</f>
        <v>0</v>
      </c>
      <c r="X44" s="8">
        <f>FC_TRA_ROAD_P2W_E!X44+FC_TRA_ROAD_CAR_E!X44+FC_TRA_ROAD_BUS_E!X44+FC_TRA_ROAD_LCV_E!X44+FC_TRA_ROAD_HGV_E!X44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FC_TRA_ROAD_P2W_E!C45+FC_TRA_ROAD_CAR_E!C45+FC_TRA_ROAD_BUS_E!C45+FC_TRA_ROAD_LCV_E!C45+FC_TRA_ROAD_HGV_E!C45</f>
        <v>0</v>
      </c>
      <c r="D45" s="8">
        <f>FC_TRA_ROAD_P2W_E!D45+FC_TRA_ROAD_CAR_E!D45+FC_TRA_ROAD_BUS_E!D45+FC_TRA_ROAD_LCV_E!D45+FC_TRA_ROAD_HGV_E!D45</f>
        <v>0</v>
      </c>
      <c r="E45" s="8">
        <f>FC_TRA_ROAD_P2W_E!E45+FC_TRA_ROAD_CAR_E!E45+FC_TRA_ROAD_BUS_E!E45+FC_TRA_ROAD_LCV_E!E45+FC_TRA_ROAD_HGV_E!E45</f>
        <v>0</v>
      </c>
      <c r="F45" s="8">
        <f>FC_TRA_ROAD_P2W_E!F45+FC_TRA_ROAD_CAR_E!F45+FC_TRA_ROAD_BUS_E!F45+FC_TRA_ROAD_LCV_E!F45+FC_TRA_ROAD_HGV_E!F45</f>
        <v>0</v>
      </c>
      <c r="G45" s="8">
        <f>FC_TRA_ROAD_P2W_E!G45+FC_TRA_ROAD_CAR_E!G45+FC_TRA_ROAD_BUS_E!G45+FC_TRA_ROAD_LCV_E!G45+FC_TRA_ROAD_HGV_E!G45</f>
        <v>0</v>
      </c>
      <c r="H45" s="8">
        <f>FC_TRA_ROAD_P2W_E!H45+FC_TRA_ROAD_CAR_E!H45+FC_TRA_ROAD_BUS_E!H45+FC_TRA_ROAD_LCV_E!H45+FC_TRA_ROAD_HGV_E!H45</f>
        <v>0</v>
      </c>
      <c r="I45" s="8">
        <f>FC_TRA_ROAD_P2W_E!I45+FC_TRA_ROAD_CAR_E!I45+FC_TRA_ROAD_BUS_E!I45+FC_TRA_ROAD_LCV_E!I45+FC_TRA_ROAD_HGV_E!I45</f>
        <v>0</v>
      </c>
      <c r="J45" s="8">
        <f>FC_TRA_ROAD_P2W_E!J45+FC_TRA_ROAD_CAR_E!J45+FC_TRA_ROAD_BUS_E!J45+FC_TRA_ROAD_LCV_E!J45+FC_TRA_ROAD_HGV_E!J45</f>
        <v>0</v>
      </c>
      <c r="K45" s="8">
        <f>FC_TRA_ROAD_P2W_E!K45+FC_TRA_ROAD_CAR_E!K45+FC_TRA_ROAD_BUS_E!K45+FC_TRA_ROAD_LCV_E!K45+FC_TRA_ROAD_HGV_E!K45</f>
        <v>0</v>
      </c>
      <c r="L45" s="8">
        <f>FC_TRA_ROAD_P2W_E!L45+FC_TRA_ROAD_CAR_E!L45+FC_TRA_ROAD_BUS_E!L45+FC_TRA_ROAD_LCV_E!L45+FC_TRA_ROAD_HGV_E!L45</f>
        <v>0</v>
      </c>
      <c r="M45" s="8">
        <f>FC_TRA_ROAD_P2W_E!M45+FC_TRA_ROAD_CAR_E!M45+FC_TRA_ROAD_BUS_E!M45+FC_TRA_ROAD_LCV_E!M45+FC_TRA_ROAD_HGV_E!M45</f>
        <v>0</v>
      </c>
      <c r="N45" s="8">
        <f>FC_TRA_ROAD_P2W_E!N45+FC_TRA_ROAD_CAR_E!N45+FC_TRA_ROAD_BUS_E!N45+FC_TRA_ROAD_LCV_E!N45+FC_TRA_ROAD_HGV_E!N45</f>
        <v>0</v>
      </c>
      <c r="O45" s="8">
        <f>FC_TRA_ROAD_P2W_E!O45+FC_TRA_ROAD_CAR_E!O45+FC_TRA_ROAD_BUS_E!O45+FC_TRA_ROAD_LCV_E!O45+FC_TRA_ROAD_HGV_E!O45</f>
        <v>0</v>
      </c>
      <c r="P45" s="8">
        <f>FC_TRA_ROAD_P2W_E!P45+FC_TRA_ROAD_CAR_E!P45+FC_TRA_ROAD_BUS_E!P45+FC_TRA_ROAD_LCV_E!P45+FC_TRA_ROAD_HGV_E!P45</f>
        <v>0</v>
      </c>
      <c r="Q45" s="8">
        <f>FC_TRA_ROAD_P2W_E!Q45+FC_TRA_ROAD_CAR_E!Q45+FC_TRA_ROAD_BUS_E!Q45+FC_TRA_ROAD_LCV_E!Q45+FC_TRA_ROAD_HGV_E!Q45</f>
        <v>0</v>
      </c>
      <c r="R45" s="8">
        <f>FC_TRA_ROAD_P2W_E!R45+FC_TRA_ROAD_CAR_E!R45+FC_TRA_ROAD_BUS_E!R45+FC_TRA_ROAD_LCV_E!R45+FC_TRA_ROAD_HGV_E!R45</f>
        <v>0</v>
      </c>
      <c r="S45" s="8">
        <f>FC_TRA_ROAD_P2W_E!S45+FC_TRA_ROAD_CAR_E!S45+FC_TRA_ROAD_BUS_E!S45+FC_TRA_ROAD_LCV_E!S45+FC_TRA_ROAD_HGV_E!S45</f>
        <v>0</v>
      </c>
      <c r="T45" s="8">
        <f>FC_TRA_ROAD_P2W_E!T45+FC_TRA_ROAD_CAR_E!T45+FC_TRA_ROAD_BUS_E!T45+FC_TRA_ROAD_LCV_E!T45+FC_TRA_ROAD_HGV_E!T45</f>
        <v>0</v>
      </c>
      <c r="U45" s="8">
        <f>FC_TRA_ROAD_P2W_E!U45+FC_TRA_ROAD_CAR_E!U45+FC_TRA_ROAD_BUS_E!U45+FC_TRA_ROAD_LCV_E!U45+FC_TRA_ROAD_HGV_E!U45</f>
        <v>0</v>
      </c>
      <c r="V45" s="8">
        <f>FC_TRA_ROAD_P2W_E!V45+FC_TRA_ROAD_CAR_E!V45+FC_TRA_ROAD_BUS_E!V45+FC_TRA_ROAD_LCV_E!V45+FC_TRA_ROAD_HGV_E!V45</f>
        <v>0</v>
      </c>
      <c r="W45" s="8">
        <f>FC_TRA_ROAD_P2W_E!W45+FC_TRA_ROAD_CAR_E!W45+FC_TRA_ROAD_BUS_E!W45+FC_TRA_ROAD_LCV_E!W45+FC_TRA_ROAD_HGV_E!W45</f>
        <v>0</v>
      </c>
      <c r="X45" s="8">
        <f>FC_TRA_ROAD_P2W_E!X45+FC_TRA_ROAD_CAR_E!X45+FC_TRA_ROAD_BUS_E!X45+FC_TRA_ROAD_LCV_E!X45+FC_TRA_ROAD_HGV_E!X45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FC_TRA_ROAD_P2W_E!C46+FC_TRA_ROAD_CAR_E!C46+FC_TRA_ROAD_BUS_E!C46+FC_TRA_ROAD_LCV_E!C46+FC_TRA_ROAD_HGV_E!C46</f>
        <v>0</v>
      </c>
      <c r="D46" s="8">
        <f>FC_TRA_ROAD_P2W_E!D46+FC_TRA_ROAD_CAR_E!D46+FC_TRA_ROAD_BUS_E!D46+FC_TRA_ROAD_LCV_E!D46+FC_TRA_ROAD_HGV_E!D46</f>
        <v>0</v>
      </c>
      <c r="E46" s="8">
        <f>FC_TRA_ROAD_P2W_E!E46+FC_TRA_ROAD_CAR_E!E46+FC_TRA_ROAD_BUS_E!E46+FC_TRA_ROAD_LCV_E!E46+FC_TRA_ROAD_HGV_E!E46</f>
        <v>0</v>
      </c>
      <c r="F46" s="8">
        <f>FC_TRA_ROAD_P2W_E!F46+FC_TRA_ROAD_CAR_E!F46+FC_TRA_ROAD_BUS_E!F46+FC_TRA_ROAD_LCV_E!F46+FC_TRA_ROAD_HGV_E!F46</f>
        <v>0</v>
      </c>
      <c r="G46" s="8">
        <f>FC_TRA_ROAD_P2W_E!G46+FC_TRA_ROAD_CAR_E!G46+FC_TRA_ROAD_BUS_E!G46+FC_TRA_ROAD_LCV_E!G46+FC_TRA_ROAD_HGV_E!G46</f>
        <v>0</v>
      </c>
      <c r="H46" s="8">
        <f>FC_TRA_ROAD_P2W_E!H46+FC_TRA_ROAD_CAR_E!H46+FC_TRA_ROAD_BUS_E!H46+FC_TRA_ROAD_LCV_E!H46+FC_TRA_ROAD_HGV_E!H46</f>
        <v>0</v>
      </c>
      <c r="I46" s="8">
        <f>FC_TRA_ROAD_P2W_E!I46+FC_TRA_ROAD_CAR_E!I46+FC_TRA_ROAD_BUS_E!I46+FC_TRA_ROAD_LCV_E!I46+FC_TRA_ROAD_HGV_E!I46</f>
        <v>0</v>
      </c>
      <c r="J46" s="8">
        <f>FC_TRA_ROAD_P2W_E!J46+FC_TRA_ROAD_CAR_E!J46+FC_TRA_ROAD_BUS_E!J46+FC_TRA_ROAD_LCV_E!J46+FC_TRA_ROAD_HGV_E!J46</f>
        <v>0</v>
      </c>
      <c r="K46" s="8">
        <f>FC_TRA_ROAD_P2W_E!K46+FC_TRA_ROAD_CAR_E!K46+FC_TRA_ROAD_BUS_E!K46+FC_TRA_ROAD_LCV_E!K46+FC_TRA_ROAD_HGV_E!K46</f>
        <v>0</v>
      </c>
      <c r="L46" s="8">
        <f>FC_TRA_ROAD_P2W_E!L46+FC_TRA_ROAD_CAR_E!L46+FC_TRA_ROAD_BUS_E!L46+FC_TRA_ROAD_LCV_E!L46+FC_TRA_ROAD_HGV_E!L46</f>
        <v>0</v>
      </c>
      <c r="M46" s="8">
        <f>FC_TRA_ROAD_P2W_E!M46+FC_TRA_ROAD_CAR_E!M46+FC_TRA_ROAD_BUS_E!M46+FC_TRA_ROAD_LCV_E!M46+FC_TRA_ROAD_HGV_E!M46</f>
        <v>0</v>
      </c>
      <c r="N46" s="8">
        <f>FC_TRA_ROAD_P2W_E!N46+FC_TRA_ROAD_CAR_E!N46+FC_TRA_ROAD_BUS_E!N46+FC_TRA_ROAD_LCV_E!N46+FC_TRA_ROAD_HGV_E!N46</f>
        <v>0</v>
      </c>
      <c r="O46" s="8">
        <f>FC_TRA_ROAD_P2W_E!O46+FC_TRA_ROAD_CAR_E!O46+FC_TRA_ROAD_BUS_E!O46+FC_TRA_ROAD_LCV_E!O46+FC_TRA_ROAD_HGV_E!O46</f>
        <v>0</v>
      </c>
      <c r="P46" s="8">
        <f>FC_TRA_ROAD_P2W_E!P46+FC_TRA_ROAD_CAR_E!P46+FC_TRA_ROAD_BUS_E!P46+FC_TRA_ROAD_LCV_E!P46+FC_TRA_ROAD_HGV_E!P46</f>
        <v>0</v>
      </c>
      <c r="Q46" s="8">
        <f>FC_TRA_ROAD_P2W_E!Q46+FC_TRA_ROAD_CAR_E!Q46+FC_TRA_ROAD_BUS_E!Q46+FC_TRA_ROAD_LCV_E!Q46+FC_TRA_ROAD_HGV_E!Q46</f>
        <v>0</v>
      </c>
      <c r="R46" s="8">
        <f>FC_TRA_ROAD_P2W_E!R46+FC_TRA_ROAD_CAR_E!R46+FC_TRA_ROAD_BUS_E!R46+FC_TRA_ROAD_LCV_E!R46+FC_TRA_ROAD_HGV_E!R46</f>
        <v>0</v>
      </c>
      <c r="S46" s="8">
        <f>FC_TRA_ROAD_P2W_E!S46+FC_TRA_ROAD_CAR_E!S46+FC_TRA_ROAD_BUS_E!S46+FC_TRA_ROAD_LCV_E!S46+FC_TRA_ROAD_HGV_E!S46</f>
        <v>0</v>
      </c>
      <c r="T46" s="8">
        <f>FC_TRA_ROAD_P2W_E!T46+FC_TRA_ROAD_CAR_E!T46+FC_TRA_ROAD_BUS_E!T46+FC_TRA_ROAD_LCV_E!T46+FC_TRA_ROAD_HGV_E!T46</f>
        <v>0</v>
      </c>
      <c r="U46" s="8">
        <f>FC_TRA_ROAD_P2W_E!U46+FC_TRA_ROAD_CAR_E!U46+FC_TRA_ROAD_BUS_E!U46+FC_TRA_ROAD_LCV_E!U46+FC_TRA_ROAD_HGV_E!U46</f>
        <v>0</v>
      </c>
      <c r="V46" s="8">
        <f>FC_TRA_ROAD_P2W_E!V46+FC_TRA_ROAD_CAR_E!V46+FC_TRA_ROAD_BUS_E!V46+FC_TRA_ROAD_LCV_E!V46+FC_TRA_ROAD_HGV_E!V46</f>
        <v>0</v>
      </c>
      <c r="W46" s="8">
        <f>FC_TRA_ROAD_P2W_E!W46+FC_TRA_ROAD_CAR_E!W46+FC_TRA_ROAD_BUS_E!W46+FC_TRA_ROAD_LCV_E!W46+FC_TRA_ROAD_HGV_E!W46</f>
        <v>0</v>
      </c>
      <c r="X46" s="8">
        <f>FC_TRA_ROAD_P2W_E!X46+FC_TRA_ROAD_CAR_E!X46+FC_TRA_ROAD_BUS_E!X46+FC_TRA_ROAD_LCV_E!X46+FC_TRA_ROAD_HGV_E!X46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FC_TRA_ROAD_P2W_E!C47+FC_TRA_ROAD_CAR_E!C47+FC_TRA_ROAD_BUS_E!C47+FC_TRA_ROAD_LCV_E!C47+FC_TRA_ROAD_HGV_E!C47</f>
        <v>0</v>
      </c>
      <c r="D47" s="8">
        <f>FC_TRA_ROAD_P2W_E!D47+FC_TRA_ROAD_CAR_E!D47+FC_TRA_ROAD_BUS_E!D47+FC_TRA_ROAD_LCV_E!D47+FC_TRA_ROAD_HGV_E!D47</f>
        <v>0</v>
      </c>
      <c r="E47" s="8">
        <f>FC_TRA_ROAD_P2W_E!E47+FC_TRA_ROAD_CAR_E!E47+FC_TRA_ROAD_BUS_E!E47+FC_TRA_ROAD_LCV_E!E47+FC_TRA_ROAD_HGV_E!E47</f>
        <v>0</v>
      </c>
      <c r="F47" s="8">
        <f>FC_TRA_ROAD_P2W_E!F47+FC_TRA_ROAD_CAR_E!F47+FC_TRA_ROAD_BUS_E!F47+FC_TRA_ROAD_LCV_E!F47+FC_TRA_ROAD_HGV_E!F47</f>
        <v>0</v>
      </c>
      <c r="G47" s="8">
        <f>FC_TRA_ROAD_P2W_E!G47+FC_TRA_ROAD_CAR_E!G47+FC_TRA_ROAD_BUS_E!G47+FC_TRA_ROAD_LCV_E!G47+FC_TRA_ROAD_HGV_E!G47</f>
        <v>0</v>
      </c>
      <c r="H47" s="8">
        <f>FC_TRA_ROAD_P2W_E!H47+FC_TRA_ROAD_CAR_E!H47+FC_TRA_ROAD_BUS_E!H47+FC_TRA_ROAD_LCV_E!H47+FC_TRA_ROAD_HGV_E!H47</f>
        <v>0</v>
      </c>
      <c r="I47" s="8">
        <f>FC_TRA_ROAD_P2W_E!I47+FC_TRA_ROAD_CAR_E!I47+FC_TRA_ROAD_BUS_E!I47+FC_TRA_ROAD_LCV_E!I47+FC_TRA_ROAD_HGV_E!I47</f>
        <v>0</v>
      </c>
      <c r="J47" s="8">
        <f>FC_TRA_ROAD_P2W_E!J47+FC_TRA_ROAD_CAR_E!J47+FC_TRA_ROAD_BUS_E!J47+FC_TRA_ROAD_LCV_E!J47+FC_TRA_ROAD_HGV_E!J47</f>
        <v>0</v>
      </c>
      <c r="K47" s="8">
        <f>FC_TRA_ROAD_P2W_E!K47+FC_TRA_ROAD_CAR_E!K47+FC_TRA_ROAD_BUS_E!K47+FC_TRA_ROAD_LCV_E!K47+FC_TRA_ROAD_HGV_E!K47</f>
        <v>0</v>
      </c>
      <c r="L47" s="8">
        <f>FC_TRA_ROAD_P2W_E!L47+FC_TRA_ROAD_CAR_E!L47+FC_TRA_ROAD_BUS_E!L47+FC_TRA_ROAD_LCV_E!L47+FC_TRA_ROAD_HGV_E!L47</f>
        <v>0</v>
      </c>
      <c r="M47" s="8">
        <f>FC_TRA_ROAD_P2W_E!M47+FC_TRA_ROAD_CAR_E!M47+FC_TRA_ROAD_BUS_E!M47+FC_TRA_ROAD_LCV_E!M47+FC_TRA_ROAD_HGV_E!M47</f>
        <v>0</v>
      </c>
      <c r="N47" s="8">
        <f>FC_TRA_ROAD_P2W_E!N47+FC_TRA_ROAD_CAR_E!N47+FC_TRA_ROAD_BUS_E!N47+FC_TRA_ROAD_LCV_E!N47+FC_TRA_ROAD_HGV_E!N47</f>
        <v>0</v>
      </c>
      <c r="O47" s="8">
        <f>FC_TRA_ROAD_P2W_E!O47+FC_TRA_ROAD_CAR_E!O47+FC_TRA_ROAD_BUS_E!O47+FC_TRA_ROAD_LCV_E!O47+FC_TRA_ROAD_HGV_E!O47</f>
        <v>0</v>
      </c>
      <c r="P47" s="8">
        <f>FC_TRA_ROAD_P2W_E!P47+FC_TRA_ROAD_CAR_E!P47+FC_TRA_ROAD_BUS_E!P47+FC_TRA_ROAD_LCV_E!P47+FC_TRA_ROAD_HGV_E!P47</f>
        <v>0</v>
      </c>
      <c r="Q47" s="8">
        <f>FC_TRA_ROAD_P2W_E!Q47+FC_TRA_ROAD_CAR_E!Q47+FC_TRA_ROAD_BUS_E!Q47+FC_TRA_ROAD_LCV_E!Q47+FC_TRA_ROAD_HGV_E!Q47</f>
        <v>0</v>
      </c>
      <c r="R47" s="8">
        <f>FC_TRA_ROAD_P2W_E!R47+FC_TRA_ROAD_CAR_E!R47+FC_TRA_ROAD_BUS_E!R47+FC_TRA_ROAD_LCV_E!R47+FC_TRA_ROAD_HGV_E!R47</f>
        <v>0</v>
      </c>
      <c r="S47" s="8">
        <f>FC_TRA_ROAD_P2W_E!S47+FC_TRA_ROAD_CAR_E!S47+FC_TRA_ROAD_BUS_E!S47+FC_TRA_ROAD_LCV_E!S47+FC_TRA_ROAD_HGV_E!S47</f>
        <v>0</v>
      </c>
      <c r="T47" s="8">
        <f>FC_TRA_ROAD_P2W_E!T47+FC_TRA_ROAD_CAR_E!T47+FC_TRA_ROAD_BUS_E!T47+FC_TRA_ROAD_LCV_E!T47+FC_TRA_ROAD_HGV_E!T47</f>
        <v>0</v>
      </c>
      <c r="U47" s="8">
        <f>FC_TRA_ROAD_P2W_E!U47+FC_TRA_ROAD_CAR_E!U47+FC_TRA_ROAD_BUS_E!U47+FC_TRA_ROAD_LCV_E!U47+FC_TRA_ROAD_HGV_E!U47</f>
        <v>0</v>
      </c>
      <c r="V47" s="8">
        <f>FC_TRA_ROAD_P2W_E!V47+FC_TRA_ROAD_CAR_E!V47+FC_TRA_ROAD_BUS_E!V47+FC_TRA_ROAD_LCV_E!V47+FC_TRA_ROAD_HGV_E!V47</f>
        <v>0</v>
      </c>
      <c r="W47" s="8">
        <f>FC_TRA_ROAD_P2W_E!W47+FC_TRA_ROAD_CAR_E!W47+FC_TRA_ROAD_BUS_E!W47+FC_TRA_ROAD_LCV_E!W47+FC_TRA_ROAD_HGV_E!W47</f>
        <v>0</v>
      </c>
      <c r="X47" s="8">
        <f>FC_TRA_ROAD_P2W_E!X47+FC_TRA_ROAD_CAR_E!X47+FC_TRA_ROAD_BUS_E!X47+FC_TRA_ROAD_LCV_E!X47+FC_TRA_ROAD_HGV_E!X47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FC_TRA_ROAD_P2W_E!C48+FC_TRA_ROAD_CAR_E!C48+FC_TRA_ROAD_BUS_E!C48+FC_TRA_ROAD_LCV_E!C48+FC_TRA_ROAD_HGV_E!C48</f>
        <v>0</v>
      </c>
      <c r="D48" s="8">
        <f>FC_TRA_ROAD_P2W_E!D48+FC_TRA_ROAD_CAR_E!D48+FC_TRA_ROAD_BUS_E!D48+FC_TRA_ROAD_LCV_E!D48+FC_TRA_ROAD_HGV_E!D48</f>
        <v>0</v>
      </c>
      <c r="E48" s="8">
        <f>FC_TRA_ROAD_P2W_E!E48+FC_TRA_ROAD_CAR_E!E48+FC_TRA_ROAD_BUS_E!E48+FC_TRA_ROAD_LCV_E!E48+FC_TRA_ROAD_HGV_E!E48</f>
        <v>0</v>
      </c>
      <c r="F48" s="8">
        <f>FC_TRA_ROAD_P2W_E!F48+FC_TRA_ROAD_CAR_E!F48+FC_TRA_ROAD_BUS_E!F48+FC_TRA_ROAD_LCV_E!F48+FC_TRA_ROAD_HGV_E!F48</f>
        <v>0</v>
      </c>
      <c r="G48" s="8">
        <f>FC_TRA_ROAD_P2W_E!G48+FC_TRA_ROAD_CAR_E!G48+FC_TRA_ROAD_BUS_E!G48+FC_TRA_ROAD_LCV_E!G48+FC_TRA_ROAD_HGV_E!G48</f>
        <v>0</v>
      </c>
      <c r="H48" s="8">
        <f>FC_TRA_ROAD_P2W_E!H48+FC_TRA_ROAD_CAR_E!H48+FC_TRA_ROAD_BUS_E!H48+FC_TRA_ROAD_LCV_E!H48+FC_TRA_ROAD_HGV_E!H48</f>
        <v>0</v>
      </c>
      <c r="I48" s="8">
        <f>FC_TRA_ROAD_P2W_E!I48+FC_TRA_ROAD_CAR_E!I48+FC_TRA_ROAD_BUS_E!I48+FC_TRA_ROAD_LCV_E!I48+FC_TRA_ROAD_HGV_E!I48</f>
        <v>0</v>
      </c>
      <c r="J48" s="8">
        <f>FC_TRA_ROAD_P2W_E!J48+FC_TRA_ROAD_CAR_E!J48+FC_TRA_ROAD_BUS_E!J48+FC_TRA_ROAD_LCV_E!J48+FC_TRA_ROAD_HGV_E!J48</f>
        <v>0</v>
      </c>
      <c r="K48" s="8">
        <f>FC_TRA_ROAD_P2W_E!K48+FC_TRA_ROAD_CAR_E!K48+FC_TRA_ROAD_BUS_E!K48+FC_TRA_ROAD_LCV_E!K48+FC_TRA_ROAD_HGV_E!K48</f>
        <v>0</v>
      </c>
      <c r="L48" s="8">
        <f>FC_TRA_ROAD_P2W_E!L48+FC_TRA_ROAD_CAR_E!L48+FC_TRA_ROAD_BUS_E!L48+FC_TRA_ROAD_LCV_E!L48+FC_TRA_ROAD_HGV_E!L48</f>
        <v>0</v>
      </c>
      <c r="M48" s="8">
        <f>FC_TRA_ROAD_P2W_E!M48+FC_TRA_ROAD_CAR_E!M48+FC_TRA_ROAD_BUS_E!M48+FC_TRA_ROAD_LCV_E!M48+FC_TRA_ROAD_HGV_E!M48</f>
        <v>0</v>
      </c>
      <c r="N48" s="8">
        <f>FC_TRA_ROAD_P2W_E!N48+FC_TRA_ROAD_CAR_E!N48+FC_TRA_ROAD_BUS_E!N48+FC_TRA_ROAD_LCV_E!N48+FC_TRA_ROAD_HGV_E!N48</f>
        <v>0</v>
      </c>
      <c r="O48" s="8">
        <f>FC_TRA_ROAD_P2W_E!O48+FC_TRA_ROAD_CAR_E!O48+FC_TRA_ROAD_BUS_E!O48+FC_TRA_ROAD_LCV_E!O48+FC_TRA_ROAD_HGV_E!O48</f>
        <v>0</v>
      </c>
      <c r="P48" s="8">
        <f>FC_TRA_ROAD_P2W_E!P48+FC_TRA_ROAD_CAR_E!P48+FC_TRA_ROAD_BUS_E!P48+FC_TRA_ROAD_LCV_E!P48+FC_TRA_ROAD_HGV_E!P48</f>
        <v>0</v>
      </c>
      <c r="Q48" s="8">
        <f>FC_TRA_ROAD_P2W_E!Q48+FC_TRA_ROAD_CAR_E!Q48+FC_TRA_ROAD_BUS_E!Q48+FC_TRA_ROAD_LCV_E!Q48+FC_TRA_ROAD_HGV_E!Q48</f>
        <v>0</v>
      </c>
      <c r="R48" s="8">
        <f>FC_TRA_ROAD_P2W_E!R48+FC_TRA_ROAD_CAR_E!R48+FC_TRA_ROAD_BUS_E!R48+FC_TRA_ROAD_LCV_E!R48+FC_TRA_ROAD_HGV_E!R48</f>
        <v>0</v>
      </c>
      <c r="S48" s="8">
        <f>FC_TRA_ROAD_P2W_E!S48+FC_TRA_ROAD_CAR_E!S48+FC_TRA_ROAD_BUS_E!S48+FC_TRA_ROAD_LCV_E!S48+FC_TRA_ROAD_HGV_E!S48</f>
        <v>0</v>
      </c>
      <c r="T48" s="8">
        <f>FC_TRA_ROAD_P2W_E!T48+FC_TRA_ROAD_CAR_E!T48+FC_TRA_ROAD_BUS_E!T48+FC_TRA_ROAD_LCV_E!T48+FC_TRA_ROAD_HGV_E!T48</f>
        <v>0</v>
      </c>
      <c r="U48" s="8">
        <f>FC_TRA_ROAD_P2W_E!U48+FC_TRA_ROAD_CAR_E!U48+FC_TRA_ROAD_BUS_E!U48+FC_TRA_ROAD_LCV_E!U48+FC_TRA_ROAD_HGV_E!U48</f>
        <v>0</v>
      </c>
      <c r="V48" s="8">
        <f>FC_TRA_ROAD_P2W_E!V48+FC_TRA_ROAD_CAR_E!V48+FC_TRA_ROAD_BUS_E!V48+FC_TRA_ROAD_LCV_E!V48+FC_TRA_ROAD_HGV_E!V48</f>
        <v>0</v>
      </c>
      <c r="W48" s="8">
        <f>FC_TRA_ROAD_P2W_E!W48+FC_TRA_ROAD_CAR_E!W48+FC_TRA_ROAD_BUS_E!W48+FC_TRA_ROAD_LCV_E!W48+FC_TRA_ROAD_HGV_E!W48</f>
        <v>0</v>
      </c>
      <c r="X48" s="8">
        <f>FC_TRA_ROAD_P2W_E!X48+FC_TRA_ROAD_CAR_E!X48+FC_TRA_ROAD_BUS_E!X48+FC_TRA_ROAD_LCV_E!X48+FC_TRA_ROAD_HGV_E!X48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FC_TRA_ROAD_P2W_E!C49+FC_TRA_ROAD_CAR_E!C49+FC_TRA_ROAD_BUS_E!C49+FC_TRA_ROAD_LCV_E!C49+FC_TRA_ROAD_HGV_E!C49</f>
        <v>0</v>
      </c>
      <c r="D49" s="8">
        <f>FC_TRA_ROAD_P2W_E!D49+FC_TRA_ROAD_CAR_E!D49+FC_TRA_ROAD_BUS_E!D49+FC_TRA_ROAD_LCV_E!D49+FC_TRA_ROAD_HGV_E!D49</f>
        <v>0</v>
      </c>
      <c r="E49" s="8">
        <f>FC_TRA_ROAD_P2W_E!E49+FC_TRA_ROAD_CAR_E!E49+FC_TRA_ROAD_BUS_E!E49+FC_TRA_ROAD_LCV_E!E49+FC_TRA_ROAD_HGV_E!E49</f>
        <v>0</v>
      </c>
      <c r="F49" s="8">
        <f>FC_TRA_ROAD_P2W_E!F49+FC_TRA_ROAD_CAR_E!F49+FC_TRA_ROAD_BUS_E!F49+FC_TRA_ROAD_LCV_E!F49+FC_TRA_ROAD_HGV_E!F49</f>
        <v>0</v>
      </c>
      <c r="G49" s="8">
        <f>FC_TRA_ROAD_P2W_E!G49+FC_TRA_ROAD_CAR_E!G49+FC_TRA_ROAD_BUS_E!G49+FC_TRA_ROAD_LCV_E!G49+FC_TRA_ROAD_HGV_E!G49</f>
        <v>0</v>
      </c>
      <c r="H49" s="8">
        <f>FC_TRA_ROAD_P2W_E!H49+FC_TRA_ROAD_CAR_E!H49+FC_TRA_ROAD_BUS_E!H49+FC_TRA_ROAD_LCV_E!H49+FC_TRA_ROAD_HGV_E!H49</f>
        <v>0</v>
      </c>
      <c r="I49" s="8">
        <f>FC_TRA_ROAD_P2W_E!I49+FC_TRA_ROAD_CAR_E!I49+FC_TRA_ROAD_BUS_E!I49+FC_TRA_ROAD_LCV_E!I49+FC_TRA_ROAD_HGV_E!I49</f>
        <v>0</v>
      </c>
      <c r="J49" s="8">
        <f>FC_TRA_ROAD_P2W_E!J49+FC_TRA_ROAD_CAR_E!J49+FC_TRA_ROAD_BUS_E!J49+FC_TRA_ROAD_LCV_E!J49+FC_TRA_ROAD_HGV_E!J49</f>
        <v>0</v>
      </c>
      <c r="K49" s="8">
        <f>FC_TRA_ROAD_P2W_E!K49+FC_TRA_ROAD_CAR_E!K49+FC_TRA_ROAD_BUS_E!K49+FC_TRA_ROAD_LCV_E!K49+FC_TRA_ROAD_HGV_E!K49</f>
        <v>0</v>
      </c>
      <c r="L49" s="8">
        <f>FC_TRA_ROAD_P2W_E!L49+FC_TRA_ROAD_CAR_E!L49+FC_TRA_ROAD_BUS_E!L49+FC_TRA_ROAD_LCV_E!L49+FC_TRA_ROAD_HGV_E!L49</f>
        <v>0</v>
      </c>
      <c r="M49" s="8">
        <f>FC_TRA_ROAD_P2W_E!M49+FC_TRA_ROAD_CAR_E!M49+FC_TRA_ROAD_BUS_E!M49+FC_TRA_ROAD_LCV_E!M49+FC_TRA_ROAD_HGV_E!M49</f>
        <v>0</v>
      </c>
      <c r="N49" s="8">
        <f>FC_TRA_ROAD_P2W_E!N49+FC_TRA_ROAD_CAR_E!N49+FC_TRA_ROAD_BUS_E!N49+FC_TRA_ROAD_LCV_E!N49+FC_TRA_ROAD_HGV_E!N49</f>
        <v>0</v>
      </c>
      <c r="O49" s="8">
        <f>FC_TRA_ROAD_P2W_E!O49+FC_TRA_ROAD_CAR_E!O49+FC_TRA_ROAD_BUS_E!O49+FC_TRA_ROAD_LCV_E!O49+FC_TRA_ROAD_HGV_E!O49</f>
        <v>0</v>
      </c>
      <c r="P49" s="8">
        <f>FC_TRA_ROAD_P2W_E!P49+FC_TRA_ROAD_CAR_E!P49+FC_TRA_ROAD_BUS_E!P49+FC_TRA_ROAD_LCV_E!P49+FC_TRA_ROAD_HGV_E!P49</f>
        <v>0</v>
      </c>
      <c r="Q49" s="8">
        <f>FC_TRA_ROAD_P2W_E!Q49+FC_TRA_ROAD_CAR_E!Q49+FC_TRA_ROAD_BUS_E!Q49+FC_TRA_ROAD_LCV_E!Q49+FC_TRA_ROAD_HGV_E!Q49</f>
        <v>0</v>
      </c>
      <c r="R49" s="8">
        <f>FC_TRA_ROAD_P2W_E!R49+FC_TRA_ROAD_CAR_E!R49+FC_TRA_ROAD_BUS_E!R49+FC_TRA_ROAD_LCV_E!R49+FC_TRA_ROAD_HGV_E!R49</f>
        <v>0</v>
      </c>
      <c r="S49" s="8">
        <f>FC_TRA_ROAD_P2W_E!S49+FC_TRA_ROAD_CAR_E!S49+FC_TRA_ROAD_BUS_E!S49+FC_TRA_ROAD_LCV_E!S49+FC_TRA_ROAD_HGV_E!S49</f>
        <v>0</v>
      </c>
      <c r="T49" s="8">
        <f>FC_TRA_ROAD_P2W_E!T49+FC_TRA_ROAD_CAR_E!T49+FC_TRA_ROAD_BUS_E!T49+FC_TRA_ROAD_LCV_E!T49+FC_TRA_ROAD_HGV_E!T49</f>
        <v>0</v>
      </c>
      <c r="U49" s="8">
        <f>FC_TRA_ROAD_P2W_E!U49+FC_TRA_ROAD_CAR_E!U49+FC_TRA_ROAD_BUS_E!U49+FC_TRA_ROAD_LCV_E!U49+FC_TRA_ROAD_HGV_E!U49</f>
        <v>0</v>
      </c>
      <c r="V49" s="8">
        <f>FC_TRA_ROAD_P2W_E!V49+FC_TRA_ROAD_CAR_E!V49+FC_TRA_ROAD_BUS_E!V49+FC_TRA_ROAD_LCV_E!V49+FC_TRA_ROAD_HGV_E!V49</f>
        <v>0</v>
      </c>
      <c r="W49" s="8">
        <f>FC_TRA_ROAD_P2W_E!W49+FC_TRA_ROAD_CAR_E!W49+FC_TRA_ROAD_BUS_E!W49+FC_TRA_ROAD_LCV_E!W49+FC_TRA_ROAD_HGV_E!W49</f>
        <v>0</v>
      </c>
      <c r="X49" s="8">
        <f>FC_TRA_ROAD_P2W_E!X49+FC_TRA_ROAD_CAR_E!X49+FC_TRA_ROAD_BUS_E!X49+FC_TRA_ROAD_LCV_E!X49+FC_TRA_ROAD_HGV_E!X49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FC_TRA_ROAD_P2W_E!C50+FC_TRA_ROAD_CAR_E!C50+FC_TRA_ROAD_BUS_E!C50+FC_TRA_ROAD_LCV_E!C50+FC_TRA_ROAD_HGV_E!C50</f>
        <v>0</v>
      </c>
      <c r="D50" s="8">
        <f>FC_TRA_ROAD_P2W_E!D50+FC_TRA_ROAD_CAR_E!D50+FC_TRA_ROAD_BUS_E!D50+FC_TRA_ROAD_LCV_E!D50+FC_TRA_ROAD_HGV_E!D50</f>
        <v>0</v>
      </c>
      <c r="E50" s="8">
        <f>FC_TRA_ROAD_P2W_E!E50+FC_TRA_ROAD_CAR_E!E50+FC_TRA_ROAD_BUS_E!E50+FC_TRA_ROAD_LCV_E!E50+FC_TRA_ROAD_HGV_E!E50</f>
        <v>0</v>
      </c>
      <c r="F50" s="8">
        <f>FC_TRA_ROAD_P2W_E!F50+FC_TRA_ROAD_CAR_E!F50+FC_TRA_ROAD_BUS_E!F50+FC_TRA_ROAD_LCV_E!F50+FC_TRA_ROAD_HGV_E!F50</f>
        <v>0</v>
      </c>
      <c r="G50" s="8">
        <f>FC_TRA_ROAD_P2W_E!G50+FC_TRA_ROAD_CAR_E!G50+FC_TRA_ROAD_BUS_E!G50+FC_TRA_ROAD_LCV_E!G50+FC_TRA_ROAD_HGV_E!G50</f>
        <v>0</v>
      </c>
      <c r="H50" s="8">
        <f>FC_TRA_ROAD_P2W_E!H50+FC_TRA_ROAD_CAR_E!H50+FC_TRA_ROAD_BUS_E!H50+FC_TRA_ROAD_LCV_E!H50+FC_TRA_ROAD_HGV_E!H50</f>
        <v>0</v>
      </c>
      <c r="I50" s="8">
        <f>FC_TRA_ROAD_P2W_E!I50+FC_TRA_ROAD_CAR_E!I50+FC_TRA_ROAD_BUS_E!I50+FC_TRA_ROAD_LCV_E!I50+FC_TRA_ROAD_HGV_E!I50</f>
        <v>0</v>
      </c>
      <c r="J50" s="8">
        <f>FC_TRA_ROAD_P2W_E!J50+FC_TRA_ROAD_CAR_E!J50+FC_TRA_ROAD_BUS_E!J50+FC_TRA_ROAD_LCV_E!J50+FC_TRA_ROAD_HGV_E!J50</f>
        <v>0</v>
      </c>
      <c r="K50" s="8">
        <f>FC_TRA_ROAD_P2W_E!K50+FC_TRA_ROAD_CAR_E!K50+FC_TRA_ROAD_BUS_E!K50+FC_TRA_ROAD_LCV_E!K50+FC_TRA_ROAD_HGV_E!K50</f>
        <v>0</v>
      </c>
      <c r="L50" s="8">
        <f>FC_TRA_ROAD_P2W_E!L50+FC_TRA_ROAD_CAR_E!L50+FC_TRA_ROAD_BUS_E!L50+FC_TRA_ROAD_LCV_E!L50+FC_TRA_ROAD_HGV_E!L50</f>
        <v>0</v>
      </c>
      <c r="M50" s="8">
        <f>FC_TRA_ROAD_P2W_E!M50+FC_TRA_ROAD_CAR_E!M50+FC_TRA_ROAD_BUS_E!M50+FC_TRA_ROAD_LCV_E!M50+FC_TRA_ROAD_HGV_E!M50</f>
        <v>0</v>
      </c>
      <c r="N50" s="8">
        <f>FC_TRA_ROAD_P2W_E!N50+FC_TRA_ROAD_CAR_E!N50+FC_TRA_ROAD_BUS_E!N50+FC_TRA_ROAD_LCV_E!N50+FC_TRA_ROAD_HGV_E!N50</f>
        <v>0</v>
      </c>
      <c r="O50" s="8">
        <f>FC_TRA_ROAD_P2W_E!O50+FC_TRA_ROAD_CAR_E!O50+FC_TRA_ROAD_BUS_E!O50+FC_TRA_ROAD_LCV_E!O50+FC_TRA_ROAD_HGV_E!O50</f>
        <v>0</v>
      </c>
      <c r="P50" s="8">
        <f>FC_TRA_ROAD_P2W_E!P50+FC_TRA_ROAD_CAR_E!P50+FC_TRA_ROAD_BUS_E!P50+FC_TRA_ROAD_LCV_E!P50+FC_TRA_ROAD_HGV_E!P50</f>
        <v>0</v>
      </c>
      <c r="Q50" s="8">
        <f>FC_TRA_ROAD_P2W_E!Q50+FC_TRA_ROAD_CAR_E!Q50+FC_TRA_ROAD_BUS_E!Q50+FC_TRA_ROAD_LCV_E!Q50+FC_TRA_ROAD_HGV_E!Q50</f>
        <v>0</v>
      </c>
      <c r="R50" s="8">
        <f>FC_TRA_ROAD_P2W_E!R50+FC_TRA_ROAD_CAR_E!R50+FC_TRA_ROAD_BUS_E!R50+FC_TRA_ROAD_LCV_E!R50+FC_TRA_ROAD_HGV_E!R50</f>
        <v>0</v>
      </c>
      <c r="S50" s="8">
        <f>FC_TRA_ROAD_P2W_E!S50+FC_TRA_ROAD_CAR_E!S50+FC_TRA_ROAD_BUS_E!S50+FC_TRA_ROAD_LCV_E!S50+FC_TRA_ROAD_HGV_E!S50</f>
        <v>0</v>
      </c>
      <c r="T50" s="8">
        <f>FC_TRA_ROAD_P2W_E!T50+FC_TRA_ROAD_CAR_E!T50+FC_TRA_ROAD_BUS_E!T50+FC_TRA_ROAD_LCV_E!T50+FC_TRA_ROAD_HGV_E!T50</f>
        <v>0</v>
      </c>
      <c r="U50" s="8">
        <f>FC_TRA_ROAD_P2W_E!U50+FC_TRA_ROAD_CAR_E!U50+FC_TRA_ROAD_BUS_E!U50+FC_TRA_ROAD_LCV_E!U50+FC_TRA_ROAD_HGV_E!U50</f>
        <v>0</v>
      </c>
      <c r="V50" s="8">
        <f>FC_TRA_ROAD_P2W_E!V50+FC_TRA_ROAD_CAR_E!V50+FC_TRA_ROAD_BUS_E!V50+FC_TRA_ROAD_LCV_E!V50+FC_TRA_ROAD_HGV_E!V50</f>
        <v>0</v>
      </c>
      <c r="W50" s="8">
        <f>FC_TRA_ROAD_P2W_E!W50+FC_TRA_ROAD_CAR_E!W50+FC_TRA_ROAD_BUS_E!W50+FC_TRA_ROAD_LCV_E!W50+FC_TRA_ROAD_HGV_E!W50</f>
        <v>0</v>
      </c>
      <c r="X50" s="8">
        <f>FC_TRA_ROAD_P2W_E!X50+FC_TRA_ROAD_CAR_E!X50+FC_TRA_ROAD_BUS_E!X50+FC_TRA_ROAD_LCV_E!X50+FC_TRA_ROAD_HGV_E!X50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FC_TRA_ROAD_P2W_E!C51+FC_TRA_ROAD_CAR_E!C51+FC_TRA_ROAD_BUS_E!C51+FC_TRA_ROAD_LCV_E!C51+FC_TRA_ROAD_HGV_E!C51</f>
        <v>2.6254799999999996</v>
      </c>
      <c r="D51" s="27">
        <f>FC_TRA_ROAD_P2W_E!D51+FC_TRA_ROAD_CAR_E!D51+FC_TRA_ROAD_BUS_E!D51+FC_TRA_ROAD_LCV_E!D51+FC_TRA_ROAD_HGV_E!D51</f>
        <v>10.6029</v>
      </c>
      <c r="E51" s="27">
        <f>FC_TRA_ROAD_P2W_E!E51+FC_TRA_ROAD_CAR_E!E51+FC_TRA_ROAD_BUS_E!E51+FC_TRA_ROAD_LCV_E!E51+FC_TRA_ROAD_HGV_E!E51</f>
        <v>16.257780000000004</v>
      </c>
      <c r="F51" s="27">
        <f>FC_TRA_ROAD_P2W_E!F51+FC_TRA_ROAD_CAR_E!F51+FC_TRA_ROAD_BUS_E!F51+FC_TRA_ROAD_LCV_E!F51+FC_TRA_ROAD_HGV_E!F51</f>
        <v>21.155310000000004</v>
      </c>
      <c r="G51" s="27">
        <f>FC_TRA_ROAD_P2W_E!G51+FC_TRA_ROAD_CAR_E!G51+FC_TRA_ROAD_BUS_E!G51+FC_TRA_ROAD_LCV_E!G51+FC_TRA_ROAD_HGV_E!G51</f>
        <v>22.064129999999999</v>
      </c>
      <c r="H51" s="27">
        <f>FC_TRA_ROAD_P2W_E!H51+FC_TRA_ROAD_CAR_E!H51+FC_TRA_ROAD_BUS_E!H51+FC_TRA_ROAD_LCV_E!H51+FC_TRA_ROAD_HGV_E!H51</f>
        <v>26.103330000000003</v>
      </c>
      <c r="I51" s="27">
        <f>FC_TRA_ROAD_P2W_E!I51+FC_TRA_ROAD_CAR_E!I51+FC_TRA_ROAD_BUS_E!I51+FC_TRA_ROAD_LCV_E!I51+FC_TRA_ROAD_HGV_E!I51</f>
        <v>24.437159999999995</v>
      </c>
      <c r="J51" s="27">
        <f>FC_TRA_ROAD_P2W_E!J51+FC_TRA_ROAD_CAR_E!J51+FC_TRA_ROAD_BUS_E!J51+FC_TRA_ROAD_LCV_E!J51+FC_TRA_ROAD_HGV_E!J51</f>
        <v>27.062639999999995</v>
      </c>
      <c r="K51" s="27">
        <f>FC_TRA_ROAD_P2W_E!K51+FC_TRA_ROAD_CAR_E!K51+FC_TRA_ROAD_BUS_E!K51+FC_TRA_ROAD_LCV_E!K51+FC_TRA_ROAD_HGV_E!K51</f>
        <v>28.223910000000004</v>
      </c>
      <c r="L51" s="27">
        <f>FC_TRA_ROAD_P2W_E!L51+FC_TRA_ROAD_CAR_E!L51+FC_TRA_ROAD_BUS_E!L51+FC_TRA_ROAD_LCV_E!L51+FC_TRA_ROAD_HGV_E!L51</f>
        <v>28.072440000000011</v>
      </c>
      <c r="M51" s="27">
        <f>FC_TRA_ROAD_P2W_E!M51+FC_TRA_ROAD_CAR_E!M51+FC_TRA_ROAD_BUS_E!M51+FC_TRA_ROAD_LCV_E!M51+FC_TRA_ROAD_HGV_E!M51</f>
        <v>29.435669999999998</v>
      </c>
      <c r="N51" s="27">
        <f>FC_TRA_ROAD_P2W_E!N51+FC_TRA_ROAD_CAR_E!N51+FC_TRA_ROAD_BUS_E!N51+FC_TRA_ROAD_LCV_E!N51+FC_TRA_ROAD_HGV_E!N51</f>
        <v>29.486160000000012</v>
      </c>
      <c r="O51" s="27">
        <f>FC_TRA_ROAD_P2W_E!O51+FC_TRA_ROAD_CAR_E!O51+FC_TRA_ROAD_BUS_E!O51+FC_TRA_ROAD_LCV_E!O51+FC_TRA_ROAD_HGV_E!O51</f>
        <v>28.12293</v>
      </c>
      <c r="P51" s="27">
        <f>FC_TRA_ROAD_P2W_E!P51+FC_TRA_ROAD_CAR_E!P51+FC_TRA_ROAD_BUS_E!P51+FC_TRA_ROAD_LCV_E!P51+FC_TRA_ROAD_HGV_E!P51</f>
        <v>29.082240000000006</v>
      </c>
      <c r="Q51" s="27">
        <f>FC_TRA_ROAD_P2W_E!Q51+FC_TRA_ROAD_CAR_E!Q51+FC_TRA_ROAD_BUS_E!Q51+FC_TRA_ROAD_LCV_E!Q51+FC_TRA_ROAD_HGV_E!Q51</f>
        <v>28.425870000000007</v>
      </c>
      <c r="R51" s="27">
        <f>FC_TRA_ROAD_P2W_E!R51+FC_TRA_ROAD_CAR_E!R51+FC_TRA_ROAD_BUS_E!R51+FC_TRA_ROAD_LCV_E!R51+FC_TRA_ROAD_HGV_E!R51</f>
        <v>33.070950000000011</v>
      </c>
      <c r="S51" s="27">
        <f>FC_TRA_ROAD_P2W_E!S51+FC_TRA_ROAD_CAR_E!S51+FC_TRA_ROAD_BUS_E!S51+FC_TRA_ROAD_LCV_E!S51+FC_TRA_ROAD_HGV_E!S51</f>
        <v>32.566050000000004</v>
      </c>
      <c r="T51" s="27">
        <f>FC_TRA_ROAD_P2W_E!T51+FC_TRA_ROAD_CAR_E!T51+FC_TRA_ROAD_BUS_E!T51+FC_TRA_ROAD_LCV_E!T51+FC_TRA_ROAD_HGV_E!T51</f>
        <v>34.471542599999999</v>
      </c>
      <c r="U51" s="27">
        <f>FC_TRA_ROAD_P2W_E!U51+FC_TRA_ROAD_CAR_E!U51+FC_TRA_ROAD_BUS_E!U51+FC_TRA_ROAD_LCV_E!U51+FC_TRA_ROAD_HGV_E!U51</f>
        <v>37.751978880000003</v>
      </c>
      <c r="V51" s="27">
        <f>FC_TRA_ROAD_P2W_E!V51+FC_TRA_ROAD_CAR_E!V51+FC_TRA_ROAD_BUS_E!V51+FC_TRA_ROAD_LCV_E!V51+FC_TRA_ROAD_HGV_E!V51</f>
        <v>41.122489319999993</v>
      </c>
      <c r="W51" s="27">
        <f>FC_TRA_ROAD_P2W_E!W51+FC_TRA_ROAD_CAR_E!W51+FC_TRA_ROAD_BUS_E!W51+FC_TRA_ROAD_LCV_E!W51+FC_TRA_ROAD_HGV_E!W51</f>
        <v>47.198052000000011</v>
      </c>
      <c r="X51" s="27">
        <f>FC_TRA_ROAD_P2W_E!X51+FC_TRA_ROAD_CAR_E!X51+FC_TRA_ROAD_BUS_E!X51+FC_TRA_ROAD_LCV_E!X51+FC_TRA_ROAD_HGV_E!X51</f>
        <v>55.908990719999998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27">SUM(C53:C54)</f>
        <v>0</v>
      </c>
      <c r="D52" s="27">
        <f t="shared" si="27"/>
        <v>0</v>
      </c>
      <c r="E52" s="27">
        <f t="shared" si="27"/>
        <v>0</v>
      </c>
      <c r="F52" s="27">
        <f t="shared" si="27"/>
        <v>0</v>
      </c>
      <c r="G52" s="27">
        <f t="shared" si="27"/>
        <v>0</v>
      </c>
      <c r="H52" s="27">
        <f t="shared" si="27"/>
        <v>0</v>
      </c>
      <c r="I52" s="27">
        <f t="shared" si="27"/>
        <v>0</v>
      </c>
      <c r="J52" s="27">
        <f t="shared" si="27"/>
        <v>0</v>
      </c>
      <c r="K52" s="27">
        <f t="shared" si="27"/>
        <v>0</v>
      </c>
      <c r="L52" s="27">
        <f t="shared" si="27"/>
        <v>0</v>
      </c>
      <c r="M52" s="27">
        <f t="shared" si="27"/>
        <v>0</v>
      </c>
      <c r="N52" s="27">
        <f t="shared" si="27"/>
        <v>0</v>
      </c>
      <c r="O52" s="27">
        <f t="shared" si="27"/>
        <v>0</v>
      </c>
      <c r="P52" s="27">
        <f t="shared" si="27"/>
        <v>0</v>
      </c>
      <c r="Q52" s="27">
        <f t="shared" si="27"/>
        <v>0</v>
      </c>
      <c r="R52" s="27">
        <f t="shared" si="27"/>
        <v>0</v>
      </c>
      <c r="S52" s="27">
        <f t="shared" si="27"/>
        <v>0</v>
      </c>
      <c r="T52" s="27">
        <f t="shared" si="27"/>
        <v>0</v>
      </c>
      <c r="U52" s="27">
        <f t="shared" si="27"/>
        <v>0</v>
      </c>
      <c r="V52" s="27">
        <f t="shared" si="27"/>
        <v>0</v>
      </c>
      <c r="W52" s="27">
        <f t="shared" si="27"/>
        <v>0</v>
      </c>
      <c r="X52" s="27">
        <f t="shared" ref="X52" si="28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FC_TRA_ROAD_P2W_E!C53+FC_TRA_ROAD_CAR_E!C53+FC_TRA_ROAD_BUS_E!C53+FC_TRA_ROAD_LCV_E!C53+FC_TRA_ROAD_HGV_E!C53</f>
        <v>0</v>
      </c>
      <c r="D53" s="8">
        <f>FC_TRA_ROAD_P2W_E!D53+FC_TRA_ROAD_CAR_E!D53+FC_TRA_ROAD_BUS_E!D53+FC_TRA_ROAD_LCV_E!D53+FC_TRA_ROAD_HGV_E!D53</f>
        <v>0</v>
      </c>
      <c r="E53" s="8">
        <f>FC_TRA_ROAD_P2W_E!E53+FC_TRA_ROAD_CAR_E!E53+FC_TRA_ROAD_BUS_E!E53+FC_TRA_ROAD_LCV_E!E53+FC_TRA_ROAD_HGV_E!E53</f>
        <v>0</v>
      </c>
      <c r="F53" s="8">
        <f>FC_TRA_ROAD_P2W_E!F53+FC_TRA_ROAD_CAR_E!F53+FC_TRA_ROAD_BUS_E!F53+FC_TRA_ROAD_LCV_E!F53+FC_TRA_ROAD_HGV_E!F53</f>
        <v>0</v>
      </c>
      <c r="G53" s="8">
        <f>FC_TRA_ROAD_P2W_E!G53+FC_TRA_ROAD_CAR_E!G53+FC_TRA_ROAD_BUS_E!G53+FC_TRA_ROAD_LCV_E!G53+FC_TRA_ROAD_HGV_E!G53</f>
        <v>0</v>
      </c>
      <c r="H53" s="8">
        <f>FC_TRA_ROAD_P2W_E!H53+FC_TRA_ROAD_CAR_E!H53+FC_TRA_ROAD_BUS_E!H53+FC_TRA_ROAD_LCV_E!H53+FC_TRA_ROAD_HGV_E!H53</f>
        <v>0</v>
      </c>
      <c r="I53" s="8">
        <f>FC_TRA_ROAD_P2W_E!I53+FC_TRA_ROAD_CAR_E!I53+FC_TRA_ROAD_BUS_E!I53+FC_TRA_ROAD_LCV_E!I53+FC_TRA_ROAD_HGV_E!I53</f>
        <v>0</v>
      </c>
      <c r="J53" s="8">
        <f>FC_TRA_ROAD_P2W_E!J53+FC_TRA_ROAD_CAR_E!J53+FC_TRA_ROAD_BUS_E!J53+FC_TRA_ROAD_LCV_E!J53+FC_TRA_ROAD_HGV_E!J53</f>
        <v>0</v>
      </c>
      <c r="K53" s="8">
        <f>FC_TRA_ROAD_P2W_E!K53+FC_TRA_ROAD_CAR_E!K53+FC_TRA_ROAD_BUS_E!K53+FC_TRA_ROAD_LCV_E!K53+FC_TRA_ROAD_HGV_E!K53</f>
        <v>0</v>
      </c>
      <c r="L53" s="8">
        <f>FC_TRA_ROAD_P2W_E!L53+FC_TRA_ROAD_CAR_E!L53+FC_TRA_ROAD_BUS_E!L53+FC_TRA_ROAD_LCV_E!L53+FC_TRA_ROAD_HGV_E!L53</f>
        <v>0</v>
      </c>
      <c r="M53" s="8">
        <f>FC_TRA_ROAD_P2W_E!M53+FC_TRA_ROAD_CAR_E!M53+FC_TRA_ROAD_BUS_E!M53+FC_TRA_ROAD_LCV_E!M53+FC_TRA_ROAD_HGV_E!M53</f>
        <v>0</v>
      </c>
      <c r="N53" s="8">
        <f>FC_TRA_ROAD_P2W_E!N53+FC_TRA_ROAD_CAR_E!N53+FC_TRA_ROAD_BUS_E!N53+FC_TRA_ROAD_LCV_E!N53+FC_TRA_ROAD_HGV_E!N53</f>
        <v>0</v>
      </c>
      <c r="O53" s="8">
        <f>FC_TRA_ROAD_P2W_E!O53+FC_TRA_ROAD_CAR_E!O53+FC_TRA_ROAD_BUS_E!O53+FC_TRA_ROAD_LCV_E!O53+FC_TRA_ROAD_HGV_E!O53</f>
        <v>0</v>
      </c>
      <c r="P53" s="8">
        <f>FC_TRA_ROAD_P2W_E!P53+FC_TRA_ROAD_CAR_E!P53+FC_TRA_ROAD_BUS_E!P53+FC_TRA_ROAD_LCV_E!P53+FC_TRA_ROAD_HGV_E!P53</f>
        <v>0</v>
      </c>
      <c r="Q53" s="8">
        <f>FC_TRA_ROAD_P2W_E!Q53+FC_TRA_ROAD_CAR_E!Q53+FC_TRA_ROAD_BUS_E!Q53+FC_TRA_ROAD_LCV_E!Q53+FC_TRA_ROAD_HGV_E!Q53</f>
        <v>0</v>
      </c>
      <c r="R53" s="8">
        <f>FC_TRA_ROAD_P2W_E!R53+FC_TRA_ROAD_CAR_E!R53+FC_TRA_ROAD_BUS_E!R53+FC_TRA_ROAD_LCV_E!R53+FC_TRA_ROAD_HGV_E!R53</f>
        <v>0</v>
      </c>
      <c r="S53" s="8">
        <f>FC_TRA_ROAD_P2W_E!S53+FC_TRA_ROAD_CAR_E!S53+FC_TRA_ROAD_BUS_E!S53+FC_TRA_ROAD_LCV_E!S53+FC_TRA_ROAD_HGV_E!S53</f>
        <v>0</v>
      </c>
      <c r="T53" s="8">
        <f>FC_TRA_ROAD_P2W_E!T53+FC_TRA_ROAD_CAR_E!T53+FC_TRA_ROAD_BUS_E!T53+FC_TRA_ROAD_LCV_E!T53+FC_TRA_ROAD_HGV_E!T53</f>
        <v>0</v>
      </c>
      <c r="U53" s="8">
        <f>FC_TRA_ROAD_P2W_E!U53+FC_TRA_ROAD_CAR_E!U53+FC_TRA_ROAD_BUS_E!U53+FC_TRA_ROAD_LCV_E!U53+FC_TRA_ROAD_HGV_E!U53</f>
        <v>0</v>
      </c>
      <c r="V53" s="8">
        <f>FC_TRA_ROAD_P2W_E!V53+FC_TRA_ROAD_CAR_E!V53+FC_TRA_ROAD_BUS_E!V53+FC_TRA_ROAD_LCV_E!V53+FC_TRA_ROAD_HGV_E!V53</f>
        <v>0</v>
      </c>
      <c r="W53" s="8">
        <f>FC_TRA_ROAD_P2W_E!W53+FC_TRA_ROAD_CAR_E!W53+FC_TRA_ROAD_BUS_E!W53+FC_TRA_ROAD_LCV_E!W53+FC_TRA_ROAD_HGV_E!W53</f>
        <v>0</v>
      </c>
      <c r="X53" s="8">
        <f>FC_TRA_ROAD_P2W_E!X53+FC_TRA_ROAD_CAR_E!X53+FC_TRA_ROAD_BUS_E!X53+FC_TRA_ROAD_LCV_E!X53+FC_TRA_ROAD_HGV_E!X53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FC_TRA_ROAD_P2W_E!C54+FC_TRA_ROAD_CAR_E!C54+FC_TRA_ROAD_BUS_E!C54+FC_TRA_ROAD_LCV_E!C54+FC_TRA_ROAD_HGV_E!C54</f>
        <v>0</v>
      </c>
      <c r="D54" s="45">
        <f>FC_TRA_ROAD_P2W_E!D54+FC_TRA_ROAD_CAR_E!D54+FC_TRA_ROAD_BUS_E!D54+FC_TRA_ROAD_LCV_E!D54+FC_TRA_ROAD_HGV_E!D54</f>
        <v>0</v>
      </c>
      <c r="E54" s="45">
        <f>FC_TRA_ROAD_P2W_E!E54+FC_TRA_ROAD_CAR_E!E54+FC_TRA_ROAD_BUS_E!E54+FC_TRA_ROAD_LCV_E!E54+FC_TRA_ROAD_HGV_E!E54</f>
        <v>0</v>
      </c>
      <c r="F54" s="45">
        <f>FC_TRA_ROAD_P2W_E!F54+FC_TRA_ROAD_CAR_E!F54+FC_TRA_ROAD_BUS_E!F54+FC_TRA_ROAD_LCV_E!F54+FC_TRA_ROAD_HGV_E!F54</f>
        <v>0</v>
      </c>
      <c r="G54" s="45">
        <f>FC_TRA_ROAD_P2W_E!G54+FC_TRA_ROAD_CAR_E!G54+FC_TRA_ROAD_BUS_E!G54+FC_TRA_ROAD_LCV_E!G54+FC_TRA_ROAD_HGV_E!G54</f>
        <v>0</v>
      </c>
      <c r="H54" s="45">
        <f>FC_TRA_ROAD_P2W_E!H54+FC_TRA_ROAD_CAR_E!H54+FC_TRA_ROAD_BUS_E!H54+FC_TRA_ROAD_LCV_E!H54+FC_TRA_ROAD_HGV_E!H54</f>
        <v>0</v>
      </c>
      <c r="I54" s="45">
        <f>FC_TRA_ROAD_P2W_E!I54+FC_TRA_ROAD_CAR_E!I54+FC_TRA_ROAD_BUS_E!I54+FC_TRA_ROAD_LCV_E!I54+FC_TRA_ROAD_HGV_E!I54</f>
        <v>0</v>
      </c>
      <c r="J54" s="45">
        <f>FC_TRA_ROAD_P2W_E!J54+FC_TRA_ROAD_CAR_E!J54+FC_TRA_ROAD_BUS_E!J54+FC_TRA_ROAD_LCV_E!J54+FC_TRA_ROAD_HGV_E!J54</f>
        <v>0</v>
      </c>
      <c r="K54" s="45">
        <f>FC_TRA_ROAD_P2W_E!K54+FC_TRA_ROAD_CAR_E!K54+FC_TRA_ROAD_BUS_E!K54+FC_TRA_ROAD_LCV_E!K54+FC_TRA_ROAD_HGV_E!K54</f>
        <v>0</v>
      </c>
      <c r="L54" s="45">
        <f>FC_TRA_ROAD_P2W_E!L54+FC_TRA_ROAD_CAR_E!L54+FC_TRA_ROAD_BUS_E!L54+FC_TRA_ROAD_LCV_E!L54+FC_TRA_ROAD_HGV_E!L54</f>
        <v>0</v>
      </c>
      <c r="M54" s="45">
        <f>FC_TRA_ROAD_P2W_E!M54+FC_TRA_ROAD_CAR_E!M54+FC_TRA_ROAD_BUS_E!M54+FC_TRA_ROAD_LCV_E!M54+FC_TRA_ROAD_HGV_E!M54</f>
        <v>0</v>
      </c>
      <c r="N54" s="45">
        <f>FC_TRA_ROAD_P2W_E!N54+FC_TRA_ROAD_CAR_E!N54+FC_TRA_ROAD_BUS_E!N54+FC_TRA_ROAD_LCV_E!N54+FC_TRA_ROAD_HGV_E!N54</f>
        <v>0</v>
      </c>
      <c r="O54" s="45">
        <f>FC_TRA_ROAD_P2W_E!O54+FC_TRA_ROAD_CAR_E!O54+FC_TRA_ROAD_BUS_E!O54+FC_TRA_ROAD_LCV_E!O54+FC_TRA_ROAD_HGV_E!O54</f>
        <v>0</v>
      </c>
      <c r="P54" s="45">
        <f>FC_TRA_ROAD_P2W_E!P54+FC_TRA_ROAD_CAR_E!P54+FC_TRA_ROAD_BUS_E!P54+FC_TRA_ROAD_LCV_E!P54+FC_TRA_ROAD_HGV_E!P54</f>
        <v>0</v>
      </c>
      <c r="Q54" s="45">
        <f>FC_TRA_ROAD_P2W_E!Q54+FC_TRA_ROAD_CAR_E!Q54+FC_TRA_ROAD_BUS_E!Q54+FC_TRA_ROAD_LCV_E!Q54+FC_TRA_ROAD_HGV_E!Q54</f>
        <v>0</v>
      </c>
      <c r="R54" s="45">
        <f>FC_TRA_ROAD_P2W_E!R54+FC_TRA_ROAD_CAR_E!R54+FC_TRA_ROAD_BUS_E!R54+FC_TRA_ROAD_LCV_E!R54+FC_TRA_ROAD_HGV_E!R54</f>
        <v>0</v>
      </c>
      <c r="S54" s="45">
        <f>FC_TRA_ROAD_P2W_E!S54+FC_TRA_ROAD_CAR_E!S54+FC_TRA_ROAD_BUS_E!S54+FC_TRA_ROAD_LCV_E!S54+FC_TRA_ROAD_HGV_E!S54</f>
        <v>0</v>
      </c>
      <c r="T54" s="45">
        <f>FC_TRA_ROAD_P2W_E!T54+FC_TRA_ROAD_CAR_E!T54+FC_TRA_ROAD_BUS_E!T54+FC_TRA_ROAD_LCV_E!T54+FC_TRA_ROAD_HGV_E!T54</f>
        <v>0</v>
      </c>
      <c r="U54" s="45">
        <f>FC_TRA_ROAD_P2W_E!U54+FC_TRA_ROAD_CAR_E!U54+FC_TRA_ROAD_BUS_E!U54+FC_TRA_ROAD_LCV_E!U54+FC_TRA_ROAD_HGV_E!U54</f>
        <v>0</v>
      </c>
      <c r="V54" s="45">
        <f>FC_TRA_ROAD_P2W_E!V54+FC_TRA_ROAD_CAR_E!V54+FC_TRA_ROAD_BUS_E!V54+FC_TRA_ROAD_LCV_E!V54+FC_TRA_ROAD_HGV_E!V54</f>
        <v>0</v>
      </c>
      <c r="W54" s="45">
        <f>FC_TRA_ROAD_P2W_E!W54+FC_TRA_ROAD_CAR_E!W54+FC_TRA_ROAD_BUS_E!W54+FC_TRA_ROAD_LCV_E!W54+FC_TRA_ROAD_HGV_E!W54</f>
        <v>0</v>
      </c>
      <c r="X54" s="45">
        <f>FC_TRA_ROAD_P2W_E!X54+FC_TRA_ROAD_CAR_E!X54+FC_TRA_ROAD_BUS_E!X54+FC_TRA_ROAD_LCV_E!X54+FC_TRA_ROAD_HGV_E!X54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9">SUM(C62:C72)</f>
        <v>0</v>
      </c>
      <c r="D61" s="49">
        <f t="shared" si="29"/>
        <v>0</v>
      </c>
      <c r="E61" s="49">
        <f t="shared" si="29"/>
        <v>0</v>
      </c>
      <c r="F61" s="49">
        <f t="shared" si="29"/>
        <v>0</v>
      </c>
      <c r="G61" s="49">
        <f t="shared" si="29"/>
        <v>0</v>
      </c>
      <c r="H61" s="49">
        <f t="shared" si="29"/>
        <v>0</v>
      </c>
      <c r="I61" s="49">
        <f t="shared" si="29"/>
        <v>212.66623008000002</v>
      </c>
      <c r="J61" s="49">
        <f t="shared" si="29"/>
        <v>362.21958863999998</v>
      </c>
      <c r="K61" s="49">
        <f t="shared" si="29"/>
        <v>373.8646641599999</v>
      </c>
      <c r="L61" s="49">
        <f t="shared" si="29"/>
        <v>615.6849168</v>
      </c>
      <c r="M61" s="49">
        <f t="shared" si="29"/>
        <v>917.90479728000003</v>
      </c>
      <c r="N61" s="49">
        <f t="shared" si="29"/>
        <v>865.02120192000007</v>
      </c>
      <c r="O61" s="49">
        <f t="shared" si="29"/>
        <v>806.24758175999989</v>
      </c>
      <c r="P61" s="49">
        <f t="shared" si="29"/>
        <v>770.78984544000002</v>
      </c>
      <c r="Q61" s="49">
        <f t="shared" si="29"/>
        <v>770.65294463999999</v>
      </c>
      <c r="R61" s="49">
        <f t="shared" si="29"/>
        <v>961.88016240000002</v>
      </c>
      <c r="S61" s="49">
        <f t="shared" si="29"/>
        <v>778.78793232000044</v>
      </c>
      <c r="T61" s="49">
        <f t="shared" si="29"/>
        <v>713.69942831999992</v>
      </c>
      <c r="U61" s="49">
        <f t="shared" si="29"/>
        <v>771.02499888</v>
      </c>
      <c r="V61" s="49">
        <f t="shared" si="29"/>
        <v>801.74364623999963</v>
      </c>
      <c r="W61" s="49">
        <f t="shared" si="29"/>
        <v>717.75609839999981</v>
      </c>
      <c r="X61" s="49">
        <f t="shared" si="29"/>
        <v>1001.5912310400001</v>
      </c>
    </row>
    <row r="62" spans="1:24" ht="11.25" customHeight="1" x14ac:dyDescent="0.2">
      <c r="A62" s="50" t="s">
        <v>92</v>
      </c>
      <c r="B62" s="51" t="s">
        <v>93</v>
      </c>
      <c r="C62" s="52">
        <f>FC_TRA_ROAD_P2W_E!C62+FC_TRA_ROAD_CAR_E!C62+FC_TRA_ROAD_BUS_E!C62+FC_TRA_ROAD_LCV_E!C62+FC_TRA_ROAD_HGV_E!C62</f>
        <v>0</v>
      </c>
      <c r="D62" s="52">
        <f>FC_TRA_ROAD_P2W_E!D62+FC_TRA_ROAD_CAR_E!D62+FC_TRA_ROAD_BUS_E!D62+FC_TRA_ROAD_LCV_E!D62+FC_TRA_ROAD_HGV_E!D62</f>
        <v>0</v>
      </c>
      <c r="E62" s="52">
        <f>FC_TRA_ROAD_P2W_E!E62+FC_TRA_ROAD_CAR_E!E62+FC_TRA_ROAD_BUS_E!E62+FC_TRA_ROAD_LCV_E!E62+FC_TRA_ROAD_HGV_E!E62</f>
        <v>0</v>
      </c>
      <c r="F62" s="52">
        <f>FC_TRA_ROAD_P2W_E!F62+FC_TRA_ROAD_CAR_E!F62+FC_TRA_ROAD_BUS_E!F62+FC_TRA_ROAD_LCV_E!F62+FC_TRA_ROAD_HGV_E!F62</f>
        <v>0</v>
      </c>
      <c r="G62" s="52">
        <f>FC_TRA_ROAD_P2W_E!G62+FC_TRA_ROAD_CAR_E!G62+FC_TRA_ROAD_BUS_E!G62+FC_TRA_ROAD_LCV_E!G62+FC_TRA_ROAD_HGV_E!G62</f>
        <v>0</v>
      </c>
      <c r="H62" s="52">
        <f>FC_TRA_ROAD_P2W_E!H62+FC_TRA_ROAD_CAR_E!H62+FC_TRA_ROAD_BUS_E!H62+FC_TRA_ROAD_LCV_E!H62+FC_TRA_ROAD_HGV_E!H62</f>
        <v>0</v>
      </c>
      <c r="I62" s="52">
        <f>FC_TRA_ROAD_P2W_E!I62+FC_TRA_ROAD_CAR_E!I62+FC_TRA_ROAD_BUS_E!I62+FC_TRA_ROAD_LCV_E!I62+FC_TRA_ROAD_HGV_E!I62</f>
        <v>0</v>
      </c>
      <c r="J62" s="52">
        <f>FC_TRA_ROAD_P2W_E!J62+FC_TRA_ROAD_CAR_E!J62+FC_TRA_ROAD_BUS_E!J62+FC_TRA_ROAD_LCV_E!J62+FC_TRA_ROAD_HGV_E!J62</f>
        <v>0</v>
      </c>
      <c r="K62" s="52">
        <f>FC_TRA_ROAD_P2W_E!K62+FC_TRA_ROAD_CAR_E!K62+FC_TRA_ROAD_BUS_E!K62+FC_TRA_ROAD_LCV_E!K62+FC_TRA_ROAD_HGV_E!K62</f>
        <v>0</v>
      </c>
      <c r="L62" s="52">
        <f>FC_TRA_ROAD_P2W_E!L62+FC_TRA_ROAD_CAR_E!L62+FC_TRA_ROAD_BUS_E!L62+FC_TRA_ROAD_LCV_E!L62+FC_TRA_ROAD_HGV_E!L62</f>
        <v>0</v>
      </c>
      <c r="M62" s="52">
        <f>FC_TRA_ROAD_P2W_E!M62+FC_TRA_ROAD_CAR_E!M62+FC_TRA_ROAD_BUS_E!M62+FC_TRA_ROAD_LCV_E!M62+FC_TRA_ROAD_HGV_E!M62</f>
        <v>0</v>
      </c>
      <c r="N62" s="52">
        <f>FC_TRA_ROAD_P2W_E!N62+FC_TRA_ROAD_CAR_E!N62+FC_TRA_ROAD_BUS_E!N62+FC_TRA_ROAD_LCV_E!N62+FC_TRA_ROAD_HGV_E!N62</f>
        <v>0</v>
      </c>
      <c r="O62" s="52">
        <f>FC_TRA_ROAD_P2W_E!O62+FC_TRA_ROAD_CAR_E!O62+FC_TRA_ROAD_BUS_E!O62+FC_TRA_ROAD_LCV_E!O62+FC_TRA_ROAD_HGV_E!O62</f>
        <v>0</v>
      </c>
      <c r="P62" s="52">
        <f>FC_TRA_ROAD_P2W_E!P62+FC_TRA_ROAD_CAR_E!P62+FC_TRA_ROAD_BUS_E!P62+FC_TRA_ROAD_LCV_E!P62+FC_TRA_ROAD_HGV_E!P62</f>
        <v>0</v>
      </c>
      <c r="Q62" s="52">
        <f>FC_TRA_ROAD_P2W_E!Q62+FC_TRA_ROAD_CAR_E!Q62+FC_TRA_ROAD_BUS_E!Q62+FC_TRA_ROAD_LCV_E!Q62+FC_TRA_ROAD_HGV_E!Q62</f>
        <v>0</v>
      </c>
      <c r="R62" s="52">
        <f>FC_TRA_ROAD_P2W_E!R62+FC_TRA_ROAD_CAR_E!R62+FC_TRA_ROAD_BUS_E!R62+FC_TRA_ROAD_LCV_E!R62+FC_TRA_ROAD_HGV_E!R62</f>
        <v>0</v>
      </c>
      <c r="S62" s="52">
        <f>FC_TRA_ROAD_P2W_E!S62+FC_TRA_ROAD_CAR_E!S62+FC_TRA_ROAD_BUS_E!S62+FC_TRA_ROAD_LCV_E!S62+FC_TRA_ROAD_HGV_E!S62</f>
        <v>0</v>
      </c>
      <c r="T62" s="52">
        <f>FC_TRA_ROAD_P2W_E!T62+FC_TRA_ROAD_CAR_E!T62+FC_TRA_ROAD_BUS_E!T62+FC_TRA_ROAD_LCV_E!T62+FC_TRA_ROAD_HGV_E!T62</f>
        <v>0</v>
      </c>
      <c r="U62" s="52">
        <f>FC_TRA_ROAD_P2W_E!U62+FC_TRA_ROAD_CAR_E!U62+FC_TRA_ROAD_BUS_E!U62+FC_TRA_ROAD_LCV_E!U62+FC_TRA_ROAD_HGV_E!U62</f>
        <v>0</v>
      </c>
      <c r="V62" s="52">
        <f>FC_TRA_ROAD_P2W_E!V62+FC_TRA_ROAD_CAR_E!V62+FC_TRA_ROAD_BUS_E!V62+FC_TRA_ROAD_LCV_E!V62+FC_TRA_ROAD_HGV_E!V62</f>
        <v>0</v>
      </c>
      <c r="W62" s="52">
        <f>FC_TRA_ROAD_P2W_E!W62+FC_TRA_ROAD_CAR_E!W62+FC_TRA_ROAD_BUS_E!W62+FC_TRA_ROAD_LCV_E!W62+FC_TRA_ROAD_HGV_E!W62</f>
        <v>0</v>
      </c>
      <c r="X62" s="52">
        <f>FC_TRA_ROAD_P2W_E!X62+FC_TRA_ROAD_CAR_E!X62+FC_TRA_ROAD_BUS_E!X62+FC_TRA_ROAD_LCV_E!X62+FC_TRA_ROAD_HGV_E!X62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FC_TRA_ROAD_P2W_E!C63+FC_TRA_ROAD_CAR_E!C63+FC_TRA_ROAD_BUS_E!C63+FC_TRA_ROAD_LCV_E!C63+FC_TRA_ROAD_HGV_E!C63</f>
        <v>0</v>
      </c>
      <c r="D63" s="52">
        <f>FC_TRA_ROAD_P2W_E!D63+FC_TRA_ROAD_CAR_E!D63+FC_TRA_ROAD_BUS_E!D63+FC_TRA_ROAD_LCV_E!D63+FC_TRA_ROAD_HGV_E!D63</f>
        <v>0</v>
      </c>
      <c r="E63" s="52">
        <f>FC_TRA_ROAD_P2W_E!E63+FC_TRA_ROAD_CAR_E!E63+FC_TRA_ROAD_BUS_E!E63+FC_TRA_ROAD_LCV_E!E63+FC_TRA_ROAD_HGV_E!E63</f>
        <v>0</v>
      </c>
      <c r="F63" s="52">
        <f>FC_TRA_ROAD_P2W_E!F63+FC_TRA_ROAD_CAR_E!F63+FC_TRA_ROAD_BUS_E!F63+FC_TRA_ROAD_LCV_E!F63+FC_TRA_ROAD_HGV_E!F63</f>
        <v>0</v>
      </c>
      <c r="G63" s="52">
        <f>FC_TRA_ROAD_P2W_E!G63+FC_TRA_ROAD_CAR_E!G63+FC_TRA_ROAD_BUS_E!G63+FC_TRA_ROAD_LCV_E!G63+FC_TRA_ROAD_HGV_E!G63</f>
        <v>0</v>
      </c>
      <c r="H63" s="52">
        <f>FC_TRA_ROAD_P2W_E!H63+FC_TRA_ROAD_CAR_E!H63+FC_TRA_ROAD_BUS_E!H63+FC_TRA_ROAD_LCV_E!H63+FC_TRA_ROAD_HGV_E!H63</f>
        <v>0</v>
      </c>
      <c r="I63" s="52">
        <f>FC_TRA_ROAD_P2W_E!I63+FC_TRA_ROAD_CAR_E!I63+FC_TRA_ROAD_BUS_E!I63+FC_TRA_ROAD_LCV_E!I63+FC_TRA_ROAD_HGV_E!I63</f>
        <v>0</v>
      </c>
      <c r="J63" s="52">
        <f>FC_TRA_ROAD_P2W_E!J63+FC_TRA_ROAD_CAR_E!J63+FC_TRA_ROAD_BUS_E!J63+FC_TRA_ROAD_LCV_E!J63+FC_TRA_ROAD_HGV_E!J63</f>
        <v>0</v>
      </c>
      <c r="K63" s="52">
        <f>FC_TRA_ROAD_P2W_E!K63+FC_TRA_ROAD_CAR_E!K63+FC_TRA_ROAD_BUS_E!K63+FC_TRA_ROAD_LCV_E!K63+FC_TRA_ROAD_HGV_E!K63</f>
        <v>0</v>
      </c>
      <c r="L63" s="52">
        <f>FC_TRA_ROAD_P2W_E!L63+FC_TRA_ROAD_CAR_E!L63+FC_TRA_ROAD_BUS_E!L63+FC_TRA_ROAD_LCV_E!L63+FC_TRA_ROAD_HGV_E!L63</f>
        <v>0</v>
      </c>
      <c r="M63" s="52">
        <f>FC_TRA_ROAD_P2W_E!M63+FC_TRA_ROAD_CAR_E!M63+FC_TRA_ROAD_BUS_E!M63+FC_TRA_ROAD_LCV_E!M63+FC_TRA_ROAD_HGV_E!M63</f>
        <v>0</v>
      </c>
      <c r="N63" s="52">
        <f>FC_TRA_ROAD_P2W_E!N63+FC_TRA_ROAD_CAR_E!N63+FC_TRA_ROAD_BUS_E!N63+FC_TRA_ROAD_LCV_E!N63+FC_TRA_ROAD_HGV_E!N63</f>
        <v>0</v>
      </c>
      <c r="O63" s="52">
        <f>FC_TRA_ROAD_P2W_E!O63+FC_TRA_ROAD_CAR_E!O63+FC_TRA_ROAD_BUS_E!O63+FC_TRA_ROAD_LCV_E!O63+FC_TRA_ROAD_HGV_E!O63</f>
        <v>0</v>
      </c>
      <c r="P63" s="52">
        <f>FC_TRA_ROAD_P2W_E!P63+FC_TRA_ROAD_CAR_E!P63+FC_TRA_ROAD_BUS_E!P63+FC_TRA_ROAD_LCV_E!P63+FC_TRA_ROAD_HGV_E!P63</f>
        <v>0</v>
      </c>
      <c r="Q63" s="52">
        <f>FC_TRA_ROAD_P2W_E!Q63+FC_TRA_ROAD_CAR_E!Q63+FC_TRA_ROAD_BUS_E!Q63+FC_TRA_ROAD_LCV_E!Q63+FC_TRA_ROAD_HGV_E!Q63</f>
        <v>0</v>
      </c>
      <c r="R63" s="52">
        <f>FC_TRA_ROAD_P2W_E!R63+FC_TRA_ROAD_CAR_E!R63+FC_TRA_ROAD_BUS_E!R63+FC_TRA_ROAD_LCV_E!R63+FC_TRA_ROAD_HGV_E!R63</f>
        <v>0</v>
      </c>
      <c r="S63" s="52">
        <f>FC_TRA_ROAD_P2W_E!S63+FC_TRA_ROAD_CAR_E!S63+FC_TRA_ROAD_BUS_E!S63+FC_TRA_ROAD_LCV_E!S63+FC_TRA_ROAD_HGV_E!S63</f>
        <v>0</v>
      </c>
      <c r="T63" s="52">
        <f>FC_TRA_ROAD_P2W_E!T63+FC_TRA_ROAD_CAR_E!T63+FC_TRA_ROAD_BUS_E!T63+FC_TRA_ROAD_LCV_E!T63+FC_TRA_ROAD_HGV_E!T63</f>
        <v>0</v>
      </c>
      <c r="U63" s="52">
        <f>FC_TRA_ROAD_P2W_E!U63+FC_TRA_ROAD_CAR_E!U63+FC_TRA_ROAD_BUS_E!U63+FC_TRA_ROAD_LCV_E!U63+FC_TRA_ROAD_HGV_E!U63</f>
        <v>0</v>
      </c>
      <c r="V63" s="52">
        <f>FC_TRA_ROAD_P2W_E!V63+FC_TRA_ROAD_CAR_E!V63+FC_TRA_ROAD_BUS_E!V63+FC_TRA_ROAD_LCV_E!V63+FC_TRA_ROAD_HGV_E!V63</f>
        <v>0</v>
      </c>
      <c r="W63" s="52">
        <f>FC_TRA_ROAD_P2W_E!W63+FC_TRA_ROAD_CAR_E!W63+FC_TRA_ROAD_BUS_E!W63+FC_TRA_ROAD_LCV_E!W63+FC_TRA_ROAD_HGV_E!W63</f>
        <v>0</v>
      </c>
      <c r="X63" s="52">
        <f>FC_TRA_ROAD_P2W_E!X63+FC_TRA_ROAD_CAR_E!X63+FC_TRA_ROAD_BUS_E!X63+FC_TRA_ROAD_LCV_E!X63+FC_TRA_ROAD_HGV_E!X63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FC_TRA_ROAD_P2W_E!C64+FC_TRA_ROAD_CAR_E!C64+FC_TRA_ROAD_BUS_E!C64+FC_TRA_ROAD_LCV_E!C64+FC_TRA_ROAD_HGV_E!C64</f>
        <v>0</v>
      </c>
      <c r="D64" s="52">
        <f>FC_TRA_ROAD_P2W_E!D64+FC_TRA_ROAD_CAR_E!D64+FC_TRA_ROAD_BUS_E!D64+FC_TRA_ROAD_LCV_E!D64+FC_TRA_ROAD_HGV_E!D64</f>
        <v>0</v>
      </c>
      <c r="E64" s="52">
        <f>FC_TRA_ROAD_P2W_E!E64+FC_TRA_ROAD_CAR_E!E64+FC_TRA_ROAD_BUS_E!E64+FC_TRA_ROAD_LCV_E!E64+FC_TRA_ROAD_HGV_E!E64</f>
        <v>0</v>
      </c>
      <c r="F64" s="52">
        <f>FC_TRA_ROAD_P2W_E!F64+FC_TRA_ROAD_CAR_E!F64+FC_TRA_ROAD_BUS_E!F64+FC_TRA_ROAD_LCV_E!F64+FC_TRA_ROAD_HGV_E!F64</f>
        <v>0</v>
      </c>
      <c r="G64" s="52">
        <f>FC_TRA_ROAD_P2W_E!G64+FC_TRA_ROAD_CAR_E!G64+FC_TRA_ROAD_BUS_E!G64+FC_TRA_ROAD_LCV_E!G64+FC_TRA_ROAD_HGV_E!G64</f>
        <v>0</v>
      </c>
      <c r="H64" s="52">
        <f>FC_TRA_ROAD_P2W_E!H64+FC_TRA_ROAD_CAR_E!H64+FC_TRA_ROAD_BUS_E!H64+FC_TRA_ROAD_LCV_E!H64+FC_TRA_ROAD_HGV_E!H64</f>
        <v>0</v>
      </c>
      <c r="I64" s="52">
        <f>FC_TRA_ROAD_P2W_E!I64+FC_TRA_ROAD_CAR_E!I64+FC_TRA_ROAD_BUS_E!I64+FC_TRA_ROAD_LCV_E!I64+FC_TRA_ROAD_HGV_E!I64</f>
        <v>0</v>
      </c>
      <c r="J64" s="52">
        <f>FC_TRA_ROAD_P2W_E!J64+FC_TRA_ROAD_CAR_E!J64+FC_TRA_ROAD_BUS_E!J64+FC_TRA_ROAD_LCV_E!J64+FC_TRA_ROAD_HGV_E!J64</f>
        <v>0</v>
      </c>
      <c r="K64" s="52">
        <f>FC_TRA_ROAD_P2W_E!K64+FC_TRA_ROAD_CAR_E!K64+FC_TRA_ROAD_BUS_E!K64+FC_TRA_ROAD_LCV_E!K64+FC_TRA_ROAD_HGV_E!K64</f>
        <v>0</v>
      </c>
      <c r="L64" s="52">
        <f>FC_TRA_ROAD_P2W_E!L64+FC_TRA_ROAD_CAR_E!L64+FC_TRA_ROAD_BUS_E!L64+FC_TRA_ROAD_LCV_E!L64+FC_TRA_ROAD_HGV_E!L64</f>
        <v>0</v>
      </c>
      <c r="M64" s="52">
        <f>FC_TRA_ROAD_P2W_E!M64+FC_TRA_ROAD_CAR_E!M64+FC_TRA_ROAD_BUS_E!M64+FC_TRA_ROAD_LCV_E!M64+FC_TRA_ROAD_HGV_E!M64</f>
        <v>0</v>
      </c>
      <c r="N64" s="52">
        <f>FC_TRA_ROAD_P2W_E!N64+FC_TRA_ROAD_CAR_E!N64+FC_TRA_ROAD_BUS_E!N64+FC_TRA_ROAD_LCV_E!N64+FC_TRA_ROAD_HGV_E!N64</f>
        <v>0</v>
      </c>
      <c r="O64" s="52">
        <f>FC_TRA_ROAD_P2W_E!O64+FC_TRA_ROAD_CAR_E!O64+FC_TRA_ROAD_BUS_E!O64+FC_TRA_ROAD_LCV_E!O64+FC_TRA_ROAD_HGV_E!O64</f>
        <v>0</v>
      </c>
      <c r="P64" s="52">
        <f>FC_TRA_ROAD_P2W_E!P64+FC_TRA_ROAD_CAR_E!P64+FC_TRA_ROAD_BUS_E!P64+FC_TRA_ROAD_LCV_E!P64+FC_TRA_ROAD_HGV_E!P64</f>
        <v>0</v>
      </c>
      <c r="Q64" s="52">
        <f>FC_TRA_ROAD_P2W_E!Q64+FC_TRA_ROAD_CAR_E!Q64+FC_TRA_ROAD_BUS_E!Q64+FC_TRA_ROAD_LCV_E!Q64+FC_TRA_ROAD_HGV_E!Q64</f>
        <v>0</v>
      </c>
      <c r="R64" s="52">
        <f>FC_TRA_ROAD_P2W_E!R64+FC_TRA_ROAD_CAR_E!R64+FC_TRA_ROAD_BUS_E!R64+FC_TRA_ROAD_LCV_E!R64+FC_TRA_ROAD_HGV_E!R64</f>
        <v>0</v>
      </c>
      <c r="S64" s="52">
        <f>FC_TRA_ROAD_P2W_E!S64+FC_TRA_ROAD_CAR_E!S64+FC_TRA_ROAD_BUS_E!S64+FC_TRA_ROAD_LCV_E!S64+FC_TRA_ROAD_HGV_E!S64</f>
        <v>0</v>
      </c>
      <c r="T64" s="52">
        <f>FC_TRA_ROAD_P2W_E!T64+FC_TRA_ROAD_CAR_E!T64+FC_TRA_ROAD_BUS_E!T64+FC_TRA_ROAD_LCV_E!T64+FC_TRA_ROAD_HGV_E!T64</f>
        <v>0</v>
      </c>
      <c r="U64" s="52">
        <f>FC_TRA_ROAD_P2W_E!U64+FC_TRA_ROAD_CAR_E!U64+FC_TRA_ROAD_BUS_E!U64+FC_TRA_ROAD_LCV_E!U64+FC_TRA_ROAD_HGV_E!U64</f>
        <v>0</v>
      </c>
      <c r="V64" s="52">
        <f>FC_TRA_ROAD_P2W_E!V64+FC_TRA_ROAD_CAR_E!V64+FC_TRA_ROAD_BUS_E!V64+FC_TRA_ROAD_LCV_E!V64+FC_TRA_ROAD_HGV_E!V64</f>
        <v>0</v>
      </c>
      <c r="W64" s="52">
        <f>FC_TRA_ROAD_P2W_E!W64+FC_TRA_ROAD_CAR_E!W64+FC_TRA_ROAD_BUS_E!W64+FC_TRA_ROAD_LCV_E!W64+FC_TRA_ROAD_HGV_E!W64</f>
        <v>0</v>
      </c>
      <c r="X64" s="52">
        <f>FC_TRA_ROAD_P2W_E!X64+FC_TRA_ROAD_CAR_E!X64+FC_TRA_ROAD_BUS_E!X64+FC_TRA_ROAD_LCV_E!X64+FC_TRA_ROAD_HGV_E!X64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FC_TRA_ROAD_P2W_E!C65+FC_TRA_ROAD_CAR_E!C65+FC_TRA_ROAD_BUS_E!C65+FC_TRA_ROAD_LCV_E!C65+FC_TRA_ROAD_HGV_E!C65</f>
        <v>0</v>
      </c>
      <c r="D65" s="52">
        <f>FC_TRA_ROAD_P2W_E!D65+FC_TRA_ROAD_CAR_E!D65+FC_TRA_ROAD_BUS_E!D65+FC_TRA_ROAD_LCV_E!D65+FC_TRA_ROAD_HGV_E!D65</f>
        <v>0</v>
      </c>
      <c r="E65" s="52">
        <f>FC_TRA_ROAD_P2W_E!E65+FC_TRA_ROAD_CAR_E!E65+FC_TRA_ROAD_BUS_E!E65+FC_TRA_ROAD_LCV_E!E65+FC_TRA_ROAD_HGV_E!E65</f>
        <v>0</v>
      </c>
      <c r="F65" s="52">
        <f>FC_TRA_ROAD_P2W_E!F65+FC_TRA_ROAD_CAR_E!F65+FC_TRA_ROAD_BUS_E!F65+FC_TRA_ROAD_LCV_E!F65+FC_TRA_ROAD_HGV_E!F65</f>
        <v>0</v>
      </c>
      <c r="G65" s="52">
        <f>FC_TRA_ROAD_P2W_E!G65+FC_TRA_ROAD_CAR_E!G65+FC_TRA_ROAD_BUS_E!G65+FC_TRA_ROAD_LCV_E!G65+FC_TRA_ROAD_HGV_E!G65</f>
        <v>0</v>
      </c>
      <c r="H65" s="52">
        <f>FC_TRA_ROAD_P2W_E!H65+FC_TRA_ROAD_CAR_E!H65+FC_TRA_ROAD_BUS_E!H65+FC_TRA_ROAD_LCV_E!H65+FC_TRA_ROAD_HGV_E!H65</f>
        <v>0</v>
      </c>
      <c r="I65" s="52">
        <f>FC_TRA_ROAD_P2W_E!I65+FC_TRA_ROAD_CAR_E!I65+FC_TRA_ROAD_BUS_E!I65+FC_TRA_ROAD_LCV_E!I65+FC_TRA_ROAD_HGV_E!I65</f>
        <v>0</v>
      </c>
      <c r="J65" s="52">
        <f>FC_TRA_ROAD_P2W_E!J65+FC_TRA_ROAD_CAR_E!J65+FC_TRA_ROAD_BUS_E!J65+FC_TRA_ROAD_LCV_E!J65+FC_TRA_ROAD_HGV_E!J65</f>
        <v>0</v>
      </c>
      <c r="K65" s="52">
        <f>FC_TRA_ROAD_P2W_E!K65+FC_TRA_ROAD_CAR_E!K65+FC_TRA_ROAD_BUS_E!K65+FC_TRA_ROAD_LCV_E!K65+FC_TRA_ROAD_HGV_E!K65</f>
        <v>0</v>
      </c>
      <c r="L65" s="52">
        <f>FC_TRA_ROAD_P2W_E!L65+FC_TRA_ROAD_CAR_E!L65+FC_TRA_ROAD_BUS_E!L65+FC_TRA_ROAD_LCV_E!L65+FC_TRA_ROAD_HGV_E!L65</f>
        <v>0</v>
      </c>
      <c r="M65" s="52">
        <f>FC_TRA_ROAD_P2W_E!M65+FC_TRA_ROAD_CAR_E!M65+FC_TRA_ROAD_BUS_E!M65+FC_TRA_ROAD_LCV_E!M65+FC_TRA_ROAD_HGV_E!M65</f>
        <v>0</v>
      </c>
      <c r="N65" s="52">
        <f>FC_TRA_ROAD_P2W_E!N65+FC_TRA_ROAD_CAR_E!N65+FC_TRA_ROAD_BUS_E!N65+FC_TRA_ROAD_LCV_E!N65+FC_TRA_ROAD_HGV_E!N65</f>
        <v>0</v>
      </c>
      <c r="O65" s="52">
        <f>FC_TRA_ROAD_P2W_E!O65+FC_TRA_ROAD_CAR_E!O65+FC_TRA_ROAD_BUS_E!O65+FC_TRA_ROAD_LCV_E!O65+FC_TRA_ROAD_HGV_E!O65</f>
        <v>0</v>
      </c>
      <c r="P65" s="52">
        <f>FC_TRA_ROAD_P2W_E!P65+FC_TRA_ROAD_CAR_E!P65+FC_TRA_ROAD_BUS_E!P65+FC_TRA_ROAD_LCV_E!P65+FC_TRA_ROAD_HGV_E!P65</f>
        <v>0</v>
      </c>
      <c r="Q65" s="52">
        <f>FC_TRA_ROAD_P2W_E!Q65+FC_TRA_ROAD_CAR_E!Q65+FC_TRA_ROAD_BUS_E!Q65+FC_TRA_ROAD_LCV_E!Q65+FC_TRA_ROAD_HGV_E!Q65</f>
        <v>0</v>
      </c>
      <c r="R65" s="52">
        <f>FC_TRA_ROAD_P2W_E!R65+FC_TRA_ROAD_CAR_E!R65+FC_TRA_ROAD_BUS_E!R65+FC_TRA_ROAD_LCV_E!R65+FC_TRA_ROAD_HGV_E!R65</f>
        <v>0</v>
      </c>
      <c r="S65" s="52">
        <f>FC_TRA_ROAD_P2W_E!S65+FC_TRA_ROAD_CAR_E!S65+FC_TRA_ROAD_BUS_E!S65+FC_TRA_ROAD_LCV_E!S65+FC_TRA_ROAD_HGV_E!S65</f>
        <v>0</v>
      </c>
      <c r="T65" s="52">
        <f>FC_TRA_ROAD_P2W_E!T65+FC_TRA_ROAD_CAR_E!T65+FC_TRA_ROAD_BUS_E!T65+FC_TRA_ROAD_LCV_E!T65+FC_TRA_ROAD_HGV_E!T65</f>
        <v>0</v>
      </c>
      <c r="U65" s="52">
        <f>FC_TRA_ROAD_P2W_E!U65+FC_TRA_ROAD_CAR_E!U65+FC_TRA_ROAD_BUS_E!U65+FC_TRA_ROAD_LCV_E!U65+FC_TRA_ROAD_HGV_E!U65</f>
        <v>0</v>
      </c>
      <c r="V65" s="52">
        <f>FC_TRA_ROAD_P2W_E!V65+FC_TRA_ROAD_CAR_E!V65+FC_TRA_ROAD_BUS_E!V65+FC_TRA_ROAD_LCV_E!V65+FC_TRA_ROAD_HGV_E!V65</f>
        <v>0</v>
      </c>
      <c r="W65" s="52">
        <f>FC_TRA_ROAD_P2W_E!W65+FC_TRA_ROAD_CAR_E!W65+FC_TRA_ROAD_BUS_E!W65+FC_TRA_ROAD_LCV_E!W65+FC_TRA_ROAD_HGV_E!W65</f>
        <v>0</v>
      </c>
      <c r="X65" s="52">
        <f>FC_TRA_ROAD_P2W_E!X65+FC_TRA_ROAD_CAR_E!X65+FC_TRA_ROAD_BUS_E!X65+FC_TRA_ROAD_LCV_E!X65+FC_TRA_ROAD_HGV_E!X65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FC_TRA_ROAD_P2W_E!C66+FC_TRA_ROAD_CAR_E!C66+FC_TRA_ROAD_BUS_E!C66+FC_TRA_ROAD_LCV_E!C66+FC_TRA_ROAD_HGV_E!C66</f>
        <v>0</v>
      </c>
      <c r="D66" s="52">
        <f>FC_TRA_ROAD_P2W_E!D66+FC_TRA_ROAD_CAR_E!D66+FC_TRA_ROAD_BUS_E!D66+FC_TRA_ROAD_LCV_E!D66+FC_TRA_ROAD_HGV_E!D66</f>
        <v>0</v>
      </c>
      <c r="E66" s="52">
        <f>FC_TRA_ROAD_P2W_E!E66+FC_TRA_ROAD_CAR_E!E66+FC_TRA_ROAD_BUS_E!E66+FC_TRA_ROAD_LCV_E!E66+FC_TRA_ROAD_HGV_E!E66</f>
        <v>0</v>
      </c>
      <c r="F66" s="52">
        <f>FC_TRA_ROAD_P2W_E!F66+FC_TRA_ROAD_CAR_E!F66+FC_TRA_ROAD_BUS_E!F66+FC_TRA_ROAD_LCV_E!F66+FC_TRA_ROAD_HGV_E!F66</f>
        <v>0</v>
      </c>
      <c r="G66" s="52">
        <f>FC_TRA_ROAD_P2W_E!G66+FC_TRA_ROAD_CAR_E!G66+FC_TRA_ROAD_BUS_E!G66+FC_TRA_ROAD_LCV_E!G66+FC_TRA_ROAD_HGV_E!G66</f>
        <v>0</v>
      </c>
      <c r="H66" s="52">
        <f>FC_TRA_ROAD_P2W_E!H66+FC_TRA_ROAD_CAR_E!H66+FC_TRA_ROAD_BUS_E!H66+FC_TRA_ROAD_LCV_E!H66+FC_TRA_ROAD_HGV_E!H66</f>
        <v>0</v>
      </c>
      <c r="I66" s="52">
        <f>FC_TRA_ROAD_P2W_E!I66+FC_TRA_ROAD_CAR_E!I66+FC_TRA_ROAD_BUS_E!I66+FC_TRA_ROAD_LCV_E!I66+FC_TRA_ROAD_HGV_E!I66</f>
        <v>0</v>
      </c>
      <c r="J66" s="52">
        <f>FC_TRA_ROAD_P2W_E!J66+FC_TRA_ROAD_CAR_E!J66+FC_TRA_ROAD_BUS_E!J66+FC_TRA_ROAD_LCV_E!J66+FC_TRA_ROAD_HGV_E!J66</f>
        <v>0</v>
      </c>
      <c r="K66" s="52">
        <f>FC_TRA_ROAD_P2W_E!K66+FC_TRA_ROAD_CAR_E!K66+FC_TRA_ROAD_BUS_E!K66+FC_TRA_ROAD_LCV_E!K66+FC_TRA_ROAD_HGV_E!K66</f>
        <v>0</v>
      </c>
      <c r="L66" s="52">
        <f>FC_TRA_ROAD_P2W_E!L66+FC_TRA_ROAD_CAR_E!L66+FC_TRA_ROAD_BUS_E!L66+FC_TRA_ROAD_LCV_E!L66+FC_TRA_ROAD_HGV_E!L66</f>
        <v>0</v>
      </c>
      <c r="M66" s="52">
        <f>FC_TRA_ROAD_P2W_E!M66+FC_TRA_ROAD_CAR_E!M66+FC_TRA_ROAD_BUS_E!M66+FC_TRA_ROAD_LCV_E!M66+FC_TRA_ROAD_HGV_E!M66</f>
        <v>0</v>
      </c>
      <c r="N66" s="52">
        <f>FC_TRA_ROAD_P2W_E!N66+FC_TRA_ROAD_CAR_E!N66+FC_TRA_ROAD_BUS_E!N66+FC_TRA_ROAD_LCV_E!N66+FC_TRA_ROAD_HGV_E!N66</f>
        <v>0</v>
      </c>
      <c r="O66" s="52">
        <f>FC_TRA_ROAD_P2W_E!O66+FC_TRA_ROAD_CAR_E!O66+FC_TRA_ROAD_BUS_E!O66+FC_TRA_ROAD_LCV_E!O66+FC_TRA_ROAD_HGV_E!O66</f>
        <v>0</v>
      </c>
      <c r="P66" s="52">
        <f>FC_TRA_ROAD_P2W_E!P66+FC_TRA_ROAD_CAR_E!P66+FC_TRA_ROAD_BUS_E!P66+FC_TRA_ROAD_LCV_E!P66+FC_TRA_ROAD_HGV_E!P66</f>
        <v>0</v>
      </c>
      <c r="Q66" s="52">
        <f>FC_TRA_ROAD_P2W_E!Q66+FC_TRA_ROAD_CAR_E!Q66+FC_TRA_ROAD_BUS_E!Q66+FC_TRA_ROAD_LCV_E!Q66+FC_TRA_ROAD_HGV_E!Q66</f>
        <v>0</v>
      </c>
      <c r="R66" s="52">
        <f>FC_TRA_ROAD_P2W_E!R66+FC_TRA_ROAD_CAR_E!R66+FC_TRA_ROAD_BUS_E!R66+FC_TRA_ROAD_LCV_E!R66+FC_TRA_ROAD_HGV_E!R66</f>
        <v>0</v>
      </c>
      <c r="S66" s="52">
        <f>FC_TRA_ROAD_P2W_E!S66+FC_TRA_ROAD_CAR_E!S66+FC_TRA_ROAD_BUS_E!S66+FC_TRA_ROAD_LCV_E!S66+FC_TRA_ROAD_HGV_E!S66</f>
        <v>0</v>
      </c>
      <c r="T66" s="52">
        <f>FC_TRA_ROAD_P2W_E!T66+FC_TRA_ROAD_CAR_E!T66+FC_TRA_ROAD_BUS_E!T66+FC_TRA_ROAD_LCV_E!T66+FC_TRA_ROAD_HGV_E!T66</f>
        <v>0</v>
      </c>
      <c r="U66" s="52">
        <f>FC_TRA_ROAD_P2W_E!U66+FC_TRA_ROAD_CAR_E!U66+FC_TRA_ROAD_BUS_E!U66+FC_TRA_ROAD_LCV_E!U66+FC_TRA_ROAD_HGV_E!U66</f>
        <v>0</v>
      </c>
      <c r="V66" s="52">
        <f>FC_TRA_ROAD_P2W_E!V66+FC_TRA_ROAD_CAR_E!V66+FC_TRA_ROAD_BUS_E!V66+FC_TRA_ROAD_LCV_E!V66+FC_TRA_ROAD_HGV_E!V66</f>
        <v>0</v>
      </c>
      <c r="W66" s="52">
        <f>FC_TRA_ROAD_P2W_E!W66+FC_TRA_ROAD_CAR_E!W66+FC_TRA_ROAD_BUS_E!W66+FC_TRA_ROAD_LCV_E!W66+FC_TRA_ROAD_HGV_E!W66</f>
        <v>0</v>
      </c>
      <c r="X66" s="52">
        <f>FC_TRA_ROAD_P2W_E!X66+FC_TRA_ROAD_CAR_E!X66+FC_TRA_ROAD_BUS_E!X66+FC_TRA_ROAD_LCV_E!X66+FC_TRA_ROAD_HGV_E!X66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FC_TRA_ROAD_P2W_E!C67+FC_TRA_ROAD_CAR_E!C67+FC_TRA_ROAD_BUS_E!C67+FC_TRA_ROAD_LCV_E!C67+FC_TRA_ROAD_HGV_E!C67</f>
        <v>0</v>
      </c>
      <c r="D67" s="52">
        <f>FC_TRA_ROAD_P2W_E!D67+FC_TRA_ROAD_CAR_E!D67+FC_TRA_ROAD_BUS_E!D67+FC_TRA_ROAD_LCV_E!D67+FC_TRA_ROAD_HGV_E!D67</f>
        <v>0</v>
      </c>
      <c r="E67" s="52">
        <f>FC_TRA_ROAD_P2W_E!E67+FC_TRA_ROAD_CAR_E!E67+FC_TRA_ROAD_BUS_E!E67+FC_TRA_ROAD_LCV_E!E67+FC_TRA_ROAD_HGV_E!E67</f>
        <v>0</v>
      </c>
      <c r="F67" s="52">
        <f>FC_TRA_ROAD_P2W_E!F67+FC_TRA_ROAD_CAR_E!F67+FC_TRA_ROAD_BUS_E!F67+FC_TRA_ROAD_LCV_E!F67+FC_TRA_ROAD_HGV_E!F67</f>
        <v>0</v>
      </c>
      <c r="G67" s="52">
        <f>FC_TRA_ROAD_P2W_E!G67+FC_TRA_ROAD_CAR_E!G67+FC_TRA_ROAD_BUS_E!G67+FC_TRA_ROAD_LCV_E!G67+FC_TRA_ROAD_HGV_E!G67</f>
        <v>0</v>
      </c>
      <c r="H67" s="52">
        <f>FC_TRA_ROAD_P2W_E!H67+FC_TRA_ROAD_CAR_E!H67+FC_TRA_ROAD_BUS_E!H67+FC_TRA_ROAD_LCV_E!H67+FC_TRA_ROAD_HGV_E!H67</f>
        <v>0</v>
      </c>
      <c r="I67" s="52">
        <f>FC_TRA_ROAD_P2W_E!I67+FC_TRA_ROAD_CAR_E!I67+FC_TRA_ROAD_BUS_E!I67+FC_TRA_ROAD_LCV_E!I67+FC_TRA_ROAD_HGV_E!I67</f>
        <v>0</v>
      </c>
      <c r="J67" s="52">
        <f>FC_TRA_ROAD_P2W_E!J67+FC_TRA_ROAD_CAR_E!J67+FC_TRA_ROAD_BUS_E!J67+FC_TRA_ROAD_LCV_E!J67+FC_TRA_ROAD_HGV_E!J67</f>
        <v>0</v>
      </c>
      <c r="K67" s="52">
        <f>FC_TRA_ROAD_P2W_E!K67+FC_TRA_ROAD_CAR_E!K67+FC_TRA_ROAD_BUS_E!K67+FC_TRA_ROAD_LCV_E!K67+FC_TRA_ROAD_HGV_E!K67</f>
        <v>0</v>
      </c>
      <c r="L67" s="52">
        <f>FC_TRA_ROAD_P2W_E!L67+FC_TRA_ROAD_CAR_E!L67+FC_TRA_ROAD_BUS_E!L67+FC_TRA_ROAD_LCV_E!L67+FC_TRA_ROAD_HGV_E!L67</f>
        <v>0</v>
      </c>
      <c r="M67" s="52">
        <f>FC_TRA_ROAD_P2W_E!M67+FC_TRA_ROAD_CAR_E!M67+FC_TRA_ROAD_BUS_E!M67+FC_TRA_ROAD_LCV_E!M67+FC_TRA_ROAD_HGV_E!M67</f>
        <v>0</v>
      </c>
      <c r="N67" s="52">
        <f>FC_TRA_ROAD_P2W_E!N67+FC_TRA_ROAD_CAR_E!N67+FC_TRA_ROAD_BUS_E!N67+FC_TRA_ROAD_LCV_E!N67+FC_TRA_ROAD_HGV_E!N67</f>
        <v>0</v>
      </c>
      <c r="O67" s="52">
        <f>FC_TRA_ROAD_P2W_E!O67+FC_TRA_ROAD_CAR_E!O67+FC_TRA_ROAD_BUS_E!O67+FC_TRA_ROAD_LCV_E!O67+FC_TRA_ROAD_HGV_E!O67</f>
        <v>3.8232000000000004</v>
      </c>
      <c r="P67" s="52">
        <f>FC_TRA_ROAD_P2W_E!P67+FC_TRA_ROAD_CAR_E!P67+FC_TRA_ROAD_BUS_E!P67+FC_TRA_ROAD_LCV_E!P67+FC_TRA_ROAD_HGV_E!P67</f>
        <v>5.7348000000000008</v>
      </c>
      <c r="Q67" s="52">
        <f>FC_TRA_ROAD_P2W_E!Q67+FC_TRA_ROAD_CAR_E!Q67+FC_TRA_ROAD_BUS_E!Q67+FC_TRA_ROAD_LCV_E!Q67+FC_TRA_ROAD_HGV_E!Q67</f>
        <v>5.7348000000000008</v>
      </c>
      <c r="R67" s="52">
        <f>FC_TRA_ROAD_P2W_E!R67+FC_TRA_ROAD_CAR_E!R67+FC_TRA_ROAD_BUS_E!R67+FC_TRA_ROAD_LCV_E!R67+FC_TRA_ROAD_HGV_E!R67</f>
        <v>63.08280000000002</v>
      </c>
      <c r="S67" s="52">
        <f>FC_TRA_ROAD_P2W_E!S67+FC_TRA_ROAD_CAR_E!S67+FC_TRA_ROAD_BUS_E!S67+FC_TRA_ROAD_LCV_E!S67+FC_TRA_ROAD_HGV_E!S67</f>
        <v>74.552399999999992</v>
      </c>
      <c r="T67" s="52">
        <f>FC_TRA_ROAD_P2W_E!T67+FC_TRA_ROAD_CAR_E!T67+FC_TRA_ROAD_BUS_E!T67+FC_TRA_ROAD_LCV_E!T67+FC_TRA_ROAD_HGV_E!T67</f>
        <v>8.7360119999999988</v>
      </c>
      <c r="U67" s="52">
        <f>FC_TRA_ROAD_P2W_E!U67+FC_TRA_ROAD_CAR_E!U67+FC_TRA_ROAD_BUS_E!U67+FC_TRA_ROAD_LCV_E!U67+FC_TRA_ROAD_HGV_E!U67</f>
        <v>16.598550240000005</v>
      </c>
      <c r="V67" s="52">
        <f>FC_TRA_ROAD_P2W_E!V67+FC_TRA_ROAD_CAR_E!V67+FC_TRA_ROAD_BUS_E!V67+FC_TRA_ROAD_LCV_E!V67+FC_TRA_ROAD_HGV_E!V67</f>
        <v>24.262027199999995</v>
      </c>
      <c r="W67" s="52">
        <f>FC_TRA_ROAD_P2W_E!W67+FC_TRA_ROAD_CAR_E!W67+FC_TRA_ROAD_BUS_E!W67+FC_TRA_ROAD_LCV_E!W67+FC_TRA_ROAD_HGV_E!W67</f>
        <v>19.022459039999994</v>
      </c>
      <c r="X67" s="52">
        <f>FC_TRA_ROAD_P2W_E!X67+FC_TRA_ROAD_CAR_E!X67+FC_TRA_ROAD_BUS_E!X67+FC_TRA_ROAD_LCV_E!X67+FC_TRA_ROAD_HGV_E!X67</f>
        <v>50.722394400000006</v>
      </c>
    </row>
    <row r="68" spans="1:24" ht="11.25" customHeight="1" x14ac:dyDescent="0.2">
      <c r="A68" s="50" t="s">
        <v>104</v>
      </c>
      <c r="B68" s="51" t="s">
        <v>105</v>
      </c>
      <c r="C68" s="52">
        <f>FC_TRA_ROAD_P2W_E!C68+FC_TRA_ROAD_CAR_E!C68+FC_TRA_ROAD_BUS_E!C68+FC_TRA_ROAD_LCV_E!C68+FC_TRA_ROAD_HGV_E!C68</f>
        <v>0</v>
      </c>
      <c r="D68" s="52">
        <f>FC_TRA_ROAD_P2W_E!D68+FC_TRA_ROAD_CAR_E!D68+FC_TRA_ROAD_BUS_E!D68+FC_TRA_ROAD_LCV_E!D68+FC_TRA_ROAD_HGV_E!D68</f>
        <v>0</v>
      </c>
      <c r="E68" s="52">
        <f>FC_TRA_ROAD_P2W_E!E68+FC_TRA_ROAD_CAR_E!E68+FC_TRA_ROAD_BUS_E!E68+FC_TRA_ROAD_LCV_E!E68+FC_TRA_ROAD_HGV_E!E68</f>
        <v>0</v>
      </c>
      <c r="F68" s="52">
        <f>FC_TRA_ROAD_P2W_E!F68+FC_TRA_ROAD_CAR_E!F68+FC_TRA_ROAD_BUS_E!F68+FC_TRA_ROAD_LCV_E!F68+FC_TRA_ROAD_HGV_E!F68</f>
        <v>0</v>
      </c>
      <c r="G68" s="52">
        <f>FC_TRA_ROAD_P2W_E!G68+FC_TRA_ROAD_CAR_E!G68+FC_TRA_ROAD_BUS_E!G68+FC_TRA_ROAD_LCV_E!G68+FC_TRA_ROAD_HGV_E!G68</f>
        <v>0</v>
      </c>
      <c r="H68" s="52">
        <f>FC_TRA_ROAD_P2W_E!H68+FC_TRA_ROAD_CAR_E!H68+FC_TRA_ROAD_BUS_E!H68+FC_TRA_ROAD_LCV_E!H68+FC_TRA_ROAD_HGV_E!H68</f>
        <v>0</v>
      </c>
      <c r="I68" s="52">
        <f>FC_TRA_ROAD_P2W_E!I68+FC_TRA_ROAD_CAR_E!I68+FC_TRA_ROAD_BUS_E!I68+FC_TRA_ROAD_LCV_E!I68+FC_TRA_ROAD_HGV_E!I68</f>
        <v>0</v>
      </c>
      <c r="J68" s="52">
        <f>FC_TRA_ROAD_P2W_E!J68+FC_TRA_ROAD_CAR_E!J68+FC_TRA_ROAD_BUS_E!J68+FC_TRA_ROAD_LCV_E!J68+FC_TRA_ROAD_HGV_E!J68</f>
        <v>0</v>
      </c>
      <c r="K68" s="52">
        <f>FC_TRA_ROAD_P2W_E!K68+FC_TRA_ROAD_CAR_E!K68+FC_TRA_ROAD_BUS_E!K68+FC_TRA_ROAD_LCV_E!K68+FC_TRA_ROAD_HGV_E!K68</f>
        <v>0</v>
      </c>
      <c r="L68" s="52">
        <f>FC_TRA_ROAD_P2W_E!L68+FC_TRA_ROAD_CAR_E!L68+FC_TRA_ROAD_BUS_E!L68+FC_TRA_ROAD_LCV_E!L68+FC_TRA_ROAD_HGV_E!L68</f>
        <v>0</v>
      </c>
      <c r="M68" s="52">
        <f>FC_TRA_ROAD_P2W_E!M68+FC_TRA_ROAD_CAR_E!M68+FC_TRA_ROAD_BUS_E!M68+FC_TRA_ROAD_LCV_E!M68+FC_TRA_ROAD_HGV_E!M68</f>
        <v>0</v>
      </c>
      <c r="N68" s="52">
        <f>FC_TRA_ROAD_P2W_E!N68+FC_TRA_ROAD_CAR_E!N68+FC_TRA_ROAD_BUS_E!N68+FC_TRA_ROAD_LCV_E!N68+FC_TRA_ROAD_HGV_E!N68</f>
        <v>0</v>
      </c>
      <c r="O68" s="52">
        <f>FC_TRA_ROAD_P2W_E!O68+FC_TRA_ROAD_CAR_E!O68+FC_TRA_ROAD_BUS_E!O68+FC_TRA_ROAD_LCV_E!O68+FC_TRA_ROAD_HGV_E!O68</f>
        <v>0</v>
      </c>
      <c r="P68" s="52">
        <f>FC_TRA_ROAD_P2W_E!P68+FC_TRA_ROAD_CAR_E!P68+FC_TRA_ROAD_BUS_E!P68+FC_TRA_ROAD_LCV_E!P68+FC_TRA_ROAD_HGV_E!P68</f>
        <v>0</v>
      </c>
      <c r="Q68" s="52">
        <f>FC_TRA_ROAD_P2W_E!Q68+FC_TRA_ROAD_CAR_E!Q68+FC_TRA_ROAD_BUS_E!Q68+FC_TRA_ROAD_LCV_E!Q68+FC_TRA_ROAD_HGV_E!Q68</f>
        <v>0</v>
      </c>
      <c r="R68" s="52">
        <f>FC_TRA_ROAD_P2W_E!R68+FC_TRA_ROAD_CAR_E!R68+FC_TRA_ROAD_BUS_E!R68+FC_TRA_ROAD_LCV_E!R68+FC_TRA_ROAD_HGV_E!R68</f>
        <v>0</v>
      </c>
      <c r="S68" s="52">
        <f>FC_TRA_ROAD_P2W_E!S68+FC_TRA_ROAD_CAR_E!S68+FC_TRA_ROAD_BUS_E!S68+FC_TRA_ROAD_LCV_E!S68+FC_TRA_ROAD_HGV_E!S68</f>
        <v>0</v>
      </c>
      <c r="T68" s="52">
        <f>FC_TRA_ROAD_P2W_E!T68+FC_TRA_ROAD_CAR_E!T68+FC_TRA_ROAD_BUS_E!T68+FC_TRA_ROAD_LCV_E!T68+FC_TRA_ROAD_HGV_E!T68</f>
        <v>6.1064150399999981</v>
      </c>
      <c r="U68" s="52">
        <f>FC_TRA_ROAD_P2W_E!U68+FC_TRA_ROAD_CAR_E!U68+FC_TRA_ROAD_BUS_E!U68+FC_TRA_ROAD_LCV_E!U68+FC_TRA_ROAD_HGV_E!U68</f>
        <v>12.495492000000002</v>
      </c>
      <c r="V68" s="52">
        <f>FC_TRA_ROAD_P2W_E!V68+FC_TRA_ROAD_CAR_E!V68+FC_TRA_ROAD_BUS_E!V68+FC_TRA_ROAD_LCV_E!V68+FC_TRA_ROAD_HGV_E!V68</f>
        <v>5.4776260799999985</v>
      </c>
      <c r="W68" s="52">
        <f>FC_TRA_ROAD_P2W_E!W68+FC_TRA_ROAD_CAR_E!W68+FC_TRA_ROAD_BUS_E!W68+FC_TRA_ROAD_LCV_E!W68+FC_TRA_ROAD_HGV_E!W68</f>
        <v>4.1886979200000019</v>
      </c>
      <c r="X68" s="52">
        <f>FC_TRA_ROAD_P2W_E!X68+FC_TRA_ROAD_CAR_E!X68+FC_TRA_ROAD_BUS_E!X68+FC_TRA_ROAD_LCV_E!X68+FC_TRA_ROAD_HGV_E!X68</f>
        <v>3.1383374400000008</v>
      </c>
    </row>
    <row r="69" spans="1:24" ht="11.25" customHeight="1" x14ac:dyDescent="0.2">
      <c r="A69" s="50" t="s">
        <v>106</v>
      </c>
      <c r="B69" s="51" t="s">
        <v>107</v>
      </c>
      <c r="C69" s="52">
        <f>FC_TRA_ROAD_P2W_E!C69+FC_TRA_ROAD_CAR_E!C69+FC_TRA_ROAD_BUS_E!C69+FC_TRA_ROAD_LCV_E!C69+FC_TRA_ROAD_HGV_E!C69</f>
        <v>0</v>
      </c>
      <c r="D69" s="52">
        <f>FC_TRA_ROAD_P2W_E!D69+FC_TRA_ROAD_CAR_E!D69+FC_TRA_ROAD_BUS_E!D69+FC_TRA_ROAD_LCV_E!D69+FC_TRA_ROAD_HGV_E!D69</f>
        <v>0</v>
      </c>
      <c r="E69" s="52">
        <f>FC_TRA_ROAD_P2W_E!E69+FC_TRA_ROAD_CAR_E!E69+FC_TRA_ROAD_BUS_E!E69+FC_TRA_ROAD_LCV_E!E69+FC_TRA_ROAD_HGV_E!E69</f>
        <v>0</v>
      </c>
      <c r="F69" s="52">
        <f>FC_TRA_ROAD_P2W_E!F69+FC_TRA_ROAD_CAR_E!F69+FC_TRA_ROAD_BUS_E!F69+FC_TRA_ROAD_LCV_E!F69+FC_TRA_ROAD_HGV_E!F69</f>
        <v>0</v>
      </c>
      <c r="G69" s="52">
        <f>FC_TRA_ROAD_P2W_E!G69+FC_TRA_ROAD_CAR_E!G69+FC_TRA_ROAD_BUS_E!G69+FC_TRA_ROAD_LCV_E!G69+FC_TRA_ROAD_HGV_E!G69</f>
        <v>0</v>
      </c>
      <c r="H69" s="52">
        <f>FC_TRA_ROAD_P2W_E!H69+FC_TRA_ROAD_CAR_E!H69+FC_TRA_ROAD_BUS_E!H69+FC_TRA_ROAD_LCV_E!H69+FC_TRA_ROAD_HGV_E!H69</f>
        <v>0</v>
      </c>
      <c r="I69" s="52">
        <f>FC_TRA_ROAD_P2W_E!I69+FC_TRA_ROAD_CAR_E!I69+FC_TRA_ROAD_BUS_E!I69+FC_TRA_ROAD_LCV_E!I69+FC_TRA_ROAD_HGV_E!I69</f>
        <v>209.56794336000002</v>
      </c>
      <c r="J69" s="52">
        <f>FC_TRA_ROAD_P2W_E!J69+FC_TRA_ROAD_CAR_E!J69+FC_TRA_ROAD_BUS_E!J69+FC_TRA_ROAD_LCV_E!J69+FC_TRA_ROAD_HGV_E!J69</f>
        <v>353.64599999999996</v>
      </c>
      <c r="K69" s="52">
        <f>FC_TRA_ROAD_P2W_E!K69+FC_TRA_ROAD_CAR_E!K69+FC_TRA_ROAD_BUS_E!K69+FC_TRA_ROAD_LCV_E!K69+FC_TRA_ROAD_HGV_E!K69</f>
        <v>358.88531327999988</v>
      </c>
      <c r="L69" s="52">
        <f>FC_TRA_ROAD_P2W_E!L69+FC_TRA_ROAD_CAR_E!L69+FC_TRA_ROAD_BUS_E!L69+FC_TRA_ROAD_LCV_E!L69+FC_TRA_ROAD_HGV_E!L69</f>
        <v>602.50802831999999</v>
      </c>
      <c r="M69" s="52">
        <f>FC_TRA_ROAD_P2W_E!M69+FC_TRA_ROAD_CAR_E!M69+FC_TRA_ROAD_BUS_E!M69+FC_TRA_ROAD_LCV_E!M69+FC_TRA_ROAD_HGV_E!M69</f>
        <v>903.76191504000008</v>
      </c>
      <c r="N69" s="52">
        <f>FC_TRA_ROAD_P2W_E!N69+FC_TRA_ROAD_CAR_E!N69+FC_TRA_ROAD_BUS_E!N69+FC_TRA_ROAD_LCV_E!N69+FC_TRA_ROAD_HGV_E!N69</f>
        <v>851.37005664000003</v>
      </c>
      <c r="O69" s="52">
        <f>FC_TRA_ROAD_P2W_E!O69+FC_TRA_ROAD_CAR_E!O69+FC_TRA_ROAD_BUS_E!O69+FC_TRA_ROAD_LCV_E!O69+FC_TRA_ROAD_HGV_E!O69</f>
        <v>788.4995716799998</v>
      </c>
      <c r="P69" s="52">
        <f>FC_TRA_ROAD_P2W_E!P69+FC_TRA_ROAD_CAR_E!P69+FC_TRA_ROAD_BUS_E!P69+FC_TRA_ROAD_LCV_E!P69+FC_TRA_ROAD_HGV_E!P69</f>
        <v>751.82514336000008</v>
      </c>
      <c r="Q69" s="52">
        <f>FC_TRA_ROAD_P2W_E!Q69+FC_TRA_ROAD_CAR_E!Q69+FC_TRA_ROAD_BUS_E!Q69+FC_TRA_ROAD_LCV_E!Q69+FC_TRA_ROAD_HGV_E!Q69</f>
        <v>749.20548672000007</v>
      </c>
      <c r="R69" s="52">
        <f>FC_TRA_ROAD_P2W_E!R69+FC_TRA_ROAD_CAR_E!R69+FC_TRA_ROAD_BUS_E!R69+FC_TRA_ROAD_LCV_E!R69+FC_TRA_ROAD_HGV_E!R69</f>
        <v>888.04448495999998</v>
      </c>
      <c r="S69" s="52">
        <f>FC_TRA_ROAD_P2W_E!S69+FC_TRA_ROAD_CAR_E!S69+FC_TRA_ROAD_BUS_E!S69+FC_TRA_ROAD_LCV_E!S69+FC_TRA_ROAD_HGV_E!S69</f>
        <v>696.81362832000036</v>
      </c>
      <c r="T69" s="52">
        <f>FC_TRA_ROAD_P2W_E!T69+FC_TRA_ROAD_CAR_E!T69+FC_TRA_ROAD_BUS_E!T69+FC_TRA_ROAD_LCV_E!T69+FC_TRA_ROAD_HGV_E!T69</f>
        <v>698.85700127999996</v>
      </c>
      <c r="U69" s="52">
        <f>FC_TRA_ROAD_P2W_E!U69+FC_TRA_ROAD_CAR_E!U69+FC_TRA_ROAD_BUS_E!U69+FC_TRA_ROAD_LCV_E!U69+FC_TRA_ROAD_HGV_E!U69</f>
        <v>741.93095663999998</v>
      </c>
      <c r="V69" s="52">
        <f>FC_TRA_ROAD_P2W_E!V69+FC_TRA_ROAD_CAR_E!V69+FC_TRA_ROAD_BUS_E!V69+FC_TRA_ROAD_LCV_E!V69+FC_TRA_ROAD_HGV_E!V69</f>
        <v>772.00399295999966</v>
      </c>
      <c r="W69" s="52">
        <f>FC_TRA_ROAD_P2W_E!W69+FC_TRA_ROAD_CAR_E!W69+FC_TRA_ROAD_BUS_E!W69+FC_TRA_ROAD_LCV_E!W69+FC_TRA_ROAD_HGV_E!W69</f>
        <v>694.54494143999977</v>
      </c>
      <c r="X69" s="52">
        <f>FC_TRA_ROAD_P2W_E!X69+FC_TRA_ROAD_CAR_E!X69+FC_TRA_ROAD_BUS_E!X69+FC_TRA_ROAD_LCV_E!X69+FC_TRA_ROAD_HGV_E!X69</f>
        <v>947.73049920000017</v>
      </c>
    </row>
    <row r="70" spans="1:24" ht="11.25" customHeight="1" x14ac:dyDescent="0.2">
      <c r="A70" s="50" t="s">
        <v>108</v>
      </c>
      <c r="B70" s="51" t="s">
        <v>109</v>
      </c>
      <c r="C70" s="52">
        <f>FC_TRA_ROAD_P2W_E!C70+FC_TRA_ROAD_CAR_E!C70+FC_TRA_ROAD_BUS_E!C70+FC_TRA_ROAD_LCV_E!C70+FC_TRA_ROAD_HGV_E!C70</f>
        <v>0</v>
      </c>
      <c r="D70" s="52">
        <f>FC_TRA_ROAD_P2W_E!D70+FC_TRA_ROAD_CAR_E!D70+FC_TRA_ROAD_BUS_E!D70+FC_TRA_ROAD_LCV_E!D70+FC_TRA_ROAD_HGV_E!D70</f>
        <v>0</v>
      </c>
      <c r="E70" s="52">
        <f>FC_TRA_ROAD_P2W_E!E70+FC_TRA_ROAD_CAR_E!E70+FC_TRA_ROAD_BUS_E!E70+FC_TRA_ROAD_LCV_E!E70+FC_TRA_ROAD_HGV_E!E70</f>
        <v>0</v>
      </c>
      <c r="F70" s="52">
        <f>FC_TRA_ROAD_P2W_E!F70+FC_TRA_ROAD_CAR_E!F70+FC_TRA_ROAD_BUS_E!F70+FC_TRA_ROAD_LCV_E!F70+FC_TRA_ROAD_HGV_E!F70</f>
        <v>0</v>
      </c>
      <c r="G70" s="52">
        <f>FC_TRA_ROAD_P2W_E!G70+FC_TRA_ROAD_CAR_E!G70+FC_TRA_ROAD_BUS_E!G70+FC_TRA_ROAD_LCV_E!G70+FC_TRA_ROAD_HGV_E!G70</f>
        <v>0</v>
      </c>
      <c r="H70" s="52">
        <f>FC_TRA_ROAD_P2W_E!H70+FC_TRA_ROAD_CAR_E!H70+FC_TRA_ROAD_BUS_E!H70+FC_TRA_ROAD_LCV_E!H70+FC_TRA_ROAD_HGV_E!H70</f>
        <v>0</v>
      </c>
      <c r="I70" s="52">
        <f>FC_TRA_ROAD_P2W_E!I70+FC_TRA_ROAD_CAR_E!I70+FC_TRA_ROAD_BUS_E!I70+FC_TRA_ROAD_LCV_E!I70+FC_TRA_ROAD_HGV_E!I70</f>
        <v>0</v>
      </c>
      <c r="J70" s="52">
        <f>FC_TRA_ROAD_P2W_E!J70+FC_TRA_ROAD_CAR_E!J70+FC_TRA_ROAD_BUS_E!J70+FC_TRA_ROAD_LCV_E!J70+FC_TRA_ROAD_HGV_E!J70</f>
        <v>0</v>
      </c>
      <c r="K70" s="52">
        <f>FC_TRA_ROAD_P2W_E!K70+FC_TRA_ROAD_CAR_E!K70+FC_TRA_ROAD_BUS_E!K70+FC_TRA_ROAD_LCV_E!K70+FC_TRA_ROAD_HGV_E!K70</f>
        <v>0</v>
      </c>
      <c r="L70" s="52">
        <f>FC_TRA_ROAD_P2W_E!L70+FC_TRA_ROAD_CAR_E!L70+FC_TRA_ROAD_BUS_E!L70+FC_TRA_ROAD_LCV_E!L70+FC_TRA_ROAD_HGV_E!L70</f>
        <v>0</v>
      </c>
      <c r="M70" s="52">
        <f>FC_TRA_ROAD_P2W_E!M70+FC_TRA_ROAD_CAR_E!M70+FC_TRA_ROAD_BUS_E!M70+FC_TRA_ROAD_LCV_E!M70+FC_TRA_ROAD_HGV_E!M70</f>
        <v>0</v>
      </c>
      <c r="N70" s="52">
        <f>FC_TRA_ROAD_P2W_E!N70+FC_TRA_ROAD_CAR_E!N70+FC_TRA_ROAD_BUS_E!N70+FC_TRA_ROAD_LCV_E!N70+FC_TRA_ROAD_HGV_E!N70</f>
        <v>0</v>
      </c>
      <c r="O70" s="52">
        <f>FC_TRA_ROAD_P2W_E!O70+FC_TRA_ROAD_CAR_E!O70+FC_TRA_ROAD_BUS_E!O70+FC_TRA_ROAD_LCV_E!O70+FC_TRA_ROAD_HGV_E!O70</f>
        <v>0</v>
      </c>
      <c r="P70" s="52">
        <f>FC_TRA_ROAD_P2W_E!P70+FC_TRA_ROAD_CAR_E!P70+FC_TRA_ROAD_BUS_E!P70+FC_TRA_ROAD_LCV_E!P70+FC_TRA_ROAD_HGV_E!P70</f>
        <v>0</v>
      </c>
      <c r="Q70" s="52">
        <f>FC_TRA_ROAD_P2W_E!Q70+FC_TRA_ROAD_CAR_E!Q70+FC_TRA_ROAD_BUS_E!Q70+FC_TRA_ROAD_LCV_E!Q70+FC_TRA_ROAD_HGV_E!Q70</f>
        <v>0</v>
      </c>
      <c r="R70" s="52">
        <f>FC_TRA_ROAD_P2W_E!R70+FC_TRA_ROAD_CAR_E!R70+FC_TRA_ROAD_BUS_E!R70+FC_TRA_ROAD_LCV_E!R70+FC_TRA_ROAD_HGV_E!R70</f>
        <v>0</v>
      </c>
      <c r="S70" s="52">
        <f>FC_TRA_ROAD_P2W_E!S70+FC_TRA_ROAD_CAR_E!S70+FC_TRA_ROAD_BUS_E!S70+FC_TRA_ROAD_LCV_E!S70+FC_TRA_ROAD_HGV_E!S70</f>
        <v>0</v>
      </c>
      <c r="T70" s="52">
        <f>FC_TRA_ROAD_P2W_E!T70+FC_TRA_ROAD_CAR_E!T70+FC_TRA_ROAD_BUS_E!T70+FC_TRA_ROAD_LCV_E!T70+FC_TRA_ROAD_HGV_E!T70</f>
        <v>0</v>
      </c>
      <c r="U70" s="52">
        <f>FC_TRA_ROAD_P2W_E!U70+FC_TRA_ROAD_CAR_E!U70+FC_TRA_ROAD_BUS_E!U70+FC_TRA_ROAD_LCV_E!U70+FC_TRA_ROAD_HGV_E!U70</f>
        <v>0</v>
      </c>
      <c r="V70" s="52">
        <f>FC_TRA_ROAD_P2W_E!V70+FC_TRA_ROAD_CAR_E!V70+FC_TRA_ROAD_BUS_E!V70+FC_TRA_ROAD_LCV_E!V70+FC_TRA_ROAD_HGV_E!V70</f>
        <v>0</v>
      </c>
      <c r="W70" s="52">
        <f>FC_TRA_ROAD_P2W_E!W70+FC_TRA_ROAD_CAR_E!W70+FC_TRA_ROAD_BUS_E!W70+FC_TRA_ROAD_LCV_E!W70+FC_TRA_ROAD_HGV_E!W70</f>
        <v>0</v>
      </c>
      <c r="X70" s="52">
        <f>FC_TRA_ROAD_P2W_E!X70+FC_TRA_ROAD_CAR_E!X70+FC_TRA_ROAD_BUS_E!X70+FC_TRA_ROAD_LCV_E!X70+FC_TRA_ROAD_HGV_E!X70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FC_TRA_ROAD_P2W_E!C71+FC_TRA_ROAD_CAR_E!C71+FC_TRA_ROAD_BUS_E!C71+FC_TRA_ROAD_LCV_E!C71+FC_TRA_ROAD_HGV_E!C71</f>
        <v>0</v>
      </c>
      <c r="D71" s="52">
        <f>FC_TRA_ROAD_P2W_E!D71+FC_TRA_ROAD_CAR_E!D71+FC_TRA_ROAD_BUS_E!D71+FC_TRA_ROAD_LCV_E!D71+FC_TRA_ROAD_HGV_E!D71</f>
        <v>0</v>
      </c>
      <c r="E71" s="52">
        <f>FC_TRA_ROAD_P2W_E!E71+FC_TRA_ROAD_CAR_E!E71+FC_TRA_ROAD_BUS_E!E71+FC_TRA_ROAD_LCV_E!E71+FC_TRA_ROAD_HGV_E!E71</f>
        <v>0</v>
      </c>
      <c r="F71" s="52">
        <f>FC_TRA_ROAD_P2W_E!F71+FC_TRA_ROAD_CAR_E!F71+FC_TRA_ROAD_BUS_E!F71+FC_TRA_ROAD_LCV_E!F71+FC_TRA_ROAD_HGV_E!F71</f>
        <v>0</v>
      </c>
      <c r="G71" s="52">
        <f>FC_TRA_ROAD_P2W_E!G71+FC_TRA_ROAD_CAR_E!G71+FC_TRA_ROAD_BUS_E!G71+FC_TRA_ROAD_LCV_E!G71+FC_TRA_ROAD_HGV_E!G71</f>
        <v>0</v>
      </c>
      <c r="H71" s="52">
        <f>FC_TRA_ROAD_P2W_E!H71+FC_TRA_ROAD_CAR_E!H71+FC_TRA_ROAD_BUS_E!H71+FC_TRA_ROAD_LCV_E!H71+FC_TRA_ROAD_HGV_E!H71</f>
        <v>0</v>
      </c>
      <c r="I71" s="52">
        <f>FC_TRA_ROAD_P2W_E!I71+FC_TRA_ROAD_CAR_E!I71+FC_TRA_ROAD_BUS_E!I71+FC_TRA_ROAD_LCV_E!I71+FC_TRA_ROAD_HGV_E!I71</f>
        <v>0</v>
      </c>
      <c r="J71" s="52">
        <f>FC_TRA_ROAD_P2W_E!J71+FC_TRA_ROAD_CAR_E!J71+FC_TRA_ROAD_BUS_E!J71+FC_TRA_ROAD_LCV_E!J71+FC_TRA_ROAD_HGV_E!J71</f>
        <v>0</v>
      </c>
      <c r="K71" s="52">
        <f>FC_TRA_ROAD_P2W_E!K71+FC_TRA_ROAD_CAR_E!K71+FC_TRA_ROAD_BUS_E!K71+FC_TRA_ROAD_LCV_E!K71+FC_TRA_ROAD_HGV_E!K71</f>
        <v>0</v>
      </c>
      <c r="L71" s="52">
        <f>FC_TRA_ROAD_P2W_E!L71+FC_TRA_ROAD_CAR_E!L71+FC_TRA_ROAD_BUS_E!L71+FC_TRA_ROAD_LCV_E!L71+FC_TRA_ROAD_HGV_E!L71</f>
        <v>0</v>
      </c>
      <c r="M71" s="52">
        <f>FC_TRA_ROAD_P2W_E!M71+FC_TRA_ROAD_CAR_E!M71+FC_TRA_ROAD_BUS_E!M71+FC_TRA_ROAD_LCV_E!M71+FC_TRA_ROAD_HGV_E!M71</f>
        <v>0</v>
      </c>
      <c r="N71" s="52">
        <f>FC_TRA_ROAD_P2W_E!N71+FC_TRA_ROAD_CAR_E!N71+FC_TRA_ROAD_BUS_E!N71+FC_TRA_ROAD_LCV_E!N71+FC_TRA_ROAD_HGV_E!N71</f>
        <v>0</v>
      </c>
      <c r="O71" s="52">
        <f>FC_TRA_ROAD_P2W_E!O71+FC_TRA_ROAD_CAR_E!O71+FC_TRA_ROAD_BUS_E!O71+FC_TRA_ROAD_LCV_E!O71+FC_TRA_ROAD_HGV_E!O71</f>
        <v>0</v>
      </c>
      <c r="P71" s="52">
        <f>FC_TRA_ROAD_P2W_E!P71+FC_TRA_ROAD_CAR_E!P71+FC_TRA_ROAD_BUS_E!P71+FC_TRA_ROAD_LCV_E!P71+FC_TRA_ROAD_HGV_E!P71</f>
        <v>0</v>
      </c>
      <c r="Q71" s="52">
        <f>FC_TRA_ROAD_P2W_E!Q71+FC_TRA_ROAD_CAR_E!Q71+FC_TRA_ROAD_BUS_E!Q71+FC_TRA_ROAD_LCV_E!Q71+FC_TRA_ROAD_HGV_E!Q71</f>
        <v>0</v>
      </c>
      <c r="R71" s="52">
        <f>FC_TRA_ROAD_P2W_E!R71+FC_TRA_ROAD_CAR_E!R71+FC_TRA_ROAD_BUS_E!R71+FC_TRA_ROAD_LCV_E!R71+FC_TRA_ROAD_HGV_E!R71</f>
        <v>0</v>
      </c>
      <c r="S71" s="52">
        <f>FC_TRA_ROAD_P2W_E!S71+FC_TRA_ROAD_CAR_E!S71+FC_TRA_ROAD_BUS_E!S71+FC_TRA_ROAD_LCV_E!S71+FC_TRA_ROAD_HGV_E!S71</f>
        <v>0</v>
      </c>
      <c r="T71" s="52">
        <f>FC_TRA_ROAD_P2W_E!T71+FC_TRA_ROAD_CAR_E!T71+FC_TRA_ROAD_BUS_E!T71+FC_TRA_ROAD_LCV_E!T71+FC_TRA_ROAD_HGV_E!T71</f>
        <v>0</v>
      </c>
      <c r="U71" s="52">
        <f>FC_TRA_ROAD_P2W_E!U71+FC_TRA_ROAD_CAR_E!U71+FC_TRA_ROAD_BUS_E!U71+FC_TRA_ROAD_LCV_E!U71+FC_TRA_ROAD_HGV_E!U71</f>
        <v>0</v>
      </c>
      <c r="V71" s="52">
        <f>FC_TRA_ROAD_P2W_E!V71+FC_TRA_ROAD_CAR_E!V71+FC_TRA_ROAD_BUS_E!V71+FC_TRA_ROAD_LCV_E!V71+FC_TRA_ROAD_HGV_E!V71</f>
        <v>0</v>
      </c>
      <c r="W71" s="52">
        <f>FC_TRA_ROAD_P2W_E!W71+FC_TRA_ROAD_CAR_E!W71+FC_TRA_ROAD_BUS_E!W71+FC_TRA_ROAD_LCV_E!W71+FC_TRA_ROAD_HGV_E!W71</f>
        <v>0</v>
      </c>
      <c r="X71" s="52">
        <f>FC_TRA_ROAD_P2W_E!X71+FC_TRA_ROAD_CAR_E!X71+FC_TRA_ROAD_BUS_E!X71+FC_TRA_ROAD_LCV_E!X71+FC_TRA_ROAD_HGV_E!X71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FC_TRA_ROAD_P2W_E!C72+FC_TRA_ROAD_CAR_E!C72+FC_TRA_ROAD_BUS_E!C72+FC_TRA_ROAD_LCV_E!C72+FC_TRA_ROAD_HGV_E!C72</f>
        <v>0</v>
      </c>
      <c r="D72" s="55">
        <f>FC_TRA_ROAD_P2W_E!D72+FC_TRA_ROAD_CAR_E!D72+FC_TRA_ROAD_BUS_E!D72+FC_TRA_ROAD_LCV_E!D72+FC_TRA_ROAD_HGV_E!D72</f>
        <v>0</v>
      </c>
      <c r="E72" s="55">
        <f>FC_TRA_ROAD_P2W_E!E72+FC_TRA_ROAD_CAR_E!E72+FC_TRA_ROAD_BUS_E!E72+FC_TRA_ROAD_LCV_E!E72+FC_TRA_ROAD_HGV_E!E72</f>
        <v>0</v>
      </c>
      <c r="F72" s="55">
        <f>FC_TRA_ROAD_P2W_E!F72+FC_TRA_ROAD_CAR_E!F72+FC_TRA_ROAD_BUS_E!F72+FC_TRA_ROAD_LCV_E!F72+FC_TRA_ROAD_HGV_E!F72</f>
        <v>0</v>
      </c>
      <c r="G72" s="55">
        <f>FC_TRA_ROAD_P2W_E!G72+FC_TRA_ROAD_CAR_E!G72+FC_TRA_ROAD_BUS_E!G72+FC_TRA_ROAD_LCV_E!G72+FC_TRA_ROAD_HGV_E!G72</f>
        <v>0</v>
      </c>
      <c r="H72" s="55">
        <f>FC_TRA_ROAD_P2W_E!H72+FC_TRA_ROAD_CAR_E!H72+FC_TRA_ROAD_BUS_E!H72+FC_TRA_ROAD_LCV_E!H72+FC_TRA_ROAD_HGV_E!H72</f>
        <v>0</v>
      </c>
      <c r="I72" s="55">
        <f>FC_TRA_ROAD_P2W_E!I72+FC_TRA_ROAD_CAR_E!I72+FC_TRA_ROAD_BUS_E!I72+FC_TRA_ROAD_LCV_E!I72+FC_TRA_ROAD_HGV_E!I72</f>
        <v>3.0982867199999999</v>
      </c>
      <c r="J72" s="55">
        <f>FC_TRA_ROAD_P2W_E!J72+FC_TRA_ROAD_CAR_E!J72+FC_TRA_ROAD_BUS_E!J72+FC_TRA_ROAD_LCV_E!J72+FC_TRA_ROAD_HGV_E!J72</f>
        <v>8.5735886399999988</v>
      </c>
      <c r="K72" s="55">
        <f>FC_TRA_ROAD_P2W_E!K72+FC_TRA_ROAD_CAR_E!K72+FC_TRA_ROAD_BUS_E!K72+FC_TRA_ROAD_LCV_E!K72+FC_TRA_ROAD_HGV_E!K72</f>
        <v>14.979350880000002</v>
      </c>
      <c r="L72" s="55">
        <f>FC_TRA_ROAD_P2W_E!L72+FC_TRA_ROAD_CAR_E!L72+FC_TRA_ROAD_BUS_E!L72+FC_TRA_ROAD_LCV_E!L72+FC_TRA_ROAD_HGV_E!L72</f>
        <v>13.176888479999999</v>
      </c>
      <c r="M72" s="55">
        <f>FC_TRA_ROAD_P2W_E!M72+FC_TRA_ROAD_CAR_E!M72+FC_TRA_ROAD_BUS_E!M72+FC_TRA_ROAD_LCV_E!M72+FC_TRA_ROAD_HGV_E!M72</f>
        <v>14.142882239999997</v>
      </c>
      <c r="N72" s="55">
        <f>FC_TRA_ROAD_P2W_E!N72+FC_TRA_ROAD_CAR_E!N72+FC_TRA_ROAD_BUS_E!N72+FC_TRA_ROAD_LCV_E!N72+FC_TRA_ROAD_HGV_E!N72</f>
        <v>13.651145279999998</v>
      </c>
      <c r="O72" s="55">
        <f>FC_TRA_ROAD_P2W_E!O72+FC_TRA_ROAD_CAR_E!O72+FC_TRA_ROAD_BUS_E!O72+FC_TRA_ROAD_LCV_E!O72+FC_TRA_ROAD_HGV_E!O72</f>
        <v>13.92481008</v>
      </c>
      <c r="P72" s="55">
        <f>FC_TRA_ROAD_P2W_E!P72+FC_TRA_ROAD_CAR_E!P72+FC_TRA_ROAD_BUS_E!P72+FC_TRA_ROAD_LCV_E!P72+FC_TRA_ROAD_HGV_E!P72</f>
        <v>13.229902079999999</v>
      </c>
      <c r="Q72" s="55">
        <f>FC_TRA_ROAD_P2W_E!Q72+FC_TRA_ROAD_CAR_E!Q72+FC_TRA_ROAD_BUS_E!Q72+FC_TRA_ROAD_LCV_E!Q72+FC_TRA_ROAD_HGV_E!Q72</f>
        <v>15.71265792</v>
      </c>
      <c r="R72" s="55">
        <f>FC_TRA_ROAD_P2W_E!R72+FC_TRA_ROAD_CAR_E!R72+FC_TRA_ROAD_BUS_E!R72+FC_TRA_ROAD_LCV_E!R72+FC_TRA_ROAD_HGV_E!R72</f>
        <v>10.752877439999997</v>
      </c>
      <c r="S72" s="55">
        <f>FC_TRA_ROAD_P2W_E!S72+FC_TRA_ROAD_CAR_E!S72+FC_TRA_ROAD_BUS_E!S72+FC_TRA_ROAD_LCV_E!S72+FC_TRA_ROAD_HGV_E!S72</f>
        <v>7.4219040000000005</v>
      </c>
      <c r="T72" s="55">
        <f>FC_TRA_ROAD_P2W_E!T72+FC_TRA_ROAD_CAR_E!T72+FC_TRA_ROAD_BUS_E!T72+FC_TRA_ROAD_LCV_E!T72+FC_TRA_ROAD_HGV_E!T72</f>
        <v>0</v>
      </c>
      <c r="U72" s="55">
        <f>FC_TRA_ROAD_P2W_E!U72+FC_TRA_ROAD_CAR_E!U72+FC_TRA_ROAD_BUS_E!U72+FC_TRA_ROAD_LCV_E!U72+FC_TRA_ROAD_HGV_E!U72</f>
        <v>0</v>
      </c>
      <c r="V72" s="55">
        <f>FC_TRA_ROAD_P2W_E!V72+FC_TRA_ROAD_CAR_E!V72+FC_TRA_ROAD_BUS_E!V72+FC_TRA_ROAD_LCV_E!V72+FC_TRA_ROAD_HGV_E!V72</f>
        <v>0</v>
      </c>
      <c r="W72" s="55">
        <f>FC_TRA_ROAD_P2W_E!W72+FC_TRA_ROAD_CAR_E!W72+FC_TRA_ROAD_BUS_E!W72+FC_TRA_ROAD_LCV_E!W72+FC_TRA_ROAD_HGV_E!W72</f>
        <v>0</v>
      </c>
      <c r="X72" s="55">
        <f>FC_TRA_ROAD_P2W_E!X72+FC_TRA_ROAD_CAR_E!X72+FC_TRA_ROAD_BUS_E!X72+FC_TRA_ROAD_LCV_E!X72+FC_TRA_ROAD_HGV_E!X72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326</v>
      </c>
      <c r="B1" s="4" t="s">
        <v>255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161.1966689697548</v>
      </c>
      <c r="D2" s="21">
        <f t="shared" ref="D2:X2" si="0">SUM(D3,D17,D22,D25,D26,D51,D52)</f>
        <v>163.88778964682999</v>
      </c>
      <c r="E2" s="21">
        <f t="shared" si="0"/>
        <v>175.67500085764004</v>
      </c>
      <c r="F2" s="21">
        <f t="shared" si="0"/>
        <v>183.29795102415173</v>
      </c>
      <c r="G2" s="21">
        <f t="shared" si="0"/>
        <v>194.86559544716042</v>
      </c>
      <c r="H2" s="21">
        <f t="shared" si="0"/>
        <v>203.26494348678031</v>
      </c>
      <c r="I2" s="21">
        <f t="shared" si="0"/>
        <v>211.73080700786267</v>
      </c>
      <c r="J2" s="21">
        <f t="shared" si="0"/>
        <v>198.44947725572459</v>
      </c>
      <c r="K2" s="21">
        <f t="shared" si="0"/>
        <v>199.30511684270627</v>
      </c>
      <c r="L2" s="21">
        <f t="shared" si="0"/>
        <v>184.52929392114135</v>
      </c>
      <c r="M2" s="21">
        <f t="shared" si="0"/>
        <v>174.75718233289368</v>
      </c>
      <c r="N2" s="21">
        <f t="shared" si="0"/>
        <v>167.93357875320919</v>
      </c>
      <c r="O2" s="21">
        <f t="shared" si="0"/>
        <v>166.84021022972252</v>
      </c>
      <c r="P2" s="21">
        <f t="shared" si="0"/>
        <v>161.64914034898422</v>
      </c>
      <c r="Q2" s="21">
        <f t="shared" si="0"/>
        <v>156.27757403371265</v>
      </c>
      <c r="R2" s="21">
        <f t="shared" si="0"/>
        <v>147.64342074018282</v>
      </c>
      <c r="S2" s="21">
        <f t="shared" si="0"/>
        <v>158.39213782974906</v>
      </c>
      <c r="T2" s="21">
        <f t="shared" si="0"/>
        <v>155.54333918511233</v>
      </c>
      <c r="U2" s="21">
        <f t="shared" si="0"/>
        <v>147.0063493982893</v>
      </c>
      <c r="V2" s="21">
        <f t="shared" si="0"/>
        <v>156.10074836913461</v>
      </c>
      <c r="W2" s="21">
        <f t="shared" si="0"/>
        <v>136.89002583012962</v>
      </c>
      <c r="X2" s="21">
        <f t="shared" si="0"/>
        <v>130.19615660080967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161.1966689697548</v>
      </c>
      <c r="D26" s="27">
        <f t="shared" si="11"/>
        <v>163.88778964682999</v>
      </c>
      <c r="E26" s="27">
        <f t="shared" si="11"/>
        <v>175.67500085764004</v>
      </c>
      <c r="F26" s="27">
        <f t="shared" si="11"/>
        <v>183.29795102415173</v>
      </c>
      <c r="G26" s="27">
        <f t="shared" si="11"/>
        <v>194.86559544716042</v>
      </c>
      <c r="H26" s="27">
        <f t="shared" si="11"/>
        <v>203.26494348678031</v>
      </c>
      <c r="I26" s="27">
        <f t="shared" si="11"/>
        <v>211.73080700786267</v>
      </c>
      <c r="J26" s="27">
        <f t="shared" si="11"/>
        <v>198.44947725572459</v>
      </c>
      <c r="K26" s="27">
        <f t="shared" si="11"/>
        <v>199.30511684270627</v>
      </c>
      <c r="L26" s="27">
        <f t="shared" si="11"/>
        <v>184.52929392114135</v>
      </c>
      <c r="M26" s="27">
        <f t="shared" si="11"/>
        <v>174.75718233289368</v>
      </c>
      <c r="N26" s="27">
        <f t="shared" si="11"/>
        <v>167.93357875320919</v>
      </c>
      <c r="O26" s="27">
        <f t="shared" si="11"/>
        <v>166.84021022972252</v>
      </c>
      <c r="P26" s="27">
        <f t="shared" si="11"/>
        <v>161.64914034898422</v>
      </c>
      <c r="Q26" s="27">
        <f t="shared" si="11"/>
        <v>156.27757403371265</v>
      </c>
      <c r="R26" s="27">
        <f t="shared" si="11"/>
        <v>147.64342074018282</v>
      </c>
      <c r="S26" s="27">
        <f t="shared" si="11"/>
        <v>158.39213782974906</v>
      </c>
      <c r="T26" s="27">
        <f t="shared" si="11"/>
        <v>155.54333918511233</v>
      </c>
      <c r="U26" s="27">
        <f t="shared" si="11"/>
        <v>147.0063493982893</v>
      </c>
      <c r="V26" s="27">
        <f t="shared" si="11"/>
        <v>156.10074836913461</v>
      </c>
      <c r="W26" s="27">
        <f t="shared" si="11"/>
        <v>136.89002583012962</v>
      </c>
      <c r="X26" s="27">
        <f t="shared" si="11"/>
        <v>130.19615660080967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161.1966689697548</v>
      </c>
      <c r="D33" s="19">
        <f t="shared" si="13"/>
        <v>163.88778964682999</v>
      </c>
      <c r="E33" s="19">
        <f t="shared" si="13"/>
        <v>175.67500085764004</v>
      </c>
      <c r="F33" s="19">
        <f t="shared" si="13"/>
        <v>183.29795102415173</v>
      </c>
      <c r="G33" s="19">
        <f t="shared" si="13"/>
        <v>194.86559544716042</v>
      </c>
      <c r="H33" s="19">
        <f t="shared" si="13"/>
        <v>203.26494348678031</v>
      </c>
      <c r="I33" s="19">
        <f t="shared" si="13"/>
        <v>211.73080700786267</v>
      </c>
      <c r="J33" s="19">
        <f t="shared" si="13"/>
        <v>198.44947725572459</v>
      </c>
      <c r="K33" s="19">
        <f t="shared" si="13"/>
        <v>199.30511684270627</v>
      </c>
      <c r="L33" s="19">
        <f t="shared" si="13"/>
        <v>184.52929392114135</v>
      </c>
      <c r="M33" s="19">
        <f t="shared" si="13"/>
        <v>174.75718233289368</v>
      </c>
      <c r="N33" s="19">
        <f t="shared" si="13"/>
        <v>167.93357875320919</v>
      </c>
      <c r="O33" s="19">
        <f t="shared" si="13"/>
        <v>166.84021022972252</v>
      </c>
      <c r="P33" s="19">
        <f t="shared" si="13"/>
        <v>161.64914034898422</v>
      </c>
      <c r="Q33" s="19">
        <f t="shared" si="13"/>
        <v>156.27757403371265</v>
      </c>
      <c r="R33" s="19">
        <f t="shared" si="13"/>
        <v>147.64342074018282</v>
      </c>
      <c r="S33" s="19">
        <f t="shared" si="13"/>
        <v>158.39213782974906</v>
      </c>
      <c r="T33" s="19">
        <f t="shared" si="13"/>
        <v>155.54333918511233</v>
      </c>
      <c r="U33" s="19">
        <f t="shared" si="13"/>
        <v>147.0063493982893</v>
      </c>
      <c r="V33" s="19">
        <f t="shared" si="13"/>
        <v>156.10074836913461</v>
      </c>
      <c r="W33" s="19">
        <f t="shared" si="13"/>
        <v>136.89002583012962</v>
      </c>
      <c r="X33" s="19">
        <f t="shared" si="13"/>
        <v>130.19615660080967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161.1966689697548</v>
      </c>
      <c r="D37" s="8">
        <v>163.88778964682999</v>
      </c>
      <c r="E37" s="8">
        <v>175.67500085764004</v>
      </c>
      <c r="F37" s="8">
        <v>183.29795102415173</v>
      </c>
      <c r="G37" s="8">
        <v>194.86559544716042</v>
      </c>
      <c r="H37" s="8">
        <v>203.26494348678031</v>
      </c>
      <c r="I37" s="8">
        <v>211.73080700786267</v>
      </c>
      <c r="J37" s="8">
        <v>198.44947725572459</v>
      </c>
      <c r="K37" s="8">
        <v>199.30511684270627</v>
      </c>
      <c r="L37" s="8">
        <v>184.52929392114135</v>
      </c>
      <c r="M37" s="8">
        <v>174.75718233289368</v>
      </c>
      <c r="N37" s="8">
        <v>167.93357875320919</v>
      </c>
      <c r="O37" s="8">
        <v>166.84021022972252</v>
      </c>
      <c r="P37" s="8">
        <v>161.64914034898422</v>
      </c>
      <c r="Q37" s="8">
        <v>156.27757403371265</v>
      </c>
      <c r="R37" s="8">
        <v>147.64342074018282</v>
      </c>
      <c r="S37" s="8">
        <v>158.39213782974906</v>
      </c>
      <c r="T37" s="8">
        <v>155.54333918511233</v>
      </c>
      <c r="U37" s="8">
        <v>147.0063493982893</v>
      </c>
      <c r="V37" s="8">
        <v>156.10074836913461</v>
      </c>
      <c r="W37" s="8">
        <v>136.89002583012962</v>
      </c>
      <c r="X37" s="8">
        <v>130.19615660080967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0.18594705839062342</v>
      </c>
      <c r="P61" s="49">
        <f t="shared" si="15"/>
        <v>0.27739280762527402</v>
      </c>
      <c r="Q61" s="49">
        <f t="shared" si="15"/>
        <v>0.26989891990171588</v>
      </c>
      <c r="R61" s="49">
        <f t="shared" si="15"/>
        <v>2.9201655957832546</v>
      </c>
      <c r="S61" s="49">
        <f t="shared" si="15"/>
        <v>3.759863772039894</v>
      </c>
      <c r="T61" s="49">
        <f t="shared" si="15"/>
        <v>0.43362940700533625</v>
      </c>
      <c r="U61" s="49">
        <f t="shared" si="15"/>
        <v>0.78745270192601124</v>
      </c>
      <c r="V61" s="49">
        <f t="shared" si="15"/>
        <v>1.1792817506272237</v>
      </c>
      <c r="W61" s="49">
        <f t="shared" si="15"/>
        <v>0.97964690881349126</v>
      </c>
      <c r="X61" s="49">
        <f t="shared" si="15"/>
        <v>2.2858894779794241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0.18594705839062342</v>
      </c>
      <c r="P67" s="52">
        <v>0.27739280762527402</v>
      </c>
      <c r="Q67" s="52">
        <v>0.26989891990171588</v>
      </c>
      <c r="R67" s="52">
        <v>2.9201655957832546</v>
      </c>
      <c r="S67" s="52">
        <v>3.759863772039894</v>
      </c>
      <c r="T67" s="52">
        <v>0.43362940700533625</v>
      </c>
      <c r="U67" s="52">
        <v>0.78745270192601124</v>
      </c>
      <c r="V67" s="52">
        <v>1.1792817506272237</v>
      </c>
      <c r="W67" s="52">
        <v>0.97964690881349126</v>
      </c>
      <c r="X67" s="52">
        <v>2.2858894779794241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251</v>
      </c>
      <c r="B1" s="4" t="s">
        <v>256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8727.1795255560373</v>
      </c>
      <c r="D2" s="21">
        <f t="shared" ref="D2:X2" si="0">SUM(D3,D17,D22,D25,D26,D51,D52)</f>
        <v>8804.4668367434042</v>
      </c>
      <c r="E2" s="21">
        <f t="shared" si="0"/>
        <v>9407.5738696679491</v>
      </c>
      <c r="F2" s="21">
        <f t="shared" si="0"/>
        <v>10237.988259793654</v>
      </c>
      <c r="G2" s="21">
        <f t="shared" si="0"/>
        <v>10621.389449417629</v>
      </c>
      <c r="H2" s="21">
        <f t="shared" si="0"/>
        <v>10391.397740620361</v>
      </c>
      <c r="I2" s="21">
        <f t="shared" si="0"/>
        <v>10379.71505946718</v>
      </c>
      <c r="J2" s="21">
        <f t="shared" si="0"/>
        <v>10343.80873273006</v>
      </c>
      <c r="K2" s="21">
        <f t="shared" si="0"/>
        <v>10507.370608496563</v>
      </c>
      <c r="L2" s="21">
        <f t="shared" si="0"/>
        <v>10523.633488797617</v>
      </c>
      <c r="M2" s="21">
        <f t="shared" si="0"/>
        <v>10487.322546997955</v>
      </c>
      <c r="N2" s="21">
        <f t="shared" si="0"/>
        <v>9839.7827492901015</v>
      </c>
      <c r="O2" s="21">
        <f t="shared" si="0"/>
        <v>9393.4563961919139</v>
      </c>
      <c r="P2" s="21">
        <f t="shared" si="0"/>
        <v>9418.1617473519836</v>
      </c>
      <c r="Q2" s="21">
        <f t="shared" si="0"/>
        <v>9535.9227097644998</v>
      </c>
      <c r="R2" s="21">
        <f t="shared" si="0"/>
        <v>9541.6896197646147</v>
      </c>
      <c r="S2" s="21">
        <f t="shared" si="0"/>
        <v>9866.3153600449677</v>
      </c>
      <c r="T2" s="21">
        <f t="shared" si="0"/>
        <v>10121.358589245569</v>
      </c>
      <c r="U2" s="21">
        <f t="shared" si="0"/>
        <v>10193.483479886192</v>
      </c>
      <c r="V2" s="21">
        <f t="shared" si="0"/>
        <v>10606.994846295245</v>
      </c>
      <c r="W2" s="21">
        <f t="shared" si="0"/>
        <v>8988.2490777331514</v>
      </c>
      <c r="X2" s="21">
        <f t="shared" si="0"/>
        <v>9536.3532516998312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8727.1795255560373</v>
      </c>
      <c r="D26" s="27">
        <f t="shared" si="11"/>
        <v>8804.4668367434042</v>
      </c>
      <c r="E26" s="27">
        <f t="shared" si="11"/>
        <v>9407.5738696679491</v>
      </c>
      <c r="F26" s="27">
        <f t="shared" si="11"/>
        <v>10237.988259793654</v>
      </c>
      <c r="G26" s="27">
        <f t="shared" si="11"/>
        <v>10621.389449417629</v>
      </c>
      <c r="H26" s="27">
        <f t="shared" si="11"/>
        <v>10391.397740620361</v>
      </c>
      <c r="I26" s="27">
        <f t="shared" si="11"/>
        <v>10379.71505946718</v>
      </c>
      <c r="J26" s="27">
        <f t="shared" si="11"/>
        <v>10343.80873273006</v>
      </c>
      <c r="K26" s="27">
        <f t="shared" si="11"/>
        <v>10507.370608496563</v>
      </c>
      <c r="L26" s="27">
        <f t="shared" si="11"/>
        <v>10523.633488797617</v>
      </c>
      <c r="M26" s="27">
        <f t="shared" si="11"/>
        <v>10487.317961016564</v>
      </c>
      <c r="N26" s="27">
        <f t="shared" si="11"/>
        <v>9839.7784958747397</v>
      </c>
      <c r="O26" s="27">
        <f t="shared" si="11"/>
        <v>9393.4436152842118</v>
      </c>
      <c r="P26" s="27">
        <f t="shared" si="11"/>
        <v>9418.1237825796234</v>
      </c>
      <c r="Q26" s="27">
        <f t="shared" si="11"/>
        <v>9535.8828431259244</v>
      </c>
      <c r="R26" s="27">
        <f t="shared" si="11"/>
        <v>9541.641692895797</v>
      </c>
      <c r="S26" s="27">
        <f t="shared" si="11"/>
        <v>9866.2606718179868</v>
      </c>
      <c r="T26" s="27">
        <f t="shared" si="11"/>
        <v>10121.294476887901</v>
      </c>
      <c r="U26" s="27">
        <f t="shared" si="11"/>
        <v>10193.408742765117</v>
      </c>
      <c r="V26" s="27">
        <f t="shared" si="11"/>
        <v>10606.859119415643</v>
      </c>
      <c r="W26" s="27">
        <f t="shared" si="11"/>
        <v>8988.1050235810653</v>
      </c>
      <c r="X26" s="27">
        <f t="shared" si="11"/>
        <v>9536.1726819018368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8727.1795255560373</v>
      </c>
      <c r="D33" s="19">
        <f t="shared" si="13"/>
        <v>8804.4668367434042</v>
      </c>
      <c r="E33" s="19">
        <f t="shared" si="13"/>
        <v>9407.5738696679491</v>
      </c>
      <c r="F33" s="19">
        <f t="shared" si="13"/>
        <v>10237.988259793654</v>
      </c>
      <c r="G33" s="19">
        <f t="shared" si="13"/>
        <v>10621.389449417629</v>
      </c>
      <c r="H33" s="19">
        <f t="shared" si="13"/>
        <v>10391.397740620361</v>
      </c>
      <c r="I33" s="19">
        <f t="shared" si="13"/>
        <v>10379.71505946718</v>
      </c>
      <c r="J33" s="19">
        <f t="shared" si="13"/>
        <v>10343.80873273006</v>
      </c>
      <c r="K33" s="19">
        <f t="shared" si="13"/>
        <v>10507.370608496563</v>
      </c>
      <c r="L33" s="19">
        <f t="shared" si="13"/>
        <v>10523.633488797617</v>
      </c>
      <c r="M33" s="19">
        <f t="shared" si="13"/>
        <v>10487.317961016564</v>
      </c>
      <c r="N33" s="19">
        <f t="shared" si="13"/>
        <v>9839.7784958747397</v>
      </c>
      <c r="O33" s="19">
        <f t="shared" si="13"/>
        <v>9393.4436152842118</v>
      </c>
      <c r="P33" s="19">
        <f t="shared" si="13"/>
        <v>9418.1237825796234</v>
      </c>
      <c r="Q33" s="19">
        <f t="shared" si="13"/>
        <v>9535.8828431259244</v>
      </c>
      <c r="R33" s="19">
        <f t="shared" si="13"/>
        <v>9541.641692895797</v>
      </c>
      <c r="S33" s="19">
        <f t="shared" si="13"/>
        <v>9866.2606718179868</v>
      </c>
      <c r="T33" s="19">
        <f t="shared" si="13"/>
        <v>10121.294476887901</v>
      </c>
      <c r="U33" s="19">
        <f t="shared" si="13"/>
        <v>10193.408742765117</v>
      </c>
      <c r="V33" s="19">
        <f t="shared" si="13"/>
        <v>10606.859119415643</v>
      </c>
      <c r="W33" s="19">
        <f t="shared" si="13"/>
        <v>8988.1050235810653</v>
      </c>
      <c r="X33" s="19">
        <f t="shared" si="13"/>
        <v>9536.1726819018368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55.60125846201268</v>
      </c>
      <c r="D36" s="8">
        <v>55.980911536509737</v>
      </c>
      <c r="E36" s="8">
        <v>53.013056136222865</v>
      </c>
      <c r="F36" s="8">
        <v>55.755642489701778</v>
      </c>
      <c r="G36" s="8">
        <v>56.206220226343341</v>
      </c>
      <c r="H36" s="8">
        <v>62.442784864442345</v>
      </c>
      <c r="I36" s="8">
        <v>59.539003793217248</v>
      </c>
      <c r="J36" s="8">
        <v>60.940396927305756</v>
      </c>
      <c r="K36" s="8">
        <v>66.813198140054936</v>
      </c>
      <c r="L36" s="8">
        <v>84.269737537146909</v>
      </c>
      <c r="M36" s="8">
        <v>81.499226804399513</v>
      </c>
      <c r="N36" s="8">
        <v>70.293294695632483</v>
      </c>
      <c r="O36" s="8">
        <v>88.195819326171971</v>
      </c>
      <c r="P36" s="8">
        <v>94.040451362638152</v>
      </c>
      <c r="Q36" s="8">
        <v>96.873412672520089</v>
      </c>
      <c r="R36" s="8">
        <v>102.59756288384352</v>
      </c>
      <c r="S36" s="8">
        <v>105.60280328877953</v>
      </c>
      <c r="T36" s="8">
        <v>105.53196306227257</v>
      </c>
      <c r="U36" s="8">
        <v>103.62515892269944</v>
      </c>
      <c r="V36" s="8">
        <v>106.15714529177677</v>
      </c>
      <c r="W36" s="8">
        <v>79.960192357314114</v>
      </c>
      <c r="X36" s="8">
        <v>86.615315943677402</v>
      </c>
    </row>
    <row r="37" spans="1:24" ht="11.25" customHeight="1" x14ac:dyDescent="0.2">
      <c r="A37" s="28" t="s">
        <v>60</v>
      </c>
      <c r="B37" s="7" t="s">
        <v>61</v>
      </c>
      <c r="C37" s="8">
        <v>6361.707986269058</v>
      </c>
      <c r="D37" s="8">
        <v>5969.4930490736078</v>
      </c>
      <c r="E37" s="8">
        <v>6182.229649108991</v>
      </c>
      <c r="F37" s="8">
        <v>5977.9401457686072</v>
      </c>
      <c r="G37" s="8">
        <v>5732.4996815790564</v>
      </c>
      <c r="H37" s="8">
        <v>5359.8462622325242</v>
      </c>
      <c r="I37" s="8">
        <v>4931.0513620368929</v>
      </c>
      <c r="J37" s="8">
        <v>4597.0609484286242</v>
      </c>
      <c r="K37" s="8">
        <v>4295.7896213209324</v>
      </c>
      <c r="L37" s="8">
        <v>4207.8163925566587</v>
      </c>
      <c r="M37" s="8">
        <v>3994.2511355404904</v>
      </c>
      <c r="N37" s="8">
        <v>3591.5256898915377</v>
      </c>
      <c r="O37" s="8">
        <v>3237.3001249385111</v>
      </c>
      <c r="P37" s="8">
        <v>3157.152770867207</v>
      </c>
      <c r="Q37" s="8">
        <v>3142.3525154265658</v>
      </c>
      <c r="R37" s="8">
        <v>3018.5427630416602</v>
      </c>
      <c r="S37" s="8">
        <v>2960.9616402678612</v>
      </c>
      <c r="T37" s="8">
        <v>2956.3028888181407</v>
      </c>
      <c r="U37" s="8">
        <v>2931.9569116844586</v>
      </c>
      <c r="V37" s="8">
        <v>3031.6762791795859</v>
      </c>
      <c r="W37" s="8">
        <v>2506.7511381139525</v>
      </c>
      <c r="X37" s="8">
        <v>2743.5328610629545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2309.8702808249668</v>
      </c>
      <c r="D43" s="8">
        <v>2778.9928761332872</v>
      </c>
      <c r="E43" s="8">
        <v>3172.3311644227347</v>
      </c>
      <c r="F43" s="8">
        <v>4204.2924715353447</v>
      </c>
      <c r="G43" s="8">
        <v>4832.6835476122296</v>
      </c>
      <c r="H43" s="8">
        <v>4969.1086935233943</v>
      </c>
      <c r="I43" s="8">
        <v>5389.124693637069</v>
      </c>
      <c r="J43" s="8">
        <v>5685.8073873741314</v>
      </c>
      <c r="K43" s="8">
        <v>6144.7677890355762</v>
      </c>
      <c r="L43" s="8">
        <v>6231.5473587038114</v>
      </c>
      <c r="M43" s="8">
        <v>6411.5675986716742</v>
      </c>
      <c r="N43" s="8">
        <v>6177.9595112875686</v>
      </c>
      <c r="O43" s="8">
        <v>6067.9476710195286</v>
      </c>
      <c r="P43" s="8">
        <v>6166.9305603497787</v>
      </c>
      <c r="Q43" s="8">
        <v>6296.6569150268397</v>
      </c>
      <c r="R43" s="8">
        <v>6420.501366970293</v>
      </c>
      <c r="S43" s="8">
        <v>6799.6962282613458</v>
      </c>
      <c r="T43" s="8">
        <v>7059.4596250074874</v>
      </c>
      <c r="U43" s="8">
        <v>7157.8266721579585</v>
      </c>
      <c r="V43" s="8">
        <v>7469.0256949442801</v>
      </c>
      <c r="W43" s="8">
        <v>6401.3936931097987</v>
      </c>
      <c r="X43" s="8">
        <v>6706.0245048952038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4.5859813902119377E-3</v>
      </c>
      <c r="N51" s="27">
        <v>4.2534153610614975E-3</v>
      </c>
      <c r="O51" s="27">
        <v>1.2780907701229711E-2</v>
      </c>
      <c r="P51" s="27">
        <v>3.7964772360741549E-2</v>
      </c>
      <c r="Q51" s="27">
        <v>3.9866638576198855E-2</v>
      </c>
      <c r="R51" s="27">
        <v>4.7926868817036089E-2</v>
      </c>
      <c r="S51" s="27">
        <v>5.4688226980433741E-2</v>
      </c>
      <c r="T51" s="27">
        <v>6.4112357667705372E-2</v>
      </c>
      <c r="U51" s="27">
        <v>7.473712107415921E-2</v>
      </c>
      <c r="V51" s="27">
        <v>0.13572687960110175</v>
      </c>
      <c r="W51" s="27">
        <v>0.1440541520858542</v>
      </c>
      <c r="X51" s="27">
        <v>0.18056979799473943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85.336047772952611</v>
      </c>
      <c r="J61" s="49">
        <f t="shared" si="15"/>
        <v>152.58837872350901</v>
      </c>
      <c r="K61" s="49">
        <f t="shared" si="15"/>
        <v>165.86073725770234</v>
      </c>
      <c r="L61" s="49">
        <f t="shared" si="15"/>
        <v>284.05624000188396</v>
      </c>
      <c r="M61" s="49">
        <f t="shared" si="15"/>
        <v>436.54817809336009</v>
      </c>
      <c r="N61" s="49">
        <f t="shared" si="15"/>
        <v>422.46880255487451</v>
      </c>
      <c r="O61" s="49">
        <f t="shared" si="15"/>
        <v>422.50234402102916</v>
      </c>
      <c r="P61" s="49">
        <f t="shared" si="15"/>
        <v>417.07390809595449</v>
      </c>
      <c r="Q61" s="49">
        <f t="shared" si="15"/>
        <v>417.30847672586606</v>
      </c>
      <c r="R61" s="49">
        <f t="shared" si="15"/>
        <v>546.95187019791115</v>
      </c>
      <c r="S61" s="49">
        <f t="shared" si="15"/>
        <v>456.72707952827324</v>
      </c>
      <c r="T61" s="49">
        <f t="shared" si="15"/>
        <v>400.06013624966812</v>
      </c>
      <c r="U61" s="49">
        <f t="shared" si="15"/>
        <v>437.16458611486604</v>
      </c>
      <c r="V61" s="49">
        <f t="shared" si="15"/>
        <v>464.34164262787772</v>
      </c>
      <c r="W61" s="49">
        <f t="shared" si="15"/>
        <v>418.61726122064408</v>
      </c>
      <c r="X61" s="49">
        <f t="shared" si="15"/>
        <v>583.40644774232453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3.608041697688257</v>
      </c>
      <c r="P67" s="52">
        <v>5.417730458213792</v>
      </c>
      <c r="Q67" s="52">
        <v>5.4269945966854563</v>
      </c>
      <c r="R67" s="52">
        <v>59.702252100663891</v>
      </c>
      <c r="S67" s="52">
        <v>70.286395235155396</v>
      </c>
      <c r="T67" s="52">
        <v>8.2416892637281922</v>
      </c>
      <c r="U67" s="52">
        <v>15.705290291790876</v>
      </c>
      <c r="V67" s="52">
        <v>22.903160601072724</v>
      </c>
      <c r="W67" s="52">
        <v>17.93944437314531</v>
      </c>
      <c r="X67" s="52">
        <v>48.168955699845831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3.3939435752767118</v>
      </c>
      <c r="U68" s="52">
        <v>6.9805893851898642</v>
      </c>
      <c r="V68" s="52">
        <v>3.1100863128459828</v>
      </c>
      <c r="W68" s="52">
        <v>2.4019429486127271</v>
      </c>
      <c r="X68" s="52">
        <v>1.7665484405864178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84.092805987678261</v>
      </c>
      <c r="J69" s="52">
        <v>148.97667457649749</v>
      </c>
      <c r="K69" s="52">
        <v>159.21532136588286</v>
      </c>
      <c r="L69" s="52">
        <v>277.97686840381573</v>
      </c>
      <c r="M69" s="52">
        <v>429.82193644699731</v>
      </c>
      <c r="N69" s="52">
        <v>415.80170238768392</v>
      </c>
      <c r="O69" s="52">
        <v>411.62505211604696</v>
      </c>
      <c r="P69" s="52">
        <v>404.53751218584216</v>
      </c>
      <c r="Q69" s="52">
        <v>403.42076920502285</v>
      </c>
      <c r="R69" s="52">
        <v>481.42034484248796</v>
      </c>
      <c r="S69" s="52">
        <v>382.3680047294082</v>
      </c>
      <c r="T69" s="52">
        <v>388.42450341066319</v>
      </c>
      <c r="U69" s="52">
        <v>414.47870643788531</v>
      </c>
      <c r="V69" s="52">
        <v>438.32839571395903</v>
      </c>
      <c r="W69" s="52">
        <v>398.27587389888606</v>
      </c>
      <c r="X69" s="52">
        <v>533.47094360189226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1.2432417852743489</v>
      </c>
      <c r="J72" s="55">
        <v>3.6117041470115194</v>
      </c>
      <c r="K72" s="55">
        <v>6.6454158918194697</v>
      </c>
      <c r="L72" s="55">
        <v>6.0793715980682608</v>
      </c>
      <c r="M72" s="55">
        <v>6.7262416463627996</v>
      </c>
      <c r="N72" s="55">
        <v>6.6671001671905765</v>
      </c>
      <c r="O72" s="55">
        <v>7.2692502072939842</v>
      </c>
      <c r="P72" s="55">
        <v>7.1186654518985382</v>
      </c>
      <c r="Q72" s="55">
        <v>8.4607129241577415</v>
      </c>
      <c r="R72" s="55">
        <v>5.8292732547592792</v>
      </c>
      <c r="S72" s="55">
        <v>4.0726795637096167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252</v>
      </c>
      <c r="B1" s="4" t="s">
        <v>257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1000.4387426144316</v>
      </c>
      <c r="D2" s="21">
        <f t="shared" ref="D2:X2" si="0">SUM(D3,D17,D22,D25,D26,D51,D52)</f>
        <v>997.98838858143904</v>
      </c>
      <c r="E2" s="21">
        <f t="shared" si="0"/>
        <v>998.1706044295936</v>
      </c>
      <c r="F2" s="21">
        <f t="shared" si="0"/>
        <v>978.93094190862541</v>
      </c>
      <c r="G2" s="21">
        <f t="shared" si="0"/>
        <v>957.16811298702225</v>
      </c>
      <c r="H2" s="21">
        <f t="shared" si="0"/>
        <v>596.008554793131</v>
      </c>
      <c r="I2" s="21">
        <f t="shared" si="0"/>
        <v>586.33654874557931</v>
      </c>
      <c r="J2" s="21">
        <f t="shared" si="0"/>
        <v>591.96437178664394</v>
      </c>
      <c r="K2" s="21">
        <f t="shared" si="0"/>
        <v>613.1885452314491</v>
      </c>
      <c r="L2" s="21">
        <f t="shared" si="0"/>
        <v>614.95677323694383</v>
      </c>
      <c r="M2" s="21">
        <f t="shared" si="0"/>
        <v>620.01244493338925</v>
      </c>
      <c r="N2" s="21">
        <f t="shared" si="0"/>
        <v>619.11122491450988</v>
      </c>
      <c r="O2" s="21">
        <f t="shared" si="0"/>
        <v>498.67574301644129</v>
      </c>
      <c r="P2" s="21">
        <f t="shared" si="0"/>
        <v>480.0706378533302</v>
      </c>
      <c r="Q2" s="21">
        <f t="shared" si="0"/>
        <v>589.79905999412472</v>
      </c>
      <c r="R2" s="21">
        <f t="shared" si="0"/>
        <v>592.42251483402151</v>
      </c>
      <c r="S2" s="21">
        <f t="shared" si="0"/>
        <v>638.19008710170692</v>
      </c>
      <c r="T2" s="21">
        <f t="shared" si="0"/>
        <v>663.91447919246002</v>
      </c>
      <c r="U2" s="21">
        <f t="shared" si="0"/>
        <v>701.37160866002546</v>
      </c>
      <c r="V2" s="21">
        <f t="shared" si="0"/>
        <v>649.65322155734361</v>
      </c>
      <c r="W2" s="21">
        <f t="shared" si="0"/>
        <v>495.07533780588801</v>
      </c>
      <c r="X2" s="21">
        <f t="shared" si="0"/>
        <v>616.6994526548134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997.81326261443155</v>
      </c>
      <c r="D26" s="27">
        <f t="shared" si="11"/>
        <v>987.38548858143906</v>
      </c>
      <c r="E26" s="27">
        <f t="shared" si="11"/>
        <v>981.91282442959357</v>
      </c>
      <c r="F26" s="27">
        <f t="shared" si="11"/>
        <v>957.77563190862543</v>
      </c>
      <c r="G26" s="27">
        <f t="shared" si="11"/>
        <v>935.10398298702228</v>
      </c>
      <c r="H26" s="27">
        <f t="shared" si="11"/>
        <v>569.90522479313097</v>
      </c>
      <c r="I26" s="27">
        <f t="shared" si="11"/>
        <v>561.89938874557936</v>
      </c>
      <c r="J26" s="27">
        <f t="shared" si="11"/>
        <v>564.90173178664395</v>
      </c>
      <c r="K26" s="27">
        <f t="shared" si="11"/>
        <v>584.96463523144905</v>
      </c>
      <c r="L26" s="27">
        <f t="shared" si="11"/>
        <v>586.8843332369438</v>
      </c>
      <c r="M26" s="27">
        <f t="shared" si="11"/>
        <v>590.58136091477945</v>
      </c>
      <c r="N26" s="27">
        <f t="shared" si="11"/>
        <v>589.6293183298709</v>
      </c>
      <c r="O26" s="27">
        <f t="shared" si="11"/>
        <v>470.56559392414255</v>
      </c>
      <c r="P26" s="27">
        <f t="shared" si="11"/>
        <v>451.03556990790236</v>
      </c>
      <c r="Q26" s="27">
        <f t="shared" si="11"/>
        <v>561.43722370727721</v>
      </c>
      <c r="R26" s="27">
        <f t="shared" si="11"/>
        <v>559.44004606619512</v>
      </c>
      <c r="S26" s="27">
        <f t="shared" si="11"/>
        <v>605.73128253200684</v>
      </c>
      <c r="T26" s="27">
        <f t="shared" si="11"/>
        <v>629.56702816679353</v>
      </c>
      <c r="U26" s="27">
        <f t="shared" si="11"/>
        <v>663.78663366011097</v>
      </c>
      <c r="V26" s="27">
        <f t="shared" si="11"/>
        <v>608.82871889234866</v>
      </c>
      <c r="W26" s="27">
        <f t="shared" si="11"/>
        <v>448.18489621519467</v>
      </c>
      <c r="X26" s="27">
        <f t="shared" si="11"/>
        <v>561.25386898680097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997.81326261443155</v>
      </c>
      <c r="D33" s="19">
        <f t="shared" si="13"/>
        <v>987.38548858143906</v>
      </c>
      <c r="E33" s="19">
        <f t="shared" si="13"/>
        <v>981.91282442959357</v>
      </c>
      <c r="F33" s="19">
        <f t="shared" si="13"/>
        <v>957.77563190862543</v>
      </c>
      <c r="G33" s="19">
        <f t="shared" si="13"/>
        <v>935.10398298702228</v>
      </c>
      <c r="H33" s="19">
        <f t="shared" si="13"/>
        <v>569.90522479313097</v>
      </c>
      <c r="I33" s="19">
        <f t="shared" si="13"/>
        <v>561.89938874557936</v>
      </c>
      <c r="J33" s="19">
        <f t="shared" si="13"/>
        <v>564.90173178664395</v>
      </c>
      <c r="K33" s="19">
        <f t="shared" si="13"/>
        <v>584.96463523144905</v>
      </c>
      <c r="L33" s="19">
        <f t="shared" si="13"/>
        <v>586.8843332369438</v>
      </c>
      <c r="M33" s="19">
        <f t="shared" si="13"/>
        <v>590.58136091477945</v>
      </c>
      <c r="N33" s="19">
        <f t="shared" si="13"/>
        <v>589.6293183298709</v>
      </c>
      <c r="O33" s="19">
        <f t="shared" si="13"/>
        <v>470.56559392414255</v>
      </c>
      <c r="P33" s="19">
        <f t="shared" si="13"/>
        <v>451.03556990790236</v>
      </c>
      <c r="Q33" s="19">
        <f t="shared" si="13"/>
        <v>561.43722370727721</v>
      </c>
      <c r="R33" s="19">
        <f t="shared" si="13"/>
        <v>559.44004606619512</v>
      </c>
      <c r="S33" s="19">
        <f t="shared" si="13"/>
        <v>605.73128253200684</v>
      </c>
      <c r="T33" s="19">
        <f t="shared" si="13"/>
        <v>629.56702816679353</v>
      </c>
      <c r="U33" s="19">
        <f t="shared" si="13"/>
        <v>663.78663366011097</v>
      </c>
      <c r="V33" s="19">
        <f t="shared" si="13"/>
        <v>608.82871889234866</v>
      </c>
      <c r="W33" s="19">
        <f t="shared" si="13"/>
        <v>448.18489621519467</v>
      </c>
      <c r="X33" s="19">
        <f t="shared" si="13"/>
        <v>561.25386898680097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6.1528875552342169E-2</v>
      </c>
      <c r="N36" s="8">
        <v>6.3426982815383254E-2</v>
      </c>
      <c r="O36" s="8">
        <v>4.3172226721723078E-2</v>
      </c>
      <c r="P36" s="8">
        <v>4.265785104535668E-2</v>
      </c>
      <c r="Q36" s="8">
        <v>8.6418262914452579E-2</v>
      </c>
      <c r="R36" s="8">
        <v>8.9083663199314225E-2</v>
      </c>
      <c r="S36" s="8">
        <v>0.11677189093317318</v>
      </c>
      <c r="T36" s="8">
        <v>0.11670333392098006</v>
      </c>
      <c r="U36" s="8">
        <v>0.12204944022400124</v>
      </c>
      <c r="V36" s="8">
        <v>9.433180336351682E-2</v>
      </c>
      <c r="W36" s="8">
        <v>6.5963655221990755E-2</v>
      </c>
      <c r="X36" s="8">
        <v>8.4168807642788376E-2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2.7661911649644294E-2</v>
      </c>
      <c r="N37" s="8">
        <v>2.8515255302367544E-2</v>
      </c>
      <c r="O37" s="8">
        <v>2.9082075803790956E-2</v>
      </c>
      <c r="P37" s="8">
        <v>3.3216079965920117E-2</v>
      </c>
      <c r="Q37" s="8">
        <v>3.3212367279794645E-2</v>
      </c>
      <c r="R37" s="8">
        <v>3.8096378009640004E-2</v>
      </c>
      <c r="S37" s="8">
        <v>4.4125424420330656E-2</v>
      </c>
      <c r="T37" s="8">
        <v>3.9877280333044489E-2</v>
      </c>
      <c r="U37" s="8">
        <v>4.159972264777196E-2</v>
      </c>
      <c r="V37" s="8">
        <v>3.5680458568793504E-2</v>
      </c>
      <c r="W37" s="8">
        <v>2.7489731703936753E-2</v>
      </c>
      <c r="X37" s="8">
        <v>3.4725494879782694E-2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997.81326261443155</v>
      </c>
      <c r="D43" s="8">
        <v>987.38548858143906</v>
      </c>
      <c r="E43" s="8">
        <v>981.91282442959357</v>
      </c>
      <c r="F43" s="8">
        <v>957.77563190862543</v>
      </c>
      <c r="G43" s="8">
        <v>935.10398298702228</v>
      </c>
      <c r="H43" s="8">
        <v>569.90522479313097</v>
      </c>
      <c r="I43" s="8">
        <v>561.89938874557936</v>
      </c>
      <c r="J43" s="8">
        <v>564.90173178664395</v>
      </c>
      <c r="K43" s="8">
        <v>584.96463523144905</v>
      </c>
      <c r="L43" s="8">
        <v>586.8843332369438</v>
      </c>
      <c r="M43" s="8">
        <v>590.49217012757742</v>
      </c>
      <c r="N43" s="8">
        <v>589.53737609175312</v>
      </c>
      <c r="O43" s="8">
        <v>470.49333962161705</v>
      </c>
      <c r="P43" s="8">
        <v>450.95969597689106</v>
      </c>
      <c r="Q43" s="8">
        <v>561.31759307708296</v>
      </c>
      <c r="R43" s="8">
        <v>559.31286602498619</v>
      </c>
      <c r="S43" s="8">
        <v>605.57038521665334</v>
      </c>
      <c r="T43" s="8">
        <v>629.41044755253949</v>
      </c>
      <c r="U43" s="8">
        <v>663.62298449723914</v>
      </c>
      <c r="V43" s="8">
        <v>608.69870663041638</v>
      </c>
      <c r="W43" s="8">
        <v>448.09144282826873</v>
      </c>
      <c r="X43" s="8">
        <v>561.1349746842784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2.6254799999999996</v>
      </c>
      <c r="D51" s="27">
        <v>10.6029</v>
      </c>
      <c r="E51" s="27">
        <v>16.257780000000004</v>
      </c>
      <c r="F51" s="27">
        <v>21.155310000000004</v>
      </c>
      <c r="G51" s="27">
        <v>22.064129999999999</v>
      </c>
      <c r="H51" s="27">
        <v>26.103330000000003</v>
      </c>
      <c r="I51" s="27">
        <v>24.437159999999995</v>
      </c>
      <c r="J51" s="27">
        <v>27.062639999999995</v>
      </c>
      <c r="K51" s="27">
        <v>28.223910000000004</v>
      </c>
      <c r="L51" s="27">
        <v>28.072440000000011</v>
      </c>
      <c r="M51" s="27">
        <v>29.431084018609788</v>
      </c>
      <c r="N51" s="27">
        <v>29.481906584638949</v>
      </c>
      <c r="O51" s="27">
        <v>28.110149092298769</v>
      </c>
      <c r="P51" s="27">
        <v>29.035067945427844</v>
      </c>
      <c r="Q51" s="27">
        <v>28.361836286847542</v>
      </c>
      <c r="R51" s="27">
        <v>32.982468767826433</v>
      </c>
      <c r="S51" s="27">
        <v>32.458804569700106</v>
      </c>
      <c r="T51" s="27">
        <v>34.347451025666508</v>
      </c>
      <c r="U51" s="27">
        <v>37.584974999914508</v>
      </c>
      <c r="V51" s="27">
        <v>40.824502664994988</v>
      </c>
      <c r="W51" s="27">
        <v>46.890441590693342</v>
      </c>
      <c r="X51" s="27">
        <v>55.445583668012418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8.897599481823173</v>
      </c>
      <c r="J61" s="49">
        <f t="shared" si="15"/>
        <v>15.160105420179377</v>
      </c>
      <c r="K61" s="49">
        <f t="shared" si="15"/>
        <v>15.789476348039315</v>
      </c>
      <c r="L61" s="49">
        <f t="shared" si="15"/>
        <v>26.752289185839551</v>
      </c>
      <c r="M61" s="49">
        <f t="shared" si="15"/>
        <v>40.205188057440729</v>
      </c>
      <c r="N61" s="49">
        <f t="shared" si="15"/>
        <v>40.314467727373959</v>
      </c>
      <c r="O61" s="49">
        <f t="shared" si="15"/>
        <v>32.480038822331338</v>
      </c>
      <c r="P61" s="49">
        <f t="shared" si="15"/>
        <v>30.102608487170677</v>
      </c>
      <c r="Q61" s="49">
        <f t="shared" si="15"/>
        <v>36.717370260757768</v>
      </c>
      <c r="R61" s="49">
        <f t="shared" si="15"/>
        <v>42.446812572676166</v>
      </c>
      <c r="S61" s="49">
        <f t="shared" si="15"/>
        <v>34.416854582840713</v>
      </c>
      <c r="T61" s="49">
        <f t="shared" si="15"/>
        <v>34.934034895919545</v>
      </c>
      <c r="U61" s="49">
        <f t="shared" si="15"/>
        <v>39.074943211967692</v>
      </c>
      <c r="V61" s="49">
        <f t="shared" si="15"/>
        <v>35.975916717149389</v>
      </c>
      <c r="W61" s="49">
        <f t="shared" si="15"/>
        <v>28.047261113337047</v>
      </c>
      <c r="X61" s="49">
        <f t="shared" si="15"/>
        <v>44.787275216578891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3.2412608688050363E-5</v>
      </c>
      <c r="P67" s="52">
        <v>5.6999385583865842E-5</v>
      </c>
      <c r="Q67" s="52">
        <v>5.7359362734040962E-5</v>
      </c>
      <c r="R67" s="52">
        <v>7.5348926372732815E-4</v>
      </c>
      <c r="S67" s="52">
        <v>1.0474357311990611E-3</v>
      </c>
      <c r="T67" s="52">
        <v>1.1117133986190472E-4</v>
      </c>
      <c r="U67" s="52">
        <v>2.2283264724579245E-4</v>
      </c>
      <c r="V67" s="52">
        <v>2.6955228648031755E-4</v>
      </c>
      <c r="W67" s="52">
        <v>1.9672894737628505E-4</v>
      </c>
      <c r="X67" s="52">
        <v>6.0968499712863236E-4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0.30259873391948411</v>
      </c>
      <c r="U68" s="52">
        <v>0.64719079876138375</v>
      </c>
      <c r="V68" s="52">
        <v>0.25346083859635621</v>
      </c>
      <c r="W68" s="52">
        <v>0.16813371166243657</v>
      </c>
      <c r="X68" s="52">
        <v>0.14781814676689747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8.7679723458926517</v>
      </c>
      <c r="J69" s="52">
        <v>14.801271962000968</v>
      </c>
      <c r="K69" s="52">
        <v>15.156851419550428</v>
      </c>
      <c r="L69" s="52">
        <v>26.179736697435764</v>
      </c>
      <c r="M69" s="52">
        <v>39.585715055645331</v>
      </c>
      <c r="N69" s="52">
        <v>39.678253661625369</v>
      </c>
      <c r="O69" s="52">
        <v>31.916367104969016</v>
      </c>
      <c r="P69" s="52">
        <v>29.581995730502936</v>
      </c>
      <c r="Q69" s="52">
        <v>35.963079809391772</v>
      </c>
      <c r="R69" s="52">
        <v>41.938250215442253</v>
      </c>
      <c r="S69" s="52">
        <v>34.053100630602337</v>
      </c>
      <c r="T69" s="52">
        <v>34.631324990660197</v>
      </c>
      <c r="U69" s="52">
        <v>38.42752958055906</v>
      </c>
      <c r="V69" s="52">
        <v>35.722186326266552</v>
      </c>
      <c r="W69" s="52">
        <v>27.878930672727233</v>
      </c>
      <c r="X69" s="52">
        <v>44.638847384814866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0.129627135930521</v>
      </c>
      <c r="J72" s="55">
        <v>0.35883345817841011</v>
      </c>
      <c r="K72" s="55">
        <v>0.63262492848888763</v>
      </c>
      <c r="L72" s="55">
        <v>0.57255248840378559</v>
      </c>
      <c r="M72" s="55">
        <v>0.61947300179539866</v>
      </c>
      <c r="N72" s="55">
        <v>0.63621406574858774</v>
      </c>
      <c r="O72" s="55">
        <v>0.56363930475363366</v>
      </c>
      <c r="P72" s="55">
        <v>0.52055575728215808</v>
      </c>
      <c r="Q72" s="55">
        <v>0.75423309200325828</v>
      </c>
      <c r="R72" s="55">
        <v>0.50780886797018543</v>
      </c>
      <c r="S72" s="55">
        <v>0.36270651650717117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253</v>
      </c>
      <c r="B1" s="4" t="s">
        <v>258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5507.2108366162374</v>
      </c>
      <c r="D2" s="21">
        <f t="shared" ref="D2:X2" si="0">SUM(D3,D17,D22,D25,D26,D51,D52)</f>
        <v>5321.5443909464493</v>
      </c>
      <c r="E2" s="21">
        <f t="shared" si="0"/>
        <v>5310.4875082770259</v>
      </c>
      <c r="F2" s="21">
        <f t="shared" si="0"/>
        <v>5200.3816057333406</v>
      </c>
      <c r="G2" s="21">
        <f t="shared" si="0"/>
        <v>4851.1771349002165</v>
      </c>
      <c r="H2" s="21">
        <f t="shared" si="0"/>
        <v>4522.6521963629239</v>
      </c>
      <c r="I2" s="21">
        <f t="shared" si="0"/>
        <v>4378.2560136221891</v>
      </c>
      <c r="J2" s="21">
        <f t="shared" si="0"/>
        <v>4053.1618065440816</v>
      </c>
      <c r="K2" s="21">
        <f t="shared" si="0"/>
        <v>3994.3080227298283</v>
      </c>
      <c r="L2" s="21">
        <f t="shared" si="0"/>
        <v>3900.0735732976545</v>
      </c>
      <c r="M2" s="21">
        <f t="shared" si="0"/>
        <v>3685.5050855979343</v>
      </c>
      <c r="N2" s="21">
        <f t="shared" si="0"/>
        <v>3208.4777360874364</v>
      </c>
      <c r="O2" s="21">
        <f t="shared" si="0"/>
        <v>2706.9551662444346</v>
      </c>
      <c r="P2" s="21">
        <f t="shared" si="0"/>
        <v>2574.7872691210719</v>
      </c>
      <c r="Q2" s="21">
        <f t="shared" si="0"/>
        <v>2738.9880629630438</v>
      </c>
      <c r="R2" s="21">
        <f t="shared" si="0"/>
        <v>2694.1020505346278</v>
      </c>
      <c r="S2" s="21">
        <f t="shared" si="0"/>
        <v>2799.7191249697839</v>
      </c>
      <c r="T2" s="21">
        <f t="shared" si="0"/>
        <v>2870.9136490257479</v>
      </c>
      <c r="U2" s="21">
        <f t="shared" si="0"/>
        <v>2893.9348041964245</v>
      </c>
      <c r="V2" s="21">
        <f t="shared" si="0"/>
        <v>2930.5151052992414</v>
      </c>
      <c r="W2" s="21">
        <f t="shared" si="0"/>
        <v>2461.547931488466</v>
      </c>
      <c r="X2" s="21">
        <f t="shared" si="0"/>
        <v>2686.3994842289489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5507.2108366162374</v>
      </c>
      <c r="D26" s="27">
        <f t="shared" si="11"/>
        <v>5321.5443909464493</v>
      </c>
      <c r="E26" s="27">
        <f t="shared" si="11"/>
        <v>5310.4875082770259</v>
      </c>
      <c r="F26" s="27">
        <f t="shared" si="11"/>
        <v>5200.3816057333406</v>
      </c>
      <c r="G26" s="27">
        <f t="shared" si="11"/>
        <v>4851.1771349002165</v>
      </c>
      <c r="H26" s="27">
        <f t="shared" si="11"/>
        <v>4522.6521963629239</v>
      </c>
      <c r="I26" s="27">
        <f t="shared" si="11"/>
        <v>4378.2560136221891</v>
      </c>
      <c r="J26" s="27">
        <f t="shared" si="11"/>
        <v>4053.1618065440816</v>
      </c>
      <c r="K26" s="27">
        <f t="shared" si="11"/>
        <v>3994.3080227298283</v>
      </c>
      <c r="L26" s="27">
        <f t="shared" si="11"/>
        <v>3900.0735732976545</v>
      </c>
      <c r="M26" s="27">
        <f t="shared" si="11"/>
        <v>3685.5050855979343</v>
      </c>
      <c r="N26" s="27">
        <f t="shared" si="11"/>
        <v>3208.4777360874364</v>
      </c>
      <c r="O26" s="27">
        <f t="shared" si="11"/>
        <v>2706.9551662444346</v>
      </c>
      <c r="P26" s="27">
        <f t="shared" si="11"/>
        <v>2574.7780618388606</v>
      </c>
      <c r="Q26" s="27">
        <f t="shared" si="11"/>
        <v>2738.9638958884675</v>
      </c>
      <c r="R26" s="27">
        <f t="shared" si="11"/>
        <v>2694.0614961712713</v>
      </c>
      <c r="S26" s="27">
        <f t="shared" si="11"/>
        <v>2799.6665677664646</v>
      </c>
      <c r="T26" s="27">
        <f t="shared" si="11"/>
        <v>2870.853669809082</v>
      </c>
      <c r="U26" s="27">
        <f t="shared" si="11"/>
        <v>2893.8425374374133</v>
      </c>
      <c r="V26" s="27">
        <f t="shared" si="11"/>
        <v>2930.3528455238375</v>
      </c>
      <c r="W26" s="27">
        <f t="shared" si="11"/>
        <v>2461.384375231245</v>
      </c>
      <c r="X26" s="27">
        <f t="shared" si="11"/>
        <v>2686.116646974956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5507.2108366162374</v>
      </c>
      <c r="D33" s="19">
        <f t="shared" si="13"/>
        <v>5321.5443909464493</v>
      </c>
      <c r="E33" s="19">
        <f t="shared" si="13"/>
        <v>5310.4875082770259</v>
      </c>
      <c r="F33" s="19">
        <f t="shared" si="13"/>
        <v>5200.3816057333406</v>
      </c>
      <c r="G33" s="19">
        <f t="shared" si="13"/>
        <v>4851.1771349002165</v>
      </c>
      <c r="H33" s="19">
        <f t="shared" si="13"/>
        <v>4522.6521963629239</v>
      </c>
      <c r="I33" s="19">
        <f t="shared" si="13"/>
        <v>4378.2560136221891</v>
      </c>
      <c r="J33" s="19">
        <f t="shared" si="13"/>
        <v>4053.1618065440816</v>
      </c>
      <c r="K33" s="19">
        <f t="shared" si="13"/>
        <v>3994.3080227298283</v>
      </c>
      <c r="L33" s="19">
        <f t="shared" si="13"/>
        <v>3900.0735732976545</v>
      </c>
      <c r="M33" s="19">
        <f t="shared" si="13"/>
        <v>3685.5050855979343</v>
      </c>
      <c r="N33" s="19">
        <f t="shared" si="13"/>
        <v>3208.4777360874364</v>
      </c>
      <c r="O33" s="19">
        <f t="shared" si="13"/>
        <v>2706.9551662444346</v>
      </c>
      <c r="P33" s="19">
        <f t="shared" si="13"/>
        <v>2574.7780618388606</v>
      </c>
      <c r="Q33" s="19">
        <f t="shared" si="13"/>
        <v>2738.9638958884675</v>
      </c>
      <c r="R33" s="19">
        <f t="shared" si="13"/>
        <v>2694.0614961712713</v>
      </c>
      <c r="S33" s="19">
        <f t="shared" si="13"/>
        <v>2799.6665677664646</v>
      </c>
      <c r="T33" s="19">
        <f t="shared" si="13"/>
        <v>2870.853669809082</v>
      </c>
      <c r="U33" s="19">
        <f t="shared" si="13"/>
        <v>2893.8425374374133</v>
      </c>
      <c r="V33" s="19">
        <f t="shared" si="13"/>
        <v>2930.3528455238375</v>
      </c>
      <c r="W33" s="19">
        <f t="shared" si="13"/>
        <v>2461.384375231245</v>
      </c>
      <c r="X33" s="19">
        <f t="shared" si="13"/>
        <v>2686.116646974956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4.0913920179873138</v>
      </c>
      <c r="D36" s="8">
        <v>3.7117389434902628</v>
      </c>
      <c r="E36" s="8">
        <v>3.6949391037771386</v>
      </c>
      <c r="F36" s="8">
        <v>3.9370079902982176</v>
      </c>
      <c r="G36" s="8">
        <v>3.4989240536566646</v>
      </c>
      <c r="H36" s="8">
        <v>3.2330328555576675</v>
      </c>
      <c r="I36" s="8">
        <v>3.1514772067827699</v>
      </c>
      <c r="J36" s="8">
        <v>2.9167778326942426</v>
      </c>
      <c r="K36" s="8">
        <v>2.8492775799450607</v>
      </c>
      <c r="L36" s="8">
        <v>2.8081867428530964</v>
      </c>
      <c r="M36" s="8">
        <v>2.6147452800481448</v>
      </c>
      <c r="N36" s="8">
        <v>2.2081773615521318</v>
      </c>
      <c r="O36" s="8">
        <v>1.7415832071062884</v>
      </c>
      <c r="P36" s="8">
        <v>1.7027665063165041</v>
      </c>
      <c r="Q36" s="8">
        <v>1.7284681045654433</v>
      </c>
      <c r="R36" s="8">
        <v>1.8069534529571705</v>
      </c>
      <c r="S36" s="8">
        <v>1.676675300287308</v>
      </c>
      <c r="T36" s="8">
        <v>1.6342312438064936</v>
      </c>
      <c r="U36" s="8">
        <v>1.5562170370765467</v>
      </c>
      <c r="V36" s="8">
        <v>1.6411179848597313</v>
      </c>
      <c r="W36" s="8">
        <v>1.3191585074639214</v>
      </c>
      <c r="X36" s="8">
        <v>1.3479584086798144</v>
      </c>
    </row>
    <row r="37" spans="1:24" ht="11.25" customHeight="1" x14ac:dyDescent="0.2">
      <c r="A37" s="28" t="s">
        <v>60</v>
      </c>
      <c r="B37" s="7" t="s">
        <v>61</v>
      </c>
      <c r="C37" s="8">
        <v>68.246175641186639</v>
      </c>
      <c r="D37" s="8">
        <v>60.376044439561149</v>
      </c>
      <c r="E37" s="8">
        <v>59.38631319337108</v>
      </c>
      <c r="F37" s="8">
        <v>63.565075487243178</v>
      </c>
      <c r="G37" s="8">
        <v>55.275892093783469</v>
      </c>
      <c r="H37" s="8">
        <v>50.078025160694956</v>
      </c>
      <c r="I37" s="8">
        <v>48.175883235244157</v>
      </c>
      <c r="J37" s="8">
        <v>43.57005747565065</v>
      </c>
      <c r="K37" s="8">
        <v>42.114944996361402</v>
      </c>
      <c r="L37" s="8">
        <v>41.191085802200014</v>
      </c>
      <c r="M37" s="8">
        <v>38.86010337496645</v>
      </c>
      <c r="N37" s="8">
        <v>30.667760659951071</v>
      </c>
      <c r="O37" s="8">
        <v>26.18058275596352</v>
      </c>
      <c r="P37" s="8">
        <v>23.0881835838439</v>
      </c>
      <c r="Q37" s="8">
        <v>21.915498172440632</v>
      </c>
      <c r="R37" s="8">
        <v>23.238808960148017</v>
      </c>
      <c r="S37" s="8">
        <v>21.278124197967944</v>
      </c>
      <c r="T37" s="8">
        <v>21.730885836413265</v>
      </c>
      <c r="U37" s="8">
        <v>19.711125714604226</v>
      </c>
      <c r="V37" s="8">
        <v>23.735847592709273</v>
      </c>
      <c r="W37" s="8">
        <v>14.416505284213805</v>
      </c>
      <c r="X37" s="8">
        <v>15.203929201356429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5434.8732689570634</v>
      </c>
      <c r="D43" s="8">
        <v>5257.4566075633975</v>
      </c>
      <c r="E43" s="8">
        <v>5247.4062559798776</v>
      </c>
      <c r="F43" s="8">
        <v>5132.8795222557992</v>
      </c>
      <c r="G43" s="8">
        <v>4792.4023187527764</v>
      </c>
      <c r="H43" s="8">
        <v>4469.341138346671</v>
      </c>
      <c r="I43" s="8">
        <v>4326.9286531801617</v>
      </c>
      <c r="J43" s="8">
        <v>4006.6749712357368</v>
      </c>
      <c r="K43" s="8">
        <v>3949.3438001535219</v>
      </c>
      <c r="L43" s="8">
        <v>3856.0743007526016</v>
      </c>
      <c r="M43" s="8">
        <v>3644.0302369429196</v>
      </c>
      <c r="N43" s="8">
        <v>3175.6017980659331</v>
      </c>
      <c r="O43" s="8">
        <v>2679.0330002813648</v>
      </c>
      <c r="P43" s="8">
        <v>2549.9871117487</v>
      </c>
      <c r="Q43" s="8">
        <v>2715.3199296114612</v>
      </c>
      <c r="R43" s="8">
        <v>2669.0157337581663</v>
      </c>
      <c r="S43" s="8">
        <v>2776.7117682682092</v>
      </c>
      <c r="T43" s="8">
        <v>2847.4885527288625</v>
      </c>
      <c r="U43" s="8">
        <v>2872.5751946857326</v>
      </c>
      <c r="V43" s="8">
        <v>2904.9758799462684</v>
      </c>
      <c r="W43" s="8">
        <v>2445.6487114395673</v>
      </c>
      <c r="X43" s="8">
        <v>2669.5647593649196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9.2072822114213117E-3</v>
      </c>
      <c r="Q51" s="27">
        <v>2.4167074576265414E-2</v>
      </c>
      <c r="R51" s="27">
        <v>4.0554363356544859E-2</v>
      </c>
      <c r="S51" s="27">
        <v>5.25572033194667E-2</v>
      </c>
      <c r="T51" s="27">
        <v>5.9979216665786261E-2</v>
      </c>
      <c r="U51" s="27">
        <v>9.2266759011334326E-2</v>
      </c>
      <c r="V51" s="27">
        <v>0.16225977540390302</v>
      </c>
      <c r="W51" s="27">
        <v>0.16355625722081499</v>
      </c>
      <c r="X51" s="27">
        <v>0.28283725399283532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68.516319671338181</v>
      </c>
      <c r="J61" s="49">
        <f t="shared" si="15"/>
        <v>107.52598466323923</v>
      </c>
      <c r="K61" s="49">
        <f t="shared" si="15"/>
        <v>106.601436680231</v>
      </c>
      <c r="L61" s="49">
        <f t="shared" si="15"/>
        <v>175.77367289197883</v>
      </c>
      <c r="M61" s="49">
        <f t="shared" si="15"/>
        <v>248.11323227475947</v>
      </c>
      <c r="N61" s="49">
        <f t="shared" si="15"/>
        <v>217.15789599605444</v>
      </c>
      <c r="O61" s="49">
        <f t="shared" si="15"/>
        <v>184.97336760766578</v>
      </c>
      <c r="P61" s="49">
        <f t="shared" si="15"/>
        <v>170.256867549616</v>
      </c>
      <c r="Q61" s="49">
        <f t="shared" si="15"/>
        <v>177.65432277918237</v>
      </c>
      <c r="R61" s="49">
        <f t="shared" si="15"/>
        <v>203.01030556663744</v>
      </c>
      <c r="S61" s="49">
        <f t="shared" si="15"/>
        <v>158.31131898145401</v>
      </c>
      <c r="T61" s="49">
        <f t="shared" si="15"/>
        <v>158.10363386519964</v>
      </c>
      <c r="U61" s="49">
        <f t="shared" si="15"/>
        <v>169.2454049488662</v>
      </c>
      <c r="V61" s="49">
        <f t="shared" si="15"/>
        <v>171.87080427241199</v>
      </c>
      <c r="W61" s="49">
        <f t="shared" si="15"/>
        <v>153.18189629641293</v>
      </c>
      <c r="X61" s="49">
        <f t="shared" si="15"/>
        <v>213.33671666138028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2.9178831312431597E-2</v>
      </c>
      <c r="P67" s="52">
        <v>3.9619734775350857E-2</v>
      </c>
      <c r="Q67" s="52">
        <v>3.7849124050094107E-2</v>
      </c>
      <c r="R67" s="52">
        <v>0.45962881428914698</v>
      </c>
      <c r="S67" s="52">
        <v>0.50509355707350667</v>
      </c>
      <c r="T67" s="52">
        <v>6.0582157926608753E-2</v>
      </c>
      <c r="U67" s="52">
        <v>0.10558441363587116</v>
      </c>
      <c r="V67" s="52">
        <v>0.17931529601356996</v>
      </c>
      <c r="W67" s="52">
        <v>0.10317102909381523</v>
      </c>
      <c r="X67" s="52">
        <v>0.26693953717761776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1.3689738298061098</v>
      </c>
      <c r="U68" s="52">
        <v>2.8014464209060721</v>
      </c>
      <c r="V68" s="52">
        <v>1.2096257386668423</v>
      </c>
      <c r="W68" s="52">
        <v>0.91766089680579066</v>
      </c>
      <c r="X68" s="52">
        <v>0.70323564419695628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67.518120741206559</v>
      </c>
      <c r="J69" s="52">
        <v>104.98088884422268</v>
      </c>
      <c r="K69" s="52">
        <v>102.33031807122038</v>
      </c>
      <c r="L69" s="52">
        <v>172.01176477596437</v>
      </c>
      <c r="M69" s="52">
        <v>244.29035626774228</v>
      </c>
      <c r="N69" s="52">
        <v>213.73086555985083</v>
      </c>
      <c r="O69" s="52">
        <v>181.73477395465784</v>
      </c>
      <c r="P69" s="52">
        <v>167.27372429409544</v>
      </c>
      <c r="Q69" s="52">
        <v>173.96794353324157</v>
      </c>
      <c r="R69" s="52">
        <v>200.12743577098706</v>
      </c>
      <c r="S69" s="52">
        <v>156.14311329505682</v>
      </c>
      <c r="T69" s="52">
        <v>156.67407787746691</v>
      </c>
      <c r="U69" s="52">
        <v>166.33837411432424</v>
      </c>
      <c r="V69" s="52">
        <v>170.48186323773157</v>
      </c>
      <c r="W69" s="52">
        <v>152.16106437051332</v>
      </c>
      <c r="X69" s="52">
        <v>212.36654148000571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0.9981989301316242</v>
      </c>
      <c r="J72" s="55">
        <v>2.5450958190165593</v>
      </c>
      <c r="K72" s="55">
        <v>4.2711186090106228</v>
      </c>
      <c r="L72" s="55">
        <v>3.7619081160144536</v>
      </c>
      <c r="M72" s="55">
        <v>3.8228760070171894</v>
      </c>
      <c r="N72" s="55">
        <v>3.4270304362036104</v>
      </c>
      <c r="O72" s="55">
        <v>3.2094148216954959</v>
      </c>
      <c r="P72" s="55">
        <v>2.9435235207452104</v>
      </c>
      <c r="Q72" s="55">
        <v>3.6485301218906976</v>
      </c>
      <c r="R72" s="55">
        <v>2.4232409813612263</v>
      </c>
      <c r="S72" s="55">
        <v>1.6631121293236808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254</v>
      </c>
      <c r="B1" s="4" t="s">
        <v>259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1868.981793323539</v>
      </c>
      <c r="D2" s="21">
        <f t="shared" ref="D2:X2" si="0">SUM(D3,D17,D22,D25,D26,D51,D52)</f>
        <v>2239.4866110018788</v>
      </c>
      <c r="E2" s="21">
        <f t="shared" si="0"/>
        <v>2157.0605551677932</v>
      </c>
      <c r="F2" s="21">
        <f t="shared" si="0"/>
        <v>2528.7999155802286</v>
      </c>
      <c r="G2" s="21">
        <f t="shared" si="0"/>
        <v>3063.0350110879699</v>
      </c>
      <c r="H2" s="21">
        <f t="shared" si="0"/>
        <v>3152.5213717768047</v>
      </c>
      <c r="I2" s="21">
        <f t="shared" si="0"/>
        <v>3152.3016755171889</v>
      </c>
      <c r="J2" s="21">
        <f t="shared" si="0"/>
        <v>3239.7827985234881</v>
      </c>
      <c r="K2" s="21">
        <f t="shared" si="0"/>
        <v>3171.7698755794536</v>
      </c>
      <c r="L2" s="21">
        <f t="shared" si="0"/>
        <v>2832.2197073066445</v>
      </c>
      <c r="M2" s="21">
        <f t="shared" si="0"/>
        <v>2835.1451756978258</v>
      </c>
      <c r="N2" s="21">
        <f t="shared" si="0"/>
        <v>2706.5121959947478</v>
      </c>
      <c r="O2" s="21">
        <f t="shared" si="0"/>
        <v>2406.1483001574888</v>
      </c>
      <c r="P2" s="21">
        <f t="shared" si="0"/>
        <v>2293.2438208446301</v>
      </c>
      <c r="Q2" s="21">
        <f t="shared" si="0"/>
        <v>2120.4265326446157</v>
      </c>
      <c r="R2" s="21">
        <f t="shared" si="0"/>
        <v>2194.6471332465535</v>
      </c>
      <c r="S2" s="21">
        <f t="shared" si="0"/>
        <v>2209.5421996937944</v>
      </c>
      <c r="T2" s="21">
        <f t="shared" si="0"/>
        <v>2165.087192031111</v>
      </c>
      <c r="U2" s="21">
        <f t="shared" si="0"/>
        <v>2118.7279097790715</v>
      </c>
      <c r="V2" s="21">
        <f t="shared" si="0"/>
        <v>2172.0889504790343</v>
      </c>
      <c r="W2" s="21">
        <f t="shared" si="0"/>
        <v>1868.1223252623656</v>
      </c>
      <c r="X2" s="21">
        <f t="shared" si="0"/>
        <v>1976.7717590955986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1868.981793323539</v>
      </c>
      <c r="D26" s="27">
        <f t="shared" si="11"/>
        <v>2239.4866110018788</v>
      </c>
      <c r="E26" s="27">
        <f t="shared" si="11"/>
        <v>2157.0605551677932</v>
      </c>
      <c r="F26" s="27">
        <f t="shared" si="11"/>
        <v>2528.7999155802286</v>
      </c>
      <c r="G26" s="27">
        <f t="shared" si="11"/>
        <v>3063.0350110879699</v>
      </c>
      <c r="H26" s="27">
        <f t="shared" si="11"/>
        <v>3152.5213717768047</v>
      </c>
      <c r="I26" s="27">
        <f t="shared" si="11"/>
        <v>3152.3016755171889</v>
      </c>
      <c r="J26" s="27">
        <f t="shared" si="11"/>
        <v>3239.7827985234881</v>
      </c>
      <c r="K26" s="27">
        <f t="shared" si="11"/>
        <v>3171.7698755794536</v>
      </c>
      <c r="L26" s="27">
        <f t="shared" si="11"/>
        <v>2832.2197073066445</v>
      </c>
      <c r="M26" s="27">
        <f t="shared" si="11"/>
        <v>2835.1451756978258</v>
      </c>
      <c r="N26" s="27">
        <f t="shared" si="11"/>
        <v>2706.5121959947478</v>
      </c>
      <c r="O26" s="27">
        <f t="shared" si="11"/>
        <v>2406.1483001574888</v>
      </c>
      <c r="P26" s="27">
        <f t="shared" si="11"/>
        <v>2293.2438208446301</v>
      </c>
      <c r="Q26" s="27">
        <f t="shared" si="11"/>
        <v>2120.4265326446157</v>
      </c>
      <c r="R26" s="27">
        <f t="shared" si="11"/>
        <v>2194.6471332465535</v>
      </c>
      <c r="S26" s="27">
        <f t="shared" si="11"/>
        <v>2209.5421996937944</v>
      </c>
      <c r="T26" s="27">
        <f t="shared" si="11"/>
        <v>2165.087192031111</v>
      </c>
      <c r="U26" s="27">
        <f t="shared" si="11"/>
        <v>2118.7279097790715</v>
      </c>
      <c r="V26" s="27">
        <f t="shared" si="11"/>
        <v>2172.0889504790343</v>
      </c>
      <c r="W26" s="27">
        <f t="shared" si="11"/>
        <v>1868.1223252623656</v>
      </c>
      <c r="X26" s="27">
        <f t="shared" si="11"/>
        <v>1976.7717590955986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1868.981793323539</v>
      </c>
      <c r="D33" s="19">
        <f t="shared" si="13"/>
        <v>2239.4866110018788</v>
      </c>
      <c r="E33" s="19">
        <f t="shared" si="13"/>
        <v>2157.0605551677932</v>
      </c>
      <c r="F33" s="19">
        <f t="shared" si="13"/>
        <v>2528.7999155802286</v>
      </c>
      <c r="G33" s="19">
        <f t="shared" si="13"/>
        <v>3063.0350110879699</v>
      </c>
      <c r="H33" s="19">
        <f t="shared" si="13"/>
        <v>3152.5213717768047</v>
      </c>
      <c r="I33" s="19">
        <f t="shared" si="13"/>
        <v>3152.3016755171889</v>
      </c>
      <c r="J33" s="19">
        <f t="shared" si="13"/>
        <v>3239.7827985234881</v>
      </c>
      <c r="K33" s="19">
        <f t="shared" si="13"/>
        <v>3171.7698755794536</v>
      </c>
      <c r="L33" s="19">
        <f t="shared" si="13"/>
        <v>2832.2197073066445</v>
      </c>
      <c r="M33" s="19">
        <f t="shared" si="13"/>
        <v>2835.1451756978258</v>
      </c>
      <c r="N33" s="19">
        <f t="shared" si="13"/>
        <v>2706.5121959947478</v>
      </c>
      <c r="O33" s="19">
        <f t="shared" si="13"/>
        <v>2406.1483001574888</v>
      </c>
      <c r="P33" s="19">
        <f t="shared" si="13"/>
        <v>2293.2438208446301</v>
      </c>
      <c r="Q33" s="19">
        <f t="shared" si="13"/>
        <v>2120.4265326446157</v>
      </c>
      <c r="R33" s="19">
        <f t="shared" si="13"/>
        <v>2194.6471332465535</v>
      </c>
      <c r="S33" s="19">
        <f t="shared" si="13"/>
        <v>2209.5421996937944</v>
      </c>
      <c r="T33" s="19">
        <f t="shared" si="13"/>
        <v>2165.087192031111</v>
      </c>
      <c r="U33" s="19">
        <f t="shared" si="13"/>
        <v>2118.7279097790715</v>
      </c>
      <c r="V33" s="19">
        <f t="shared" si="13"/>
        <v>2172.0889504790343</v>
      </c>
      <c r="W33" s="19">
        <f t="shared" si="13"/>
        <v>1868.1223252623656</v>
      </c>
      <c r="X33" s="19">
        <f t="shared" si="13"/>
        <v>1976.7717590955986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1868.981793323539</v>
      </c>
      <c r="D43" s="8">
        <v>2239.4866110018788</v>
      </c>
      <c r="E43" s="8">
        <v>2157.0605551677932</v>
      </c>
      <c r="F43" s="8">
        <v>2528.7999155802286</v>
      </c>
      <c r="G43" s="8">
        <v>3063.0350110879699</v>
      </c>
      <c r="H43" s="8">
        <v>3152.5213717768047</v>
      </c>
      <c r="I43" s="8">
        <v>3152.3016755171889</v>
      </c>
      <c r="J43" s="8">
        <v>3239.7827985234881</v>
      </c>
      <c r="K43" s="8">
        <v>3171.7698755794536</v>
      </c>
      <c r="L43" s="8">
        <v>2832.2197073066445</v>
      </c>
      <c r="M43" s="8">
        <v>2835.1451756978258</v>
      </c>
      <c r="N43" s="8">
        <v>2706.5121959947478</v>
      </c>
      <c r="O43" s="8">
        <v>2406.1483001574888</v>
      </c>
      <c r="P43" s="8">
        <v>2293.2438208446301</v>
      </c>
      <c r="Q43" s="8">
        <v>2120.4265326446157</v>
      </c>
      <c r="R43" s="8">
        <v>2194.6471332465535</v>
      </c>
      <c r="S43" s="8">
        <v>2209.5421996937944</v>
      </c>
      <c r="T43" s="8">
        <v>2165.087192031111</v>
      </c>
      <c r="U43" s="8">
        <v>2118.7279097790715</v>
      </c>
      <c r="V43" s="8">
        <v>2172.0889504790343</v>
      </c>
      <c r="W43" s="8">
        <v>1868.1223252623656</v>
      </c>
      <c r="X43" s="8">
        <v>1976.7717590955986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49.916263153886028</v>
      </c>
      <c r="J61" s="49">
        <f t="shared" si="15"/>
        <v>86.945119833072354</v>
      </c>
      <c r="K61" s="49">
        <f t="shared" si="15"/>
        <v>85.613013874027288</v>
      </c>
      <c r="L61" s="49">
        <f t="shared" si="15"/>
        <v>129.10271472029766</v>
      </c>
      <c r="M61" s="49">
        <f t="shared" si="15"/>
        <v>193.03819885443974</v>
      </c>
      <c r="N61" s="49">
        <f t="shared" si="15"/>
        <v>185.08003564169718</v>
      </c>
      <c r="O61" s="49">
        <f t="shared" si="15"/>
        <v>166.10588425058285</v>
      </c>
      <c r="P61" s="49">
        <f t="shared" si="15"/>
        <v>153.07906849963362</v>
      </c>
      <c r="Q61" s="49">
        <f t="shared" si="15"/>
        <v>138.70287595429213</v>
      </c>
      <c r="R61" s="49">
        <f t="shared" si="15"/>
        <v>166.55100846699202</v>
      </c>
      <c r="S61" s="49">
        <f t="shared" si="15"/>
        <v>125.57281545539243</v>
      </c>
      <c r="T61" s="49">
        <f t="shared" si="15"/>
        <v>120.16799390220734</v>
      </c>
      <c r="U61" s="49">
        <f t="shared" si="15"/>
        <v>124.75261190237403</v>
      </c>
      <c r="V61" s="49">
        <f t="shared" si="15"/>
        <v>128.3760008719334</v>
      </c>
      <c r="W61" s="49">
        <f t="shared" si="15"/>
        <v>116.9300328607922</v>
      </c>
      <c r="X61" s="49">
        <f t="shared" si="15"/>
        <v>157.77490194173703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1.0408989009976932</v>
      </c>
      <c r="U68" s="52">
        <v>2.0662653951426821</v>
      </c>
      <c r="V68" s="52">
        <v>0.90445318989081724</v>
      </c>
      <c r="W68" s="52">
        <v>0.70096036291904718</v>
      </c>
      <c r="X68" s="52">
        <v>0.52073520844972943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49.189044285222522</v>
      </c>
      <c r="J69" s="52">
        <v>84.887164617278842</v>
      </c>
      <c r="K69" s="52">
        <v>82.182822423346266</v>
      </c>
      <c r="L69" s="52">
        <v>126.33965844278416</v>
      </c>
      <c r="M69" s="52">
        <v>190.06390726961513</v>
      </c>
      <c r="N69" s="52">
        <v>182.15923503083997</v>
      </c>
      <c r="O69" s="52">
        <v>163.22337850432595</v>
      </c>
      <c r="P69" s="52">
        <v>150.43191114955954</v>
      </c>
      <c r="Q69" s="52">
        <v>135.85369417234381</v>
      </c>
      <c r="R69" s="52">
        <v>164.5584541310827</v>
      </c>
      <c r="S69" s="52">
        <v>124.2494096649329</v>
      </c>
      <c r="T69" s="52">
        <v>119.12709500120965</v>
      </c>
      <c r="U69" s="52">
        <v>122.68634650723135</v>
      </c>
      <c r="V69" s="52">
        <v>127.47154768204258</v>
      </c>
      <c r="W69" s="52">
        <v>116.22907249787315</v>
      </c>
      <c r="X69" s="52">
        <v>157.25416673328729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0.7272188686635056</v>
      </c>
      <c r="J72" s="55">
        <v>2.0579552157935104</v>
      </c>
      <c r="K72" s="55">
        <v>3.4301914506810216</v>
      </c>
      <c r="L72" s="55">
        <v>2.7630562775134995</v>
      </c>
      <c r="M72" s="55">
        <v>2.9742915848246096</v>
      </c>
      <c r="N72" s="55">
        <v>2.9208006108572238</v>
      </c>
      <c r="O72" s="55">
        <v>2.8825057462568866</v>
      </c>
      <c r="P72" s="55">
        <v>2.6471573500740928</v>
      </c>
      <c r="Q72" s="55">
        <v>2.8491817819483036</v>
      </c>
      <c r="R72" s="55">
        <v>1.9925543359093052</v>
      </c>
      <c r="S72" s="55">
        <v>1.3234057904595316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159</v>
      </c>
      <c r="B1" s="4" t="s">
        <v>171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345.93537527999985</v>
      </c>
      <c r="D2" s="21">
        <f t="shared" ref="D2:X2" si="0">SUM(D3,D17,D22,D25,D26,D51,D52)</f>
        <v>355.55335200000013</v>
      </c>
      <c r="E2" s="21">
        <f t="shared" si="0"/>
        <v>378.10043676000015</v>
      </c>
      <c r="F2" s="21">
        <f t="shared" si="0"/>
        <v>352.45224000000019</v>
      </c>
      <c r="G2" s="21">
        <f t="shared" si="0"/>
        <v>397.40670504000008</v>
      </c>
      <c r="H2" s="21">
        <f t="shared" si="0"/>
        <v>413.36656200000016</v>
      </c>
      <c r="I2" s="21">
        <f t="shared" si="0"/>
        <v>403.81868952000008</v>
      </c>
      <c r="J2" s="21">
        <f t="shared" si="0"/>
        <v>401.89751676000003</v>
      </c>
      <c r="K2" s="21">
        <f t="shared" si="0"/>
        <v>370.98037296000012</v>
      </c>
      <c r="L2" s="21">
        <f t="shared" si="0"/>
        <v>346.24691675999992</v>
      </c>
      <c r="M2" s="21">
        <f t="shared" si="0"/>
        <v>411.16114152000017</v>
      </c>
      <c r="N2" s="21">
        <f t="shared" si="0"/>
        <v>364.79720304</v>
      </c>
      <c r="O2" s="21">
        <f t="shared" si="0"/>
        <v>364.80884400000002</v>
      </c>
      <c r="P2" s="21">
        <f t="shared" si="0"/>
        <v>370.98037296000012</v>
      </c>
      <c r="Q2" s="21">
        <f t="shared" si="0"/>
        <v>358.62541524000011</v>
      </c>
      <c r="R2" s="21">
        <f t="shared" si="0"/>
        <v>377.17570152000019</v>
      </c>
      <c r="S2" s="21">
        <f t="shared" si="0"/>
        <v>420.45944400000013</v>
      </c>
      <c r="T2" s="21">
        <f t="shared" si="0"/>
        <v>507.08642292000013</v>
      </c>
      <c r="U2" s="21">
        <f t="shared" si="0"/>
        <v>538.60807223999984</v>
      </c>
      <c r="V2" s="21">
        <f t="shared" si="0"/>
        <v>500.96575152000008</v>
      </c>
      <c r="W2" s="21">
        <f t="shared" si="0"/>
        <v>261.78926436</v>
      </c>
      <c r="X2" s="21">
        <f t="shared" si="0"/>
        <v>344.55287304000007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FC_TRA_DAVI_PA_E!C5+FC_TRA_DAVI_FR_E!C5</f>
        <v>0</v>
      </c>
      <c r="D5" s="8">
        <f>FC_TRA_DAVI_PA_E!D5+FC_TRA_DAVI_FR_E!D5</f>
        <v>0</v>
      </c>
      <c r="E5" s="8">
        <f>FC_TRA_DAVI_PA_E!E5+FC_TRA_DAVI_FR_E!E5</f>
        <v>0</v>
      </c>
      <c r="F5" s="8">
        <f>FC_TRA_DAVI_PA_E!F5+FC_TRA_DAVI_FR_E!F5</f>
        <v>0</v>
      </c>
      <c r="G5" s="8">
        <f>FC_TRA_DAVI_PA_E!G5+FC_TRA_DAVI_FR_E!G5</f>
        <v>0</v>
      </c>
      <c r="H5" s="8">
        <f>FC_TRA_DAVI_PA_E!H5+FC_TRA_DAVI_FR_E!H5</f>
        <v>0</v>
      </c>
      <c r="I5" s="8">
        <f>FC_TRA_DAVI_PA_E!I5+FC_TRA_DAVI_FR_E!I5</f>
        <v>0</v>
      </c>
      <c r="J5" s="8">
        <f>FC_TRA_DAVI_PA_E!J5+FC_TRA_DAVI_FR_E!J5</f>
        <v>0</v>
      </c>
      <c r="K5" s="8">
        <f>FC_TRA_DAVI_PA_E!K5+FC_TRA_DAVI_FR_E!K5</f>
        <v>0</v>
      </c>
      <c r="L5" s="8">
        <f>FC_TRA_DAVI_PA_E!L5+FC_TRA_DAVI_FR_E!L5</f>
        <v>0</v>
      </c>
      <c r="M5" s="8">
        <f>FC_TRA_DAVI_PA_E!M5+FC_TRA_DAVI_FR_E!M5</f>
        <v>0</v>
      </c>
      <c r="N5" s="8">
        <f>FC_TRA_DAVI_PA_E!N5+FC_TRA_DAVI_FR_E!N5</f>
        <v>0</v>
      </c>
      <c r="O5" s="8">
        <f>FC_TRA_DAVI_PA_E!O5+FC_TRA_DAVI_FR_E!O5</f>
        <v>0</v>
      </c>
      <c r="P5" s="8">
        <f>FC_TRA_DAVI_PA_E!P5+FC_TRA_DAVI_FR_E!P5</f>
        <v>0</v>
      </c>
      <c r="Q5" s="8">
        <f>FC_TRA_DAVI_PA_E!Q5+FC_TRA_DAVI_FR_E!Q5</f>
        <v>0</v>
      </c>
      <c r="R5" s="8">
        <f>FC_TRA_DAVI_PA_E!R5+FC_TRA_DAVI_FR_E!R5</f>
        <v>0</v>
      </c>
      <c r="S5" s="8">
        <f>FC_TRA_DAVI_PA_E!S5+FC_TRA_DAVI_FR_E!S5</f>
        <v>0</v>
      </c>
      <c r="T5" s="8">
        <f>FC_TRA_DAVI_PA_E!T5+FC_TRA_DAVI_FR_E!T5</f>
        <v>0</v>
      </c>
      <c r="U5" s="8">
        <f>FC_TRA_DAVI_PA_E!U5+FC_TRA_DAVI_FR_E!U5</f>
        <v>0</v>
      </c>
      <c r="V5" s="8">
        <f>FC_TRA_DAVI_PA_E!V5+FC_TRA_DAVI_FR_E!V5</f>
        <v>0</v>
      </c>
      <c r="W5" s="8">
        <f>FC_TRA_DAVI_PA_E!W5+FC_TRA_DAVI_FR_E!W5</f>
        <v>0</v>
      </c>
      <c r="X5" s="8">
        <f>FC_TRA_DAVI_PA_E!X5+FC_TRA_DAVI_FR_E!X5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FC_TRA_DAVI_PA_E!C6+FC_TRA_DAVI_FR_E!C6</f>
        <v>0</v>
      </c>
      <c r="D6" s="8">
        <f>FC_TRA_DAVI_PA_E!D6+FC_TRA_DAVI_FR_E!D6</f>
        <v>0</v>
      </c>
      <c r="E6" s="8">
        <f>FC_TRA_DAVI_PA_E!E6+FC_TRA_DAVI_FR_E!E6</f>
        <v>0</v>
      </c>
      <c r="F6" s="8">
        <f>FC_TRA_DAVI_PA_E!F6+FC_TRA_DAVI_FR_E!F6</f>
        <v>0</v>
      </c>
      <c r="G6" s="8">
        <f>FC_TRA_DAVI_PA_E!G6+FC_TRA_DAVI_FR_E!G6</f>
        <v>0</v>
      </c>
      <c r="H6" s="8">
        <f>FC_TRA_DAVI_PA_E!H6+FC_TRA_DAVI_FR_E!H6</f>
        <v>0</v>
      </c>
      <c r="I6" s="8">
        <f>FC_TRA_DAVI_PA_E!I6+FC_TRA_DAVI_FR_E!I6</f>
        <v>0</v>
      </c>
      <c r="J6" s="8">
        <f>FC_TRA_DAVI_PA_E!J6+FC_TRA_DAVI_FR_E!J6</f>
        <v>0</v>
      </c>
      <c r="K6" s="8">
        <f>FC_TRA_DAVI_PA_E!K6+FC_TRA_DAVI_FR_E!K6</f>
        <v>0</v>
      </c>
      <c r="L6" s="8">
        <f>FC_TRA_DAVI_PA_E!L6+FC_TRA_DAVI_FR_E!L6</f>
        <v>0</v>
      </c>
      <c r="M6" s="8">
        <f>FC_TRA_DAVI_PA_E!M6+FC_TRA_DAVI_FR_E!M6</f>
        <v>0</v>
      </c>
      <c r="N6" s="8">
        <f>FC_TRA_DAVI_PA_E!N6+FC_TRA_DAVI_FR_E!N6</f>
        <v>0</v>
      </c>
      <c r="O6" s="8">
        <f>FC_TRA_DAVI_PA_E!O6+FC_TRA_DAVI_FR_E!O6</f>
        <v>0</v>
      </c>
      <c r="P6" s="8">
        <f>FC_TRA_DAVI_PA_E!P6+FC_TRA_DAVI_FR_E!P6</f>
        <v>0</v>
      </c>
      <c r="Q6" s="8">
        <f>FC_TRA_DAVI_PA_E!Q6+FC_TRA_DAVI_FR_E!Q6</f>
        <v>0</v>
      </c>
      <c r="R6" s="8">
        <f>FC_TRA_DAVI_PA_E!R6+FC_TRA_DAVI_FR_E!R6</f>
        <v>0</v>
      </c>
      <c r="S6" s="8">
        <f>FC_TRA_DAVI_PA_E!S6+FC_TRA_DAVI_FR_E!S6</f>
        <v>0</v>
      </c>
      <c r="T6" s="8">
        <f>FC_TRA_DAVI_PA_E!T6+FC_TRA_DAVI_FR_E!T6</f>
        <v>0</v>
      </c>
      <c r="U6" s="8">
        <f>FC_TRA_DAVI_PA_E!U6+FC_TRA_DAVI_FR_E!U6</f>
        <v>0</v>
      </c>
      <c r="V6" s="8">
        <f>FC_TRA_DAVI_PA_E!V6+FC_TRA_DAVI_FR_E!V6</f>
        <v>0</v>
      </c>
      <c r="W6" s="8">
        <f>FC_TRA_DAVI_PA_E!W6+FC_TRA_DAVI_FR_E!W6</f>
        <v>0</v>
      </c>
      <c r="X6" s="8">
        <f>FC_TRA_DAVI_PA_E!X6+FC_TRA_DAVI_FR_E!X6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FC_TRA_DAVI_PA_E!C7+FC_TRA_DAVI_FR_E!C7</f>
        <v>0</v>
      </c>
      <c r="D7" s="8">
        <f>FC_TRA_DAVI_PA_E!D7+FC_TRA_DAVI_FR_E!D7</f>
        <v>0</v>
      </c>
      <c r="E7" s="8">
        <f>FC_TRA_DAVI_PA_E!E7+FC_TRA_DAVI_FR_E!E7</f>
        <v>0</v>
      </c>
      <c r="F7" s="8">
        <f>FC_TRA_DAVI_PA_E!F7+FC_TRA_DAVI_FR_E!F7</f>
        <v>0</v>
      </c>
      <c r="G7" s="8">
        <f>FC_TRA_DAVI_PA_E!G7+FC_TRA_DAVI_FR_E!G7</f>
        <v>0</v>
      </c>
      <c r="H7" s="8">
        <f>FC_TRA_DAVI_PA_E!H7+FC_TRA_DAVI_FR_E!H7</f>
        <v>0</v>
      </c>
      <c r="I7" s="8">
        <f>FC_TRA_DAVI_PA_E!I7+FC_TRA_DAVI_FR_E!I7</f>
        <v>0</v>
      </c>
      <c r="J7" s="8">
        <f>FC_TRA_DAVI_PA_E!J7+FC_TRA_DAVI_FR_E!J7</f>
        <v>0</v>
      </c>
      <c r="K7" s="8">
        <f>FC_TRA_DAVI_PA_E!K7+FC_TRA_DAVI_FR_E!K7</f>
        <v>0</v>
      </c>
      <c r="L7" s="8">
        <f>FC_TRA_DAVI_PA_E!L7+FC_TRA_DAVI_FR_E!L7</f>
        <v>0</v>
      </c>
      <c r="M7" s="8">
        <f>FC_TRA_DAVI_PA_E!M7+FC_TRA_DAVI_FR_E!M7</f>
        <v>0</v>
      </c>
      <c r="N7" s="8">
        <f>FC_TRA_DAVI_PA_E!N7+FC_TRA_DAVI_FR_E!N7</f>
        <v>0</v>
      </c>
      <c r="O7" s="8">
        <f>FC_TRA_DAVI_PA_E!O7+FC_TRA_DAVI_FR_E!O7</f>
        <v>0</v>
      </c>
      <c r="P7" s="8">
        <f>FC_TRA_DAVI_PA_E!P7+FC_TRA_DAVI_FR_E!P7</f>
        <v>0</v>
      </c>
      <c r="Q7" s="8">
        <f>FC_TRA_DAVI_PA_E!Q7+FC_TRA_DAVI_FR_E!Q7</f>
        <v>0</v>
      </c>
      <c r="R7" s="8">
        <f>FC_TRA_DAVI_PA_E!R7+FC_TRA_DAVI_FR_E!R7</f>
        <v>0</v>
      </c>
      <c r="S7" s="8">
        <f>FC_TRA_DAVI_PA_E!S7+FC_TRA_DAVI_FR_E!S7</f>
        <v>0</v>
      </c>
      <c r="T7" s="8">
        <f>FC_TRA_DAVI_PA_E!T7+FC_TRA_DAVI_FR_E!T7</f>
        <v>0</v>
      </c>
      <c r="U7" s="8">
        <f>FC_TRA_DAVI_PA_E!U7+FC_TRA_DAVI_FR_E!U7</f>
        <v>0</v>
      </c>
      <c r="V7" s="8">
        <f>FC_TRA_DAVI_PA_E!V7+FC_TRA_DAVI_FR_E!V7</f>
        <v>0</v>
      </c>
      <c r="W7" s="8">
        <f>FC_TRA_DAVI_PA_E!W7+FC_TRA_DAVI_FR_E!W7</f>
        <v>0</v>
      </c>
      <c r="X7" s="8">
        <f>FC_TRA_DAVI_PA_E!X7+FC_TRA_DAVI_FR_E!X7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FC_TRA_DAVI_PA_E!C9+FC_TRA_DAVI_FR_E!C9</f>
        <v>0</v>
      </c>
      <c r="D9" s="8">
        <f>FC_TRA_DAVI_PA_E!D9+FC_TRA_DAVI_FR_E!D9</f>
        <v>0</v>
      </c>
      <c r="E9" s="8">
        <f>FC_TRA_DAVI_PA_E!E9+FC_TRA_DAVI_FR_E!E9</f>
        <v>0</v>
      </c>
      <c r="F9" s="8">
        <f>FC_TRA_DAVI_PA_E!F9+FC_TRA_DAVI_FR_E!F9</f>
        <v>0</v>
      </c>
      <c r="G9" s="8">
        <f>FC_TRA_DAVI_PA_E!G9+FC_TRA_DAVI_FR_E!G9</f>
        <v>0</v>
      </c>
      <c r="H9" s="8">
        <f>FC_TRA_DAVI_PA_E!H9+FC_TRA_DAVI_FR_E!H9</f>
        <v>0</v>
      </c>
      <c r="I9" s="8">
        <f>FC_TRA_DAVI_PA_E!I9+FC_TRA_DAVI_FR_E!I9</f>
        <v>0</v>
      </c>
      <c r="J9" s="8">
        <f>FC_TRA_DAVI_PA_E!J9+FC_TRA_DAVI_FR_E!J9</f>
        <v>0</v>
      </c>
      <c r="K9" s="8">
        <f>FC_TRA_DAVI_PA_E!K9+FC_TRA_DAVI_FR_E!K9</f>
        <v>0</v>
      </c>
      <c r="L9" s="8">
        <f>FC_TRA_DAVI_PA_E!L9+FC_TRA_DAVI_FR_E!L9</f>
        <v>0</v>
      </c>
      <c r="M9" s="8">
        <f>FC_TRA_DAVI_PA_E!M9+FC_TRA_DAVI_FR_E!M9</f>
        <v>0</v>
      </c>
      <c r="N9" s="8">
        <f>FC_TRA_DAVI_PA_E!N9+FC_TRA_DAVI_FR_E!N9</f>
        <v>0</v>
      </c>
      <c r="O9" s="8">
        <f>FC_TRA_DAVI_PA_E!O9+FC_TRA_DAVI_FR_E!O9</f>
        <v>0</v>
      </c>
      <c r="P9" s="8">
        <f>FC_TRA_DAVI_PA_E!P9+FC_TRA_DAVI_FR_E!P9</f>
        <v>0</v>
      </c>
      <c r="Q9" s="8">
        <f>FC_TRA_DAVI_PA_E!Q9+FC_TRA_DAVI_FR_E!Q9</f>
        <v>0</v>
      </c>
      <c r="R9" s="8">
        <f>FC_TRA_DAVI_PA_E!R9+FC_TRA_DAVI_FR_E!R9</f>
        <v>0</v>
      </c>
      <c r="S9" s="8">
        <f>FC_TRA_DAVI_PA_E!S9+FC_TRA_DAVI_FR_E!S9</f>
        <v>0</v>
      </c>
      <c r="T9" s="8">
        <f>FC_TRA_DAVI_PA_E!T9+FC_TRA_DAVI_FR_E!T9</f>
        <v>0</v>
      </c>
      <c r="U9" s="8">
        <f>FC_TRA_DAVI_PA_E!U9+FC_TRA_DAVI_FR_E!U9</f>
        <v>0</v>
      </c>
      <c r="V9" s="8">
        <f>FC_TRA_DAVI_PA_E!V9+FC_TRA_DAVI_FR_E!V9</f>
        <v>0</v>
      </c>
      <c r="W9" s="8">
        <f>FC_TRA_DAVI_PA_E!W9+FC_TRA_DAVI_FR_E!W9</f>
        <v>0</v>
      </c>
      <c r="X9" s="8">
        <f>FC_TRA_DAVI_PA_E!X9+FC_TRA_DAVI_FR_E!X9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FC_TRA_DAVI_PA_E!C10+FC_TRA_DAVI_FR_E!C10</f>
        <v>0</v>
      </c>
      <c r="D10" s="8">
        <f>FC_TRA_DAVI_PA_E!D10+FC_TRA_DAVI_FR_E!D10</f>
        <v>0</v>
      </c>
      <c r="E10" s="8">
        <f>FC_TRA_DAVI_PA_E!E10+FC_TRA_DAVI_FR_E!E10</f>
        <v>0</v>
      </c>
      <c r="F10" s="8">
        <f>FC_TRA_DAVI_PA_E!F10+FC_TRA_DAVI_FR_E!F10</f>
        <v>0</v>
      </c>
      <c r="G10" s="8">
        <f>FC_TRA_DAVI_PA_E!G10+FC_TRA_DAVI_FR_E!G10</f>
        <v>0</v>
      </c>
      <c r="H10" s="8">
        <f>FC_TRA_DAVI_PA_E!H10+FC_TRA_DAVI_FR_E!H10</f>
        <v>0</v>
      </c>
      <c r="I10" s="8">
        <f>FC_TRA_DAVI_PA_E!I10+FC_TRA_DAVI_FR_E!I10</f>
        <v>0</v>
      </c>
      <c r="J10" s="8">
        <f>FC_TRA_DAVI_PA_E!J10+FC_TRA_DAVI_FR_E!J10</f>
        <v>0</v>
      </c>
      <c r="K10" s="8">
        <f>FC_TRA_DAVI_PA_E!K10+FC_TRA_DAVI_FR_E!K10</f>
        <v>0</v>
      </c>
      <c r="L10" s="8">
        <f>FC_TRA_DAVI_PA_E!L10+FC_TRA_DAVI_FR_E!L10</f>
        <v>0</v>
      </c>
      <c r="M10" s="8">
        <f>FC_TRA_DAVI_PA_E!M10+FC_TRA_DAVI_FR_E!M10</f>
        <v>0</v>
      </c>
      <c r="N10" s="8">
        <f>FC_TRA_DAVI_PA_E!N10+FC_TRA_DAVI_FR_E!N10</f>
        <v>0</v>
      </c>
      <c r="O10" s="8">
        <f>FC_TRA_DAVI_PA_E!O10+FC_TRA_DAVI_FR_E!O10</f>
        <v>0</v>
      </c>
      <c r="P10" s="8">
        <f>FC_TRA_DAVI_PA_E!P10+FC_TRA_DAVI_FR_E!P10</f>
        <v>0</v>
      </c>
      <c r="Q10" s="8">
        <f>FC_TRA_DAVI_PA_E!Q10+FC_TRA_DAVI_FR_E!Q10</f>
        <v>0</v>
      </c>
      <c r="R10" s="8">
        <f>FC_TRA_DAVI_PA_E!R10+FC_TRA_DAVI_FR_E!R10</f>
        <v>0</v>
      </c>
      <c r="S10" s="8">
        <f>FC_TRA_DAVI_PA_E!S10+FC_TRA_DAVI_FR_E!S10</f>
        <v>0</v>
      </c>
      <c r="T10" s="8">
        <f>FC_TRA_DAVI_PA_E!T10+FC_TRA_DAVI_FR_E!T10</f>
        <v>0</v>
      </c>
      <c r="U10" s="8">
        <f>FC_TRA_DAVI_PA_E!U10+FC_TRA_DAVI_FR_E!U10</f>
        <v>0</v>
      </c>
      <c r="V10" s="8">
        <f>FC_TRA_DAVI_PA_E!V10+FC_TRA_DAVI_FR_E!V10</f>
        <v>0</v>
      </c>
      <c r="W10" s="8">
        <f>FC_TRA_DAVI_PA_E!W10+FC_TRA_DAVI_FR_E!W10</f>
        <v>0</v>
      </c>
      <c r="X10" s="8">
        <f>FC_TRA_DAVI_PA_E!X10+FC_TRA_DAVI_FR_E!X10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FC_TRA_DAVI_PA_E!C12+FC_TRA_DAVI_FR_E!C12</f>
        <v>0</v>
      </c>
      <c r="D12" s="8">
        <f>FC_TRA_DAVI_PA_E!D12+FC_TRA_DAVI_FR_E!D12</f>
        <v>0</v>
      </c>
      <c r="E12" s="8">
        <f>FC_TRA_DAVI_PA_E!E12+FC_TRA_DAVI_FR_E!E12</f>
        <v>0</v>
      </c>
      <c r="F12" s="8">
        <f>FC_TRA_DAVI_PA_E!F12+FC_TRA_DAVI_FR_E!F12</f>
        <v>0</v>
      </c>
      <c r="G12" s="8">
        <f>FC_TRA_DAVI_PA_E!G12+FC_TRA_DAVI_FR_E!G12</f>
        <v>0</v>
      </c>
      <c r="H12" s="8">
        <f>FC_TRA_DAVI_PA_E!H12+FC_TRA_DAVI_FR_E!H12</f>
        <v>0</v>
      </c>
      <c r="I12" s="8">
        <f>FC_TRA_DAVI_PA_E!I12+FC_TRA_DAVI_FR_E!I12</f>
        <v>0</v>
      </c>
      <c r="J12" s="8">
        <f>FC_TRA_DAVI_PA_E!J12+FC_TRA_DAVI_FR_E!J12</f>
        <v>0</v>
      </c>
      <c r="K12" s="8">
        <f>FC_TRA_DAVI_PA_E!K12+FC_TRA_DAVI_FR_E!K12</f>
        <v>0</v>
      </c>
      <c r="L12" s="8">
        <f>FC_TRA_DAVI_PA_E!L12+FC_TRA_DAVI_FR_E!L12</f>
        <v>0</v>
      </c>
      <c r="M12" s="8">
        <f>FC_TRA_DAVI_PA_E!M12+FC_TRA_DAVI_FR_E!M12</f>
        <v>0</v>
      </c>
      <c r="N12" s="8">
        <f>FC_TRA_DAVI_PA_E!N12+FC_TRA_DAVI_FR_E!N12</f>
        <v>0</v>
      </c>
      <c r="O12" s="8">
        <f>FC_TRA_DAVI_PA_E!O12+FC_TRA_DAVI_FR_E!O12</f>
        <v>0</v>
      </c>
      <c r="P12" s="8">
        <f>FC_TRA_DAVI_PA_E!P12+FC_TRA_DAVI_FR_E!P12</f>
        <v>0</v>
      </c>
      <c r="Q12" s="8">
        <f>FC_TRA_DAVI_PA_E!Q12+FC_TRA_DAVI_FR_E!Q12</f>
        <v>0</v>
      </c>
      <c r="R12" s="8">
        <f>FC_TRA_DAVI_PA_E!R12+FC_TRA_DAVI_FR_E!R12</f>
        <v>0</v>
      </c>
      <c r="S12" s="8">
        <f>FC_TRA_DAVI_PA_E!S12+FC_TRA_DAVI_FR_E!S12</f>
        <v>0</v>
      </c>
      <c r="T12" s="8">
        <f>FC_TRA_DAVI_PA_E!T12+FC_TRA_DAVI_FR_E!T12</f>
        <v>0</v>
      </c>
      <c r="U12" s="8">
        <f>FC_TRA_DAVI_PA_E!U12+FC_TRA_DAVI_FR_E!U12</f>
        <v>0</v>
      </c>
      <c r="V12" s="8">
        <f>FC_TRA_DAVI_PA_E!V12+FC_TRA_DAVI_FR_E!V12</f>
        <v>0</v>
      </c>
      <c r="W12" s="8">
        <f>FC_TRA_DAVI_PA_E!W12+FC_TRA_DAVI_FR_E!W12</f>
        <v>0</v>
      </c>
      <c r="X12" s="8">
        <f>FC_TRA_DAVI_PA_E!X12+FC_TRA_DAVI_FR_E!X12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FC_TRA_DAVI_PA_E!C13+FC_TRA_DAVI_FR_E!C13</f>
        <v>0</v>
      </c>
      <c r="D13" s="8">
        <f>FC_TRA_DAVI_PA_E!D13+FC_TRA_DAVI_FR_E!D13</f>
        <v>0</v>
      </c>
      <c r="E13" s="8">
        <f>FC_TRA_DAVI_PA_E!E13+FC_TRA_DAVI_FR_E!E13</f>
        <v>0</v>
      </c>
      <c r="F13" s="8">
        <f>FC_TRA_DAVI_PA_E!F13+FC_TRA_DAVI_FR_E!F13</f>
        <v>0</v>
      </c>
      <c r="G13" s="8">
        <f>FC_TRA_DAVI_PA_E!G13+FC_TRA_DAVI_FR_E!G13</f>
        <v>0</v>
      </c>
      <c r="H13" s="8">
        <f>FC_TRA_DAVI_PA_E!H13+FC_TRA_DAVI_FR_E!H13</f>
        <v>0</v>
      </c>
      <c r="I13" s="8">
        <f>FC_TRA_DAVI_PA_E!I13+FC_TRA_DAVI_FR_E!I13</f>
        <v>0</v>
      </c>
      <c r="J13" s="8">
        <f>FC_TRA_DAVI_PA_E!J13+FC_TRA_DAVI_FR_E!J13</f>
        <v>0</v>
      </c>
      <c r="K13" s="8">
        <f>FC_TRA_DAVI_PA_E!K13+FC_TRA_DAVI_FR_E!K13</f>
        <v>0</v>
      </c>
      <c r="L13" s="8">
        <f>FC_TRA_DAVI_PA_E!L13+FC_TRA_DAVI_FR_E!L13</f>
        <v>0</v>
      </c>
      <c r="M13" s="8">
        <f>FC_TRA_DAVI_PA_E!M13+FC_TRA_DAVI_FR_E!M13</f>
        <v>0</v>
      </c>
      <c r="N13" s="8">
        <f>FC_TRA_DAVI_PA_E!N13+FC_TRA_DAVI_FR_E!N13</f>
        <v>0</v>
      </c>
      <c r="O13" s="8">
        <f>FC_TRA_DAVI_PA_E!O13+FC_TRA_DAVI_FR_E!O13</f>
        <v>0</v>
      </c>
      <c r="P13" s="8">
        <f>FC_TRA_DAVI_PA_E!P13+FC_TRA_DAVI_FR_E!P13</f>
        <v>0</v>
      </c>
      <c r="Q13" s="8">
        <f>FC_TRA_DAVI_PA_E!Q13+FC_TRA_DAVI_FR_E!Q13</f>
        <v>0</v>
      </c>
      <c r="R13" s="8">
        <f>FC_TRA_DAVI_PA_E!R13+FC_TRA_DAVI_FR_E!R13</f>
        <v>0</v>
      </c>
      <c r="S13" s="8">
        <f>FC_TRA_DAVI_PA_E!S13+FC_TRA_DAVI_FR_E!S13</f>
        <v>0</v>
      </c>
      <c r="T13" s="8">
        <f>FC_TRA_DAVI_PA_E!T13+FC_TRA_DAVI_FR_E!T13</f>
        <v>0</v>
      </c>
      <c r="U13" s="8">
        <f>FC_TRA_DAVI_PA_E!U13+FC_TRA_DAVI_FR_E!U13</f>
        <v>0</v>
      </c>
      <c r="V13" s="8">
        <f>FC_TRA_DAVI_PA_E!V13+FC_TRA_DAVI_FR_E!V13</f>
        <v>0</v>
      </c>
      <c r="W13" s="8">
        <f>FC_TRA_DAVI_PA_E!W13+FC_TRA_DAVI_FR_E!W13</f>
        <v>0</v>
      </c>
      <c r="X13" s="8">
        <f>FC_TRA_DAVI_PA_E!X13+FC_TRA_DAVI_FR_E!X13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FC_TRA_DAVI_PA_E!C14+FC_TRA_DAVI_FR_E!C14</f>
        <v>0</v>
      </c>
      <c r="D14" s="8">
        <f>FC_TRA_DAVI_PA_E!D14+FC_TRA_DAVI_FR_E!D14</f>
        <v>0</v>
      </c>
      <c r="E14" s="8">
        <f>FC_TRA_DAVI_PA_E!E14+FC_TRA_DAVI_FR_E!E14</f>
        <v>0</v>
      </c>
      <c r="F14" s="8">
        <f>FC_TRA_DAVI_PA_E!F14+FC_TRA_DAVI_FR_E!F14</f>
        <v>0</v>
      </c>
      <c r="G14" s="8">
        <f>FC_TRA_DAVI_PA_E!G14+FC_TRA_DAVI_FR_E!G14</f>
        <v>0</v>
      </c>
      <c r="H14" s="8">
        <f>FC_TRA_DAVI_PA_E!H14+FC_TRA_DAVI_FR_E!H14</f>
        <v>0</v>
      </c>
      <c r="I14" s="8">
        <f>FC_TRA_DAVI_PA_E!I14+FC_TRA_DAVI_FR_E!I14</f>
        <v>0</v>
      </c>
      <c r="J14" s="8">
        <f>FC_TRA_DAVI_PA_E!J14+FC_TRA_DAVI_FR_E!J14</f>
        <v>0</v>
      </c>
      <c r="K14" s="8">
        <f>FC_TRA_DAVI_PA_E!K14+FC_TRA_DAVI_FR_E!K14</f>
        <v>0</v>
      </c>
      <c r="L14" s="8">
        <f>FC_TRA_DAVI_PA_E!L14+FC_TRA_DAVI_FR_E!L14</f>
        <v>0</v>
      </c>
      <c r="M14" s="8">
        <f>FC_TRA_DAVI_PA_E!M14+FC_TRA_DAVI_FR_E!M14</f>
        <v>0</v>
      </c>
      <c r="N14" s="8">
        <f>FC_TRA_DAVI_PA_E!N14+FC_TRA_DAVI_FR_E!N14</f>
        <v>0</v>
      </c>
      <c r="O14" s="8">
        <f>FC_TRA_DAVI_PA_E!O14+FC_TRA_DAVI_FR_E!O14</f>
        <v>0</v>
      </c>
      <c r="P14" s="8">
        <f>FC_TRA_DAVI_PA_E!P14+FC_TRA_DAVI_FR_E!P14</f>
        <v>0</v>
      </c>
      <c r="Q14" s="8">
        <f>FC_TRA_DAVI_PA_E!Q14+FC_TRA_DAVI_FR_E!Q14</f>
        <v>0</v>
      </c>
      <c r="R14" s="8">
        <f>FC_TRA_DAVI_PA_E!R14+FC_TRA_DAVI_FR_E!R14</f>
        <v>0</v>
      </c>
      <c r="S14" s="8">
        <f>FC_TRA_DAVI_PA_E!S14+FC_TRA_DAVI_FR_E!S14</f>
        <v>0</v>
      </c>
      <c r="T14" s="8">
        <f>FC_TRA_DAVI_PA_E!T14+FC_TRA_DAVI_FR_E!T14</f>
        <v>0</v>
      </c>
      <c r="U14" s="8">
        <f>FC_TRA_DAVI_PA_E!U14+FC_TRA_DAVI_FR_E!U14</f>
        <v>0</v>
      </c>
      <c r="V14" s="8">
        <f>FC_TRA_DAVI_PA_E!V14+FC_TRA_DAVI_FR_E!V14</f>
        <v>0</v>
      </c>
      <c r="W14" s="8">
        <f>FC_TRA_DAVI_PA_E!W14+FC_TRA_DAVI_FR_E!W14</f>
        <v>0</v>
      </c>
      <c r="X14" s="8">
        <f>FC_TRA_DAVI_PA_E!X14+FC_TRA_DAVI_FR_E!X14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FC_TRA_DAVI_PA_E!C15+FC_TRA_DAVI_FR_E!C15</f>
        <v>0</v>
      </c>
      <c r="D15" s="8">
        <f>FC_TRA_DAVI_PA_E!D15+FC_TRA_DAVI_FR_E!D15</f>
        <v>0</v>
      </c>
      <c r="E15" s="8">
        <f>FC_TRA_DAVI_PA_E!E15+FC_TRA_DAVI_FR_E!E15</f>
        <v>0</v>
      </c>
      <c r="F15" s="8">
        <f>FC_TRA_DAVI_PA_E!F15+FC_TRA_DAVI_FR_E!F15</f>
        <v>0</v>
      </c>
      <c r="G15" s="8">
        <f>FC_TRA_DAVI_PA_E!G15+FC_TRA_DAVI_FR_E!G15</f>
        <v>0</v>
      </c>
      <c r="H15" s="8">
        <f>FC_TRA_DAVI_PA_E!H15+FC_TRA_DAVI_FR_E!H15</f>
        <v>0</v>
      </c>
      <c r="I15" s="8">
        <f>FC_TRA_DAVI_PA_E!I15+FC_TRA_DAVI_FR_E!I15</f>
        <v>0</v>
      </c>
      <c r="J15" s="8">
        <f>FC_TRA_DAVI_PA_E!J15+FC_TRA_DAVI_FR_E!J15</f>
        <v>0</v>
      </c>
      <c r="K15" s="8">
        <f>FC_TRA_DAVI_PA_E!K15+FC_TRA_DAVI_FR_E!K15</f>
        <v>0</v>
      </c>
      <c r="L15" s="8">
        <f>FC_TRA_DAVI_PA_E!L15+FC_TRA_DAVI_FR_E!L15</f>
        <v>0</v>
      </c>
      <c r="M15" s="8">
        <f>FC_TRA_DAVI_PA_E!M15+FC_TRA_DAVI_FR_E!M15</f>
        <v>0</v>
      </c>
      <c r="N15" s="8">
        <f>FC_TRA_DAVI_PA_E!N15+FC_TRA_DAVI_FR_E!N15</f>
        <v>0</v>
      </c>
      <c r="O15" s="8">
        <f>FC_TRA_DAVI_PA_E!O15+FC_TRA_DAVI_FR_E!O15</f>
        <v>0</v>
      </c>
      <c r="P15" s="8">
        <f>FC_TRA_DAVI_PA_E!P15+FC_TRA_DAVI_FR_E!P15</f>
        <v>0</v>
      </c>
      <c r="Q15" s="8">
        <f>FC_TRA_DAVI_PA_E!Q15+FC_TRA_DAVI_FR_E!Q15</f>
        <v>0</v>
      </c>
      <c r="R15" s="8">
        <f>FC_TRA_DAVI_PA_E!R15+FC_TRA_DAVI_FR_E!R15</f>
        <v>0</v>
      </c>
      <c r="S15" s="8">
        <f>FC_TRA_DAVI_PA_E!S15+FC_TRA_DAVI_FR_E!S15</f>
        <v>0</v>
      </c>
      <c r="T15" s="8">
        <f>FC_TRA_DAVI_PA_E!T15+FC_TRA_DAVI_FR_E!T15</f>
        <v>0</v>
      </c>
      <c r="U15" s="8">
        <f>FC_TRA_DAVI_PA_E!U15+FC_TRA_DAVI_FR_E!U15</f>
        <v>0</v>
      </c>
      <c r="V15" s="8">
        <f>FC_TRA_DAVI_PA_E!V15+FC_TRA_DAVI_FR_E!V15</f>
        <v>0</v>
      </c>
      <c r="W15" s="8">
        <f>FC_TRA_DAVI_PA_E!W15+FC_TRA_DAVI_FR_E!W15</f>
        <v>0</v>
      </c>
      <c r="X15" s="8">
        <f>FC_TRA_DAVI_PA_E!X15+FC_TRA_DAVI_FR_E!X15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FC_TRA_DAVI_PA_E!C16+FC_TRA_DAVI_FR_E!C16</f>
        <v>0</v>
      </c>
      <c r="D16" s="8">
        <f>FC_TRA_DAVI_PA_E!D16+FC_TRA_DAVI_FR_E!D16</f>
        <v>0</v>
      </c>
      <c r="E16" s="8">
        <f>FC_TRA_DAVI_PA_E!E16+FC_TRA_DAVI_FR_E!E16</f>
        <v>0</v>
      </c>
      <c r="F16" s="8">
        <f>FC_TRA_DAVI_PA_E!F16+FC_TRA_DAVI_FR_E!F16</f>
        <v>0</v>
      </c>
      <c r="G16" s="8">
        <f>FC_TRA_DAVI_PA_E!G16+FC_TRA_DAVI_FR_E!G16</f>
        <v>0</v>
      </c>
      <c r="H16" s="8">
        <f>FC_TRA_DAVI_PA_E!H16+FC_TRA_DAVI_FR_E!H16</f>
        <v>0</v>
      </c>
      <c r="I16" s="8">
        <f>FC_TRA_DAVI_PA_E!I16+FC_TRA_DAVI_FR_E!I16</f>
        <v>0</v>
      </c>
      <c r="J16" s="8">
        <f>FC_TRA_DAVI_PA_E!J16+FC_TRA_DAVI_FR_E!J16</f>
        <v>0</v>
      </c>
      <c r="K16" s="8">
        <f>FC_TRA_DAVI_PA_E!K16+FC_TRA_DAVI_FR_E!K16</f>
        <v>0</v>
      </c>
      <c r="L16" s="8">
        <f>FC_TRA_DAVI_PA_E!L16+FC_TRA_DAVI_FR_E!L16</f>
        <v>0</v>
      </c>
      <c r="M16" s="8">
        <f>FC_TRA_DAVI_PA_E!M16+FC_TRA_DAVI_FR_E!M16</f>
        <v>0</v>
      </c>
      <c r="N16" s="8">
        <f>FC_TRA_DAVI_PA_E!N16+FC_TRA_DAVI_FR_E!N16</f>
        <v>0</v>
      </c>
      <c r="O16" s="8">
        <f>FC_TRA_DAVI_PA_E!O16+FC_TRA_DAVI_FR_E!O16</f>
        <v>0</v>
      </c>
      <c r="P16" s="8">
        <f>FC_TRA_DAVI_PA_E!P16+FC_TRA_DAVI_FR_E!P16</f>
        <v>0</v>
      </c>
      <c r="Q16" s="8">
        <f>FC_TRA_DAVI_PA_E!Q16+FC_TRA_DAVI_FR_E!Q16</f>
        <v>0</v>
      </c>
      <c r="R16" s="8">
        <f>FC_TRA_DAVI_PA_E!R16+FC_TRA_DAVI_FR_E!R16</f>
        <v>0</v>
      </c>
      <c r="S16" s="8">
        <f>FC_TRA_DAVI_PA_E!S16+FC_TRA_DAVI_FR_E!S16</f>
        <v>0</v>
      </c>
      <c r="T16" s="8">
        <f>FC_TRA_DAVI_PA_E!T16+FC_TRA_DAVI_FR_E!T16</f>
        <v>0</v>
      </c>
      <c r="U16" s="8">
        <f>FC_TRA_DAVI_PA_E!U16+FC_TRA_DAVI_FR_E!U16</f>
        <v>0</v>
      </c>
      <c r="V16" s="8">
        <f>FC_TRA_DAVI_PA_E!V16+FC_TRA_DAVI_FR_E!V16</f>
        <v>0</v>
      </c>
      <c r="W16" s="8">
        <f>FC_TRA_DAVI_PA_E!W16+FC_TRA_DAVI_FR_E!W16</f>
        <v>0</v>
      </c>
      <c r="X16" s="8">
        <f>FC_TRA_DAVI_PA_E!X16+FC_TRA_DAVI_FR_E!X16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FC_TRA_DAVI_PA_E!C18+FC_TRA_DAVI_FR_E!C18</f>
        <v>0</v>
      </c>
      <c r="D18" s="8">
        <f>FC_TRA_DAVI_PA_E!D18+FC_TRA_DAVI_FR_E!D18</f>
        <v>0</v>
      </c>
      <c r="E18" s="8">
        <f>FC_TRA_DAVI_PA_E!E18+FC_TRA_DAVI_FR_E!E18</f>
        <v>0</v>
      </c>
      <c r="F18" s="8">
        <f>FC_TRA_DAVI_PA_E!F18+FC_TRA_DAVI_FR_E!F18</f>
        <v>0</v>
      </c>
      <c r="G18" s="8">
        <f>FC_TRA_DAVI_PA_E!G18+FC_TRA_DAVI_FR_E!G18</f>
        <v>0</v>
      </c>
      <c r="H18" s="8">
        <f>FC_TRA_DAVI_PA_E!H18+FC_TRA_DAVI_FR_E!H18</f>
        <v>0</v>
      </c>
      <c r="I18" s="8">
        <f>FC_TRA_DAVI_PA_E!I18+FC_TRA_DAVI_FR_E!I18</f>
        <v>0</v>
      </c>
      <c r="J18" s="8">
        <f>FC_TRA_DAVI_PA_E!J18+FC_TRA_DAVI_FR_E!J18</f>
        <v>0</v>
      </c>
      <c r="K18" s="8">
        <f>FC_TRA_DAVI_PA_E!K18+FC_TRA_DAVI_FR_E!K18</f>
        <v>0</v>
      </c>
      <c r="L18" s="8">
        <f>FC_TRA_DAVI_PA_E!L18+FC_TRA_DAVI_FR_E!L18</f>
        <v>0</v>
      </c>
      <c r="M18" s="8">
        <f>FC_TRA_DAVI_PA_E!M18+FC_TRA_DAVI_FR_E!M18</f>
        <v>0</v>
      </c>
      <c r="N18" s="8">
        <f>FC_TRA_DAVI_PA_E!N18+FC_TRA_DAVI_FR_E!N18</f>
        <v>0</v>
      </c>
      <c r="O18" s="8">
        <f>FC_TRA_DAVI_PA_E!O18+FC_TRA_DAVI_FR_E!O18</f>
        <v>0</v>
      </c>
      <c r="P18" s="8">
        <f>FC_TRA_DAVI_PA_E!P18+FC_TRA_DAVI_FR_E!P18</f>
        <v>0</v>
      </c>
      <c r="Q18" s="8">
        <f>FC_TRA_DAVI_PA_E!Q18+FC_TRA_DAVI_FR_E!Q18</f>
        <v>0</v>
      </c>
      <c r="R18" s="8">
        <f>FC_TRA_DAVI_PA_E!R18+FC_TRA_DAVI_FR_E!R18</f>
        <v>0</v>
      </c>
      <c r="S18" s="8">
        <f>FC_TRA_DAVI_PA_E!S18+FC_TRA_DAVI_FR_E!S18</f>
        <v>0</v>
      </c>
      <c r="T18" s="8">
        <f>FC_TRA_DAVI_PA_E!T18+FC_TRA_DAVI_FR_E!T18</f>
        <v>0</v>
      </c>
      <c r="U18" s="8">
        <f>FC_TRA_DAVI_PA_E!U18+FC_TRA_DAVI_FR_E!U18</f>
        <v>0</v>
      </c>
      <c r="V18" s="8">
        <f>FC_TRA_DAVI_PA_E!V18+FC_TRA_DAVI_FR_E!V18</f>
        <v>0</v>
      </c>
      <c r="W18" s="8">
        <f>FC_TRA_DAVI_PA_E!W18+FC_TRA_DAVI_FR_E!W18</f>
        <v>0</v>
      </c>
      <c r="X18" s="8">
        <f>FC_TRA_DAVI_PA_E!X18+FC_TRA_DAVI_FR_E!X18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FC_TRA_DAVI_PA_E!C19+FC_TRA_DAVI_FR_E!C19</f>
        <v>0</v>
      </c>
      <c r="D19" s="8">
        <f>FC_TRA_DAVI_PA_E!D19+FC_TRA_DAVI_FR_E!D19</f>
        <v>0</v>
      </c>
      <c r="E19" s="8">
        <f>FC_TRA_DAVI_PA_E!E19+FC_TRA_DAVI_FR_E!E19</f>
        <v>0</v>
      </c>
      <c r="F19" s="8">
        <f>FC_TRA_DAVI_PA_E!F19+FC_TRA_DAVI_FR_E!F19</f>
        <v>0</v>
      </c>
      <c r="G19" s="8">
        <f>FC_TRA_DAVI_PA_E!G19+FC_TRA_DAVI_FR_E!G19</f>
        <v>0</v>
      </c>
      <c r="H19" s="8">
        <f>FC_TRA_DAVI_PA_E!H19+FC_TRA_DAVI_FR_E!H19</f>
        <v>0</v>
      </c>
      <c r="I19" s="8">
        <f>FC_TRA_DAVI_PA_E!I19+FC_TRA_DAVI_FR_E!I19</f>
        <v>0</v>
      </c>
      <c r="J19" s="8">
        <f>FC_TRA_DAVI_PA_E!J19+FC_TRA_DAVI_FR_E!J19</f>
        <v>0</v>
      </c>
      <c r="K19" s="8">
        <f>FC_TRA_DAVI_PA_E!K19+FC_TRA_DAVI_FR_E!K19</f>
        <v>0</v>
      </c>
      <c r="L19" s="8">
        <f>FC_TRA_DAVI_PA_E!L19+FC_TRA_DAVI_FR_E!L19</f>
        <v>0</v>
      </c>
      <c r="M19" s="8">
        <f>FC_TRA_DAVI_PA_E!M19+FC_TRA_DAVI_FR_E!M19</f>
        <v>0</v>
      </c>
      <c r="N19" s="8">
        <f>FC_TRA_DAVI_PA_E!N19+FC_TRA_DAVI_FR_E!N19</f>
        <v>0</v>
      </c>
      <c r="O19" s="8">
        <f>FC_TRA_DAVI_PA_E!O19+FC_TRA_DAVI_FR_E!O19</f>
        <v>0</v>
      </c>
      <c r="P19" s="8">
        <f>FC_TRA_DAVI_PA_E!P19+FC_TRA_DAVI_FR_E!P19</f>
        <v>0</v>
      </c>
      <c r="Q19" s="8">
        <f>FC_TRA_DAVI_PA_E!Q19+FC_TRA_DAVI_FR_E!Q19</f>
        <v>0</v>
      </c>
      <c r="R19" s="8">
        <f>FC_TRA_DAVI_PA_E!R19+FC_TRA_DAVI_FR_E!R19</f>
        <v>0</v>
      </c>
      <c r="S19" s="8">
        <f>FC_TRA_DAVI_PA_E!S19+FC_TRA_DAVI_FR_E!S19</f>
        <v>0</v>
      </c>
      <c r="T19" s="8">
        <f>FC_TRA_DAVI_PA_E!T19+FC_TRA_DAVI_FR_E!T19</f>
        <v>0</v>
      </c>
      <c r="U19" s="8">
        <f>FC_TRA_DAVI_PA_E!U19+FC_TRA_DAVI_FR_E!U19</f>
        <v>0</v>
      </c>
      <c r="V19" s="8">
        <f>FC_TRA_DAVI_PA_E!V19+FC_TRA_DAVI_FR_E!V19</f>
        <v>0</v>
      </c>
      <c r="W19" s="8">
        <f>FC_TRA_DAVI_PA_E!W19+FC_TRA_DAVI_FR_E!W19</f>
        <v>0</v>
      </c>
      <c r="X19" s="8">
        <f>FC_TRA_DAVI_PA_E!X19+FC_TRA_DAVI_FR_E!X19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FC_TRA_DAVI_PA_E!C20+FC_TRA_DAVI_FR_E!C20</f>
        <v>0</v>
      </c>
      <c r="D20" s="8">
        <f>FC_TRA_DAVI_PA_E!D20+FC_TRA_DAVI_FR_E!D20</f>
        <v>0</v>
      </c>
      <c r="E20" s="8">
        <f>FC_TRA_DAVI_PA_E!E20+FC_TRA_DAVI_FR_E!E20</f>
        <v>0</v>
      </c>
      <c r="F20" s="8">
        <f>FC_TRA_DAVI_PA_E!F20+FC_TRA_DAVI_FR_E!F20</f>
        <v>0</v>
      </c>
      <c r="G20" s="8">
        <f>FC_TRA_DAVI_PA_E!G20+FC_TRA_DAVI_FR_E!G20</f>
        <v>0</v>
      </c>
      <c r="H20" s="8">
        <f>FC_TRA_DAVI_PA_E!H20+FC_TRA_DAVI_FR_E!H20</f>
        <v>0</v>
      </c>
      <c r="I20" s="8">
        <f>FC_TRA_DAVI_PA_E!I20+FC_TRA_DAVI_FR_E!I20</f>
        <v>0</v>
      </c>
      <c r="J20" s="8">
        <f>FC_TRA_DAVI_PA_E!J20+FC_TRA_DAVI_FR_E!J20</f>
        <v>0</v>
      </c>
      <c r="K20" s="8">
        <f>FC_TRA_DAVI_PA_E!K20+FC_TRA_DAVI_FR_E!K20</f>
        <v>0</v>
      </c>
      <c r="L20" s="8">
        <f>FC_TRA_DAVI_PA_E!L20+FC_TRA_DAVI_FR_E!L20</f>
        <v>0</v>
      </c>
      <c r="M20" s="8">
        <f>FC_TRA_DAVI_PA_E!M20+FC_TRA_DAVI_FR_E!M20</f>
        <v>0</v>
      </c>
      <c r="N20" s="8">
        <f>FC_TRA_DAVI_PA_E!N20+FC_TRA_DAVI_FR_E!N20</f>
        <v>0</v>
      </c>
      <c r="O20" s="8">
        <f>FC_TRA_DAVI_PA_E!O20+FC_TRA_DAVI_FR_E!O20</f>
        <v>0</v>
      </c>
      <c r="P20" s="8">
        <f>FC_TRA_DAVI_PA_E!P20+FC_TRA_DAVI_FR_E!P20</f>
        <v>0</v>
      </c>
      <c r="Q20" s="8">
        <f>FC_TRA_DAVI_PA_E!Q20+FC_TRA_DAVI_FR_E!Q20</f>
        <v>0</v>
      </c>
      <c r="R20" s="8">
        <f>FC_TRA_DAVI_PA_E!R20+FC_TRA_DAVI_FR_E!R20</f>
        <v>0</v>
      </c>
      <c r="S20" s="8">
        <f>FC_TRA_DAVI_PA_E!S20+FC_TRA_DAVI_FR_E!S20</f>
        <v>0</v>
      </c>
      <c r="T20" s="8">
        <f>FC_TRA_DAVI_PA_E!T20+FC_TRA_DAVI_FR_E!T20</f>
        <v>0</v>
      </c>
      <c r="U20" s="8">
        <f>FC_TRA_DAVI_PA_E!U20+FC_TRA_DAVI_FR_E!U20</f>
        <v>0</v>
      </c>
      <c r="V20" s="8">
        <f>FC_TRA_DAVI_PA_E!V20+FC_TRA_DAVI_FR_E!V20</f>
        <v>0</v>
      </c>
      <c r="W20" s="8">
        <f>FC_TRA_DAVI_PA_E!W20+FC_TRA_DAVI_FR_E!W20</f>
        <v>0</v>
      </c>
      <c r="X20" s="8">
        <f>FC_TRA_DAVI_PA_E!X20+FC_TRA_DAVI_FR_E!X20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FC_TRA_DAVI_PA_E!C21+FC_TRA_DAVI_FR_E!C21</f>
        <v>0</v>
      </c>
      <c r="D21" s="8">
        <f>FC_TRA_DAVI_PA_E!D21+FC_TRA_DAVI_FR_E!D21</f>
        <v>0</v>
      </c>
      <c r="E21" s="8">
        <f>FC_TRA_DAVI_PA_E!E21+FC_TRA_DAVI_FR_E!E21</f>
        <v>0</v>
      </c>
      <c r="F21" s="8">
        <f>FC_TRA_DAVI_PA_E!F21+FC_TRA_DAVI_FR_E!F21</f>
        <v>0</v>
      </c>
      <c r="G21" s="8">
        <f>FC_TRA_DAVI_PA_E!G21+FC_TRA_DAVI_FR_E!G21</f>
        <v>0</v>
      </c>
      <c r="H21" s="8">
        <f>FC_TRA_DAVI_PA_E!H21+FC_TRA_DAVI_FR_E!H21</f>
        <v>0</v>
      </c>
      <c r="I21" s="8">
        <f>FC_TRA_DAVI_PA_E!I21+FC_TRA_DAVI_FR_E!I21</f>
        <v>0</v>
      </c>
      <c r="J21" s="8">
        <f>FC_TRA_DAVI_PA_E!J21+FC_TRA_DAVI_FR_E!J21</f>
        <v>0</v>
      </c>
      <c r="K21" s="8">
        <f>FC_TRA_DAVI_PA_E!K21+FC_TRA_DAVI_FR_E!K21</f>
        <v>0</v>
      </c>
      <c r="L21" s="8">
        <f>FC_TRA_DAVI_PA_E!L21+FC_TRA_DAVI_FR_E!L21</f>
        <v>0</v>
      </c>
      <c r="M21" s="8">
        <f>FC_TRA_DAVI_PA_E!M21+FC_TRA_DAVI_FR_E!M21</f>
        <v>0</v>
      </c>
      <c r="N21" s="8">
        <f>FC_TRA_DAVI_PA_E!N21+FC_TRA_DAVI_FR_E!N21</f>
        <v>0</v>
      </c>
      <c r="O21" s="8">
        <f>FC_TRA_DAVI_PA_E!O21+FC_TRA_DAVI_FR_E!O21</f>
        <v>0</v>
      </c>
      <c r="P21" s="8">
        <f>FC_TRA_DAVI_PA_E!P21+FC_TRA_DAVI_FR_E!P21</f>
        <v>0</v>
      </c>
      <c r="Q21" s="8">
        <f>FC_TRA_DAVI_PA_E!Q21+FC_TRA_DAVI_FR_E!Q21</f>
        <v>0</v>
      </c>
      <c r="R21" s="8">
        <f>FC_TRA_DAVI_PA_E!R21+FC_TRA_DAVI_FR_E!R21</f>
        <v>0</v>
      </c>
      <c r="S21" s="8">
        <f>FC_TRA_DAVI_PA_E!S21+FC_TRA_DAVI_FR_E!S21</f>
        <v>0</v>
      </c>
      <c r="T21" s="8">
        <f>FC_TRA_DAVI_PA_E!T21+FC_TRA_DAVI_FR_E!T21</f>
        <v>0</v>
      </c>
      <c r="U21" s="8">
        <f>FC_TRA_DAVI_PA_E!U21+FC_TRA_DAVI_FR_E!U21</f>
        <v>0</v>
      </c>
      <c r="V21" s="8">
        <f>FC_TRA_DAVI_PA_E!V21+FC_TRA_DAVI_FR_E!V21</f>
        <v>0</v>
      </c>
      <c r="W21" s="8">
        <f>FC_TRA_DAVI_PA_E!W21+FC_TRA_DAVI_FR_E!W21</f>
        <v>0</v>
      </c>
      <c r="X21" s="8">
        <f>FC_TRA_DAVI_PA_E!X21+FC_TRA_DAVI_FR_E!X21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FC_TRA_DAVI_PA_E!C23+FC_TRA_DAVI_FR_E!C23</f>
        <v>0</v>
      </c>
      <c r="D23" s="8">
        <f>FC_TRA_DAVI_PA_E!D23+FC_TRA_DAVI_FR_E!D23</f>
        <v>0</v>
      </c>
      <c r="E23" s="8">
        <f>FC_TRA_DAVI_PA_E!E23+FC_TRA_DAVI_FR_E!E23</f>
        <v>0</v>
      </c>
      <c r="F23" s="8">
        <f>FC_TRA_DAVI_PA_E!F23+FC_TRA_DAVI_FR_E!F23</f>
        <v>0</v>
      </c>
      <c r="G23" s="8">
        <f>FC_TRA_DAVI_PA_E!G23+FC_TRA_DAVI_FR_E!G23</f>
        <v>0</v>
      </c>
      <c r="H23" s="8">
        <f>FC_TRA_DAVI_PA_E!H23+FC_TRA_DAVI_FR_E!H23</f>
        <v>0</v>
      </c>
      <c r="I23" s="8">
        <f>FC_TRA_DAVI_PA_E!I23+FC_TRA_DAVI_FR_E!I23</f>
        <v>0</v>
      </c>
      <c r="J23" s="8">
        <f>FC_TRA_DAVI_PA_E!J23+FC_TRA_DAVI_FR_E!J23</f>
        <v>0</v>
      </c>
      <c r="K23" s="8">
        <f>FC_TRA_DAVI_PA_E!K23+FC_TRA_DAVI_FR_E!K23</f>
        <v>0</v>
      </c>
      <c r="L23" s="8">
        <f>FC_TRA_DAVI_PA_E!L23+FC_TRA_DAVI_FR_E!L23</f>
        <v>0</v>
      </c>
      <c r="M23" s="8">
        <f>FC_TRA_DAVI_PA_E!M23+FC_TRA_DAVI_FR_E!M23</f>
        <v>0</v>
      </c>
      <c r="N23" s="8">
        <f>FC_TRA_DAVI_PA_E!N23+FC_TRA_DAVI_FR_E!N23</f>
        <v>0</v>
      </c>
      <c r="O23" s="8">
        <f>FC_TRA_DAVI_PA_E!O23+FC_TRA_DAVI_FR_E!O23</f>
        <v>0</v>
      </c>
      <c r="P23" s="8">
        <f>FC_TRA_DAVI_PA_E!P23+FC_TRA_DAVI_FR_E!P23</f>
        <v>0</v>
      </c>
      <c r="Q23" s="8">
        <f>FC_TRA_DAVI_PA_E!Q23+FC_TRA_DAVI_FR_E!Q23</f>
        <v>0</v>
      </c>
      <c r="R23" s="8">
        <f>FC_TRA_DAVI_PA_E!R23+FC_TRA_DAVI_FR_E!R23</f>
        <v>0</v>
      </c>
      <c r="S23" s="8">
        <f>FC_TRA_DAVI_PA_E!S23+FC_TRA_DAVI_FR_E!S23</f>
        <v>0</v>
      </c>
      <c r="T23" s="8">
        <f>FC_TRA_DAVI_PA_E!T23+FC_TRA_DAVI_FR_E!T23</f>
        <v>0</v>
      </c>
      <c r="U23" s="8">
        <f>FC_TRA_DAVI_PA_E!U23+FC_TRA_DAVI_FR_E!U23</f>
        <v>0</v>
      </c>
      <c r="V23" s="8">
        <f>FC_TRA_DAVI_PA_E!V23+FC_TRA_DAVI_FR_E!V23</f>
        <v>0</v>
      </c>
      <c r="W23" s="8">
        <f>FC_TRA_DAVI_PA_E!W23+FC_TRA_DAVI_FR_E!W23</f>
        <v>0</v>
      </c>
      <c r="X23" s="8">
        <f>FC_TRA_DAVI_PA_E!X23+FC_TRA_DAVI_FR_E!X23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FC_TRA_DAVI_PA_E!C24+FC_TRA_DAVI_FR_E!C24</f>
        <v>0</v>
      </c>
      <c r="D24" s="8">
        <f>FC_TRA_DAVI_PA_E!D24+FC_TRA_DAVI_FR_E!D24</f>
        <v>0</v>
      </c>
      <c r="E24" s="8">
        <f>FC_TRA_DAVI_PA_E!E24+FC_TRA_DAVI_FR_E!E24</f>
        <v>0</v>
      </c>
      <c r="F24" s="8">
        <f>FC_TRA_DAVI_PA_E!F24+FC_TRA_DAVI_FR_E!F24</f>
        <v>0</v>
      </c>
      <c r="G24" s="8">
        <f>FC_TRA_DAVI_PA_E!G24+FC_TRA_DAVI_FR_E!G24</f>
        <v>0</v>
      </c>
      <c r="H24" s="8">
        <f>FC_TRA_DAVI_PA_E!H24+FC_TRA_DAVI_FR_E!H24</f>
        <v>0</v>
      </c>
      <c r="I24" s="8">
        <f>FC_TRA_DAVI_PA_E!I24+FC_TRA_DAVI_FR_E!I24</f>
        <v>0</v>
      </c>
      <c r="J24" s="8">
        <f>FC_TRA_DAVI_PA_E!J24+FC_TRA_DAVI_FR_E!J24</f>
        <v>0</v>
      </c>
      <c r="K24" s="8">
        <f>FC_TRA_DAVI_PA_E!K24+FC_TRA_DAVI_FR_E!K24</f>
        <v>0</v>
      </c>
      <c r="L24" s="8">
        <f>FC_TRA_DAVI_PA_E!L24+FC_TRA_DAVI_FR_E!L24</f>
        <v>0</v>
      </c>
      <c r="M24" s="8">
        <f>FC_TRA_DAVI_PA_E!M24+FC_TRA_DAVI_FR_E!M24</f>
        <v>0</v>
      </c>
      <c r="N24" s="8">
        <f>FC_TRA_DAVI_PA_E!N24+FC_TRA_DAVI_FR_E!N24</f>
        <v>0</v>
      </c>
      <c r="O24" s="8">
        <f>FC_TRA_DAVI_PA_E!O24+FC_TRA_DAVI_FR_E!O24</f>
        <v>0</v>
      </c>
      <c r="P24" s="8">
        <f>FC_TRA_DAVI_PA_E!P24+FC_TRA_DAVI_FR_E!P24</f>
        <v>0</v>
      </c>
      <c r="Q24" s="8">
        <f>FC_TRA_DAVI_PA_E!Q24+FC_TRA_DAVI_FR_E!Q24</f>
        <v>0</v>
      </c>
      <c r="R24" s="8">
        <f>FC_TRA_DAVI_PA_E!R24+FC_TRA_DAVI_FR_E!R24</f>
        <v>0</v>
      </c>
      <c r="S24" s="8">
        <f>FC_TRA_DAVI_PA_E!S24+FC_TRA_DAVI_FR_E!S24</f>
        <v>0</v>
      </c>
      <c r="T24" s="8">
        <f>FC_TRA_DAVI_PA_E!T24+FC_TRA_DAVI_FR_E!T24</f>
        <v>0</v>
      </c>
      <c r="U24" s="8">
        <f>FC_TRA_DAVI_PA_E!U24+FC_TRA_DAVI_FR_E!U24</f>
        <v>0</v>
      </c>
      <c r="V24" s="8">
        <f>FC_TRA_DAVI_PA_E!V24+FC_TRA_DAVI_FR_E!V24</f>
        <v>0</v>
      </c>
      <c r="W24" s="8">
        <f>FC_TRA_DAVI_PA_E!W24+FC_TRA_DAVI_FR_E!W24</f>
        <v>0</v>
      </c>
      <c r="X24" s="8">
        <f>FC_TRA_DAVI_PA_E!X24+FC_TRA_DAVI_FR_E!X24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FC_TRA_DAVI_PA_E!C25+FC_TRA_DAVI_FR_E!C25</f>
        <v>0</v>
      </c>
      <c r="D25" s="27">
        <f>FC_TRA_DAVI_PA_E!D25+FC_TRA_DAVI_FR_E!D25</f>
        <v>0</v>
      </c>
      <c r="E25" s="27">
        <f>FC_TRA_DAVI_PA_E!E25+FC_TRA_DAVI_FR_E!E25</f>
        <v>0</v>
      </c>
      <c r="F25" s="27">
        <f>FC_TRA_DAVI_PA_E!F25+FC_TRA_DAVI_FR_E!F25</f>
        <v>0</v>
      </c>
      <c r="G25" s="27">
        <f>FC_TRA_DAVI_PA_E!G25+FC_TRA_DAVI_FR_E!G25</f>
        <v>0</v>
      </c>
      <c r="H25" s="27">
        <f>FC_TRA_DAVI_PA_E!H25+FC_TRA_DAVI_FR_E!H25</f>
        <v>0</v>
      </c>
      <c r="I25" s="27">
        <f>FC_TRA_DAVI_PA_E!I25+FC_TRA_DAVI_FR_E!I25</f>
        <v>0</v>
      </c>
      <c r="J25" s="27">
        <f>FC_TRA_DAVI_PA_E!J25+FC_TRA_DAVI_FR_E!J25</f>
        <v>0</v>
      </c>
      <c r="K25" s="27">
        <f>FC_TRA_DAVI_PA_E!K25+FC_TRA_DAVI_FR_E!K25</f>
        <v>0</v>
      </c>
      <c r="L25" s="27">
        <f>FC_TRA_DAVI_PA_E!L25+FC_TRA_DAVI_FR_E!L25</f>
        <v>0</v>
      </c>
      <c r="M25" s="27">
        <f>FC_TRA_DAVI_PA_E!M25+FC_TRA_DAVI_FR_E!M25</f>
        <v>0</v>
      </c>
      <c r="N25" s="27">
        <f>FC_TRA_DAVI_PA_E!N25+FC_TRA_DAVI_FR_E!N25</f>
        <v>0</v>
      </c>
      <c r="O25" s="27">
        <f>FC_TRA_DAVI_PA_E!O25+FC_TRA_DAVI_FR_E!O25</f>
        <v>0</v>
      </c>
      <c r="P25" s="27">
        <f>FC_TRA_DAVI_PA_E!P25+FC_TRA_DAVI_FR_E!P25</f>
        <v>0</v>
      </c>
      <c r="Q25" s="27">
        <f>FC_TRA_DAVI_PA_E!Q25+FC_TRA_DAVI_FR_E!Q25</f>
        <v>0</v>
      </c>
      <c r="R25" s="27">
        <f>FC_TRA_DAVI_PA_E!R25+FC_TRA_DAVI_FR_E!R25</f>
        <v>0</v>
      </c>
      <c r="S25" s="27">
        <f>FC_TRA_DAVI_PA_E!S25+FC_TRA_DAVI_FR_E!S25</f>
        <v>0</v>
      </c>
      <c r="T25" s="27">
        <f>FC_TRA_DAVI_PA_E!T25+FC_TRA_DAVI_FR_E!T25</f>
        <v>0</v>
      </c>
      <c r="U25" s="27">
        <f>FC_TRA_DAVI_PA_E!U25+FC_TRA_DAVI_FR_E!U25</f>
        <v>0</v>
      </c>
      <c r="V25" s="27">
        <f>FC_TRA_DAVI_PA_E!V25+FC_TRA_DAVI_FR_E!V25</f>
        <v>0</v>
      </c>
      <c r="W25" s="27">
        <f>FC_TRA_DAVI_PA_E!W25+FC_TRA_DAVI_FR_E!W25</f>
        <v>0</v>
      </c>
      <c r="X25" s="27">
        <f>FC_TRA_DAVI_PA_E!X25+FC_TRA_DAVI_FR_E!X25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345.93537527999985</v>
      </c>
      <c r="D26" s="27">
        <f t="shared" si="13"/>
        <v>355.55335200000013</v>
      </c>
      <c r="E26" s="27">
        <f t="shared" si="13"/>
        <v>378.10043676000015</v>
      </c>
      <c r="F26" s="27">
        <f t="shared" si="13"/>
        <v>352.45224000000019</v>
      </c>
      <c r="G26" s="27">
        <f t="shared" si="13"/>
        <v>397.40670504000008</v>
      </c>
      <c r="H26" s="27">
        <f t="shared" si="13"/>
        <v>413.36656200000016</v>
      </c>
      <c r="I26" s="27">
        <f t="shared" si="13"/>
        <v>403.81868952000008</v>
      </c>
      <c r="J26" s="27">
        <f t="shared" si="13"/>
        <v>401.89751676000003</v>
      </c>
      <c r="K26" s="27">
        <f t="shared" si="13"/>
        <v>370.98037296000012</v>
      </c>
      <c r="L26" s="27">
        <f t="shared" si="13"/>
        <v>346.24691675999992</v>
      </c>
      <c r="M26" s="27">
        <f t="shared" si="13"/>
        <v>411.16114152000017</v>
      </c>
      <c r="N26" s="27">
        <f t="shared" si="13"/>
        <v>364.79720304</v>
      </c>
      <c r="O26" s="27">
        <f t="shared" si="13"/>
        <v>364.80884400000002</v>
      </c>
      <c r="P26" s="27">
        <f t="shared" si="13"/>
        <v>370.98037296000012</v>
      </c>
      <c r="Q26" s="27">
        <f t="shared" si="13"/>
        <v>358.62541524000011</v>
      </c>
      <c r="R26" s="27">
        <f t="shared" si="13"/>
        <v>377.17570152000019</v>
      </c>
      <c r="S26" s="27">
        <f t="shared" si="13"/>
        <v>420.45944400000013</v>
      </c>
      <c r="T26" s="27">
        <f t="shared" si="13"/>
        <v>507.08642292000013</v>
      </c>
      <c r="U26" s="27">
        <f t="shared" si="13"/>
        <v>538.60807223999984</v>
      </c>
      <c r="V26" s="27">
        <f t="shared" si="13"/>
        <v>500.96575152000008</v>
      </c>
      <c r="W26" s="27">
        <f t="shared" si="13"/>
        <v>261.78926436</v>
      </c>
      <c r="X26" s="27">
        <f t="shared" ref="X26" si="14">SUM(X27,X33)</f>
        <v>344.55287304000007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FC_TRA_DAVI_PA_E!C28+FC_TRA_DAVI_FR_E!C28</f>
        <v>0</v>
      </c>
      <c r="D28" s="8">
        <f>FC_TRA_DAVI_PA_E!D28+FC_TRA_DAVI_FR_E!D28</f>
        <v>0</v>
      </c>
      <c r="E28" s="8">
        <f>FC_TRA_DAVI_PA_E!E28+FC_TRA_DAVI_FR_E!E28</f>
        <v>0</v>
      </c>
      <c r="F28" s="8">
        <f>FC_TRA_DAVI_PA_E!F28+FC_TRA_DAVI_FR_E!F28</f>
        <v>0</v>
      </c>
      <c r="G28" s="8">
        <f>FC_TRA_DAVI_PA_E!G28+FC_TRA_DAVI_FR_E!G28</f>
        <v>0</v>
      </c>
      <c r="H28" s="8">
        <f>FC_TRA_DAVI_PA_E!H28+FC_TRA_DAVI_FR_E!H28</f>
        <v>0</v>
      </c>
      <c r="I28" s="8">
        <f>FC_TRA_DAVI_PA_E!I28+FC_TRA_DAVI_FR_E!I28</f>
        <v>0</v>
      </c>
      <c r="J28" s="8">
        <f>FC_TRA_DAVI_PA_E!J28+FC_TRA_DAVI_FR_E!J28</f>
        <v>0</v>
      </c>
      <c r="K28" s="8">
        <f>FC_TRA_DAVI_PA_E!K28+FC_TRA_DAVI_FR_E!K28</f>
        <v>0</v>
      </c>
      <c r="L28" s="8">
        <f>FC_TRA_DAVI_PA_E!L28+FC_TRA_DAVI_FR_E!L28</f>
        <v>0</v>
      </c>
      <c r="M28" s="8">
        <f>FC_TRA_DAVI_PA_E!M28+FC_TRA_DAVI_FR_E!M28</f>
        <v>0</v>
      </c>
      <c r="N28" s="8">
        <f>FC_TRA_DAVI_PA_E!N28+FC_TRA_DAVI_FR_E!N28</f>
        <v>0</v>
      </c>
      <c r="O28" s="8">
        <f>FC_TRA_DAVI_PA_E!O28+FC_TRA_DAVI_FR_E!O28</f>
        <v>0</v>
      </c>
      <c r="P28" s="8">
        <f>FC_TRA_DAVI_PA_E!P28+FC_TRA_DAVI_FR_E!P28</f>
        <v>0</v>
      </c>
      <c r="Q28" s="8">
        <f>FC_TRA_DAVI_PA_E!Q28+FC_TRA_DAVI_FR_E!Q28</f>
        <v>0</v>
      </c>
      <c r="R28" s="8">
        <f>FC_TRA_DAVI_PA_E!R28+FC_TRA_DAVI_FR_E!R28</f>
        <v>0</v>
      </c>
      <c r="S28" s="8">
        <f>FC_TRA_DAVI_PA_E!S28+FC_TRA_DAVI_FR_E!S28</f>
        <v>0</v>
      </c>
      <c r="T28" s="8">
        <f>FC_TRA_DAVI_PA_E!T28+FC_TRA_DAVI_FR_E!T28</f>
        <v>0</v>
      </c>
      <c r="U28" s="8">
        <f>FC_TRA_DAVI_PA_E!U28+FC_TRA_DAVI_FR_E!U28</f>
        <v>0</v>
      </c>
      <c r="V28" s="8">
        <f>FC_TRA_DAVI_PA_E!V28+FC_TRA_DAVI_FR_E!V28</f>
        <v>0</v>
      </c>
      <c r="W28" s="8">
        <f>FC_TRA_DAVI_PA_E!W28+FC_TRA_DAVI_FR_E!W28</f>
        <v>0</v>
      </c>
      <c r="X28" s="8">
        <f>FC_TRA_DAVI_PA_E!X28+FC_TRA_DAVI_FR_E!X28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FC_TRA_DAVI_PA_E!C29+FC_TRA_DAVI_FR_E!C29</f>
        <v>0</v>
      </c>
      <c r="D29" s="8">
        <f>FC_TRA_DAVI_PA_E!D29+FC_TRA_DAVI_FR_E!D29</f>
        <v>0</v>
      </c>
      <c r="E29" s="8">
        <f>FC_TRA_DAVI_PA_E!E29+FC_TRA_DAVI_FR_E!E29</f>
        <v>0</v>
      </c>
      <c r="F29" s="8">
        <f>FC_TRA_DAVI_PA_E!F29+FC_TRA_DAVI_FR_E!F29</f>
        <v>0</v>
      </c>
      <c r="G29" s="8">
        <f>FC_TRA_DAVI_PA_E!G29+FC_TRA_DAVI_FR_E!G29</f>
        <v>0</v>
      </c>
      <c r="H29" s="8">
        <f>FC_TRA_DAVI_PA_E!H29+FC_TRA_DAVI_FR_E!H29</f>
        <v>0</v>
      </c>
      <c r="I29" s="8">
        <f>FC_TRA_DAVI_PA_E!I29+FC_TRA_DAVI_FR_E!I29</f>
        <v>0</v>
      </c>
      <c r="J29" s="8">
        <f>FC_TRA_DAVI_PA_E!J29+FC_TRA_DAVI_FR_E!J29</f>
        <v>0</v>
      </c>
      <c r="K29" s="8">
        <f>FC_TRA_DAVI_PA_E!K29+FC_TRA_DAVI_FR_E!K29</f>
        <v>0</v>
      </c>
      <c r="L29" s="8">
        <f>FC_TRA_DAVI_PA_E!L29+FC_TRA_DAVI_FR_E!L29</f>
        <v>0</v>
      </c>
      <c r="M29" s="8">
        <f>FC_TRA_DAVI_PA_E!M29+FC_TRA_DAVI_FR_E!M29</f>
        <v>0</v>
      </c>
      <c r="N29" s="8">
        <f>FC_TRA_DAVI_PA_E!N29+FC_TRA_DAVI_FR_E!N29</f>
        <v>0</v>
      </c>
      <c r="O29" s="8">
        <f>FC_TRA_DAVI_PA_E!O29+FC_TRA_DAVI_FR_E!O29</f>
        <v>0</v>
      </c>
      <c r="P29" s="8">
        <f>FC_TRA_DAVI_PA_E!P29+FC_TRA_DAVI_FR_E!P29</f>
        <v>0</v>
      </c>
      <c r="Q29" s="8">
        <f>FC_TRA_DAVI_PA_E!Q29+FC_TRA_DAVI_FR_E!Q29</f>
        <v>0</v>
      </c>
      <c r="R29" s="8">
        <f>FC_TRA_DAVI_PA_E!R29+FC_TRA_DAVI_FR_E!R29</f>
        <v>0</v>
      </c>
      <c r="S29" s="8">
        <f>FC_TRA_DAVI_PA_E!S29+FC_TRA_DAVI_FR_E!S29</f>
        <v>0</v>
      </c>
      <c r="T29" s="8">
        <f>FC_TRA_DAVI_PA_E!T29+FC_TRA_DAVI_FR_E!T29</f>
        <v>0</v>
      </c>
      <c r="U29" s="8">
        <f>FC_TRA_DAVI_PA_E!U29+FC_TRA_DAVI_FR_E!U29</f>
        <v>0</v>
      </c>
      <c r="V29" s="8">
        <f>FC_TRA_DAVI_PA_E!V29+FC_TRA_DAVI_FR_E!V29</f>
        <v>0</v>
      </c>
      <c r="W29" s="8">
        <f>FC_TRA_DAVI_PA_E!W29+FC_TRA_DAVI_FR_E!W29</f>
        <v>0</v>
      </c>
      <c r="X29" s="8">
        <f>FC_TRA_DAVI_PA_E!X29+FC_TRA_DAVI_FR_E!X29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FC_TRA_DAVI_PA_E!C30+FC_TRA_DAVI_FR_E!C30</f>
        <v>0</v>
      </c>
      <c r="D30" s="8">
        <f>FC_TRA_DAVI_PA_E!D30+FC_TRA_DAVI_FR_E!D30</f>
        <v>0</v>
      </c>
      <c r="E30" s="8">
        <f>FC_TRA_DAVI_PA_E!E30+FC_TRA_DAVI_FR_E!E30</f>
        <v>0</v>
      </c>
      <c r="F30" s="8">
        <f>FC_TRA_DAVI_PA_E!F30+FC_TRA_DAVI_FR_E!F30</f>
        <v>0</v>
      </c>
      <c r="G30" s="8">
        <f>FC_TRA_DAVI_PA_E!G30+FC_TRA_DAVI_FR_E!G30</f>
        <v>0</v>
      </c>
      <c r="H30" s="8">
        <f>FC_TRA_DAVI_PA_E!H30+FC_TRA_DAVI_FR_E!H30</f>
        <v>0</v>
      </c>
      <c r="I30" s="8">
        <f>FC_TRA_DAVI_PA_E!I30+FC_TRA_DAVI_FR_E!I30</f>
        <v>0</v>
      </c>
      <c r="J30" s="8">
        <f>FC_TRA_DAVI_PA_E!J30+FC_TRA_DAVI_FR_E!J30</f>
        <v>0</v>
      </c>
      <c r="K30" s="8">
        <f>FC_TRA_DAVI_PA_E!K30+FC_TRA_DAVI_FR_E!K30</f>
        <v>0</v>
      </c>
      <c r="L30" s="8">
        <f>FC_TRA_DAVI_PA_E!L30+FC_TRA_DAVI_FR_E!L30</f>
        <v>0</v>
      </c>
      <c r="M30" s="8">
        <f>FC_TRA_DAVI_PA_E!M30+FC_TRA_DAVI_FR_E!M30</f>
        <v>0</v>
      </c>
      <c r="N30" s="8">
        <f>FC_TRA_DAVI_PA_E!N30+FC_TRA_DAVI_FR_E!N30</f>
        <v>0</v>
      </c>
      <c r="O30" s="8">
        <f>FC_TRA_DAVI_PA_E!O30+FC_TRA_DAVI_FR_E!O30</f>
        <v>0</v>
      </c>
      <c r="P30" s="8">
        <f>FC_TRA_DAVI_PA_E!P30+FC_TRA_DAVI_FR_E!P30</f>
        <v>0</v>
      </c>
      <c r="Q30" s="8">
        <f>FC_TRA_DAVI_PA_E!Q30+FC_TRA_DAVI_FR_E!Q30</f>
        <v>0</v>
      </c>
      <c r="R30" s="8">
        <f>FC_TRA_DAVI_PA_E!R30+FC_TRA_DAVI_FR_E!R30</f>
        <v>0</v>
      </c>
      <c r="S30" s="8">
        <f>FC_TRA_DAVI_PA_E!S30+FC_TRA_DAVI_FR_E!S30</f>
        <v>0</v>
      </c>
      <c r="T30" s="8">
        <f>FC_TRA_DAVI_PA_E!T30+FC_TRA_DAVI_FR_E!T30</f>
        <v>0</v>
      </c>
      <c r="U30" s="8">
        <f>FC_TRA_DAVI_PA_E!U30+FC_TRA_DAVI_FR_E!U30</f>
        <v>0</v>
      </c>
      <c r="V30" s="8">
        <f>FC_TRA_DAVI_PA_E!V30+FC_TRA_DAVI_FR_E!V30</f>
        <v>0</v>
      </c>
      <c r="W30" s="8">
        <f>FC_TRA_DAVI_PA_E!W30+FC_TRA_DAVI_FR_E!W30</f>
        <v>0</v>
      </c>
      <c r="X30" s="8">
        <f>FC_TRA_DAVI_PA_E!X30+FC_TRA_DAVI_FR_E!X30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FC_TRA_DAVI_PA_E!C31+FC_TRA_DAVI_FR_E!C31</f>
        <v>0</v>
      </c>
      <c r="D31" s="8">
        <f>FC_TRA_DAVI_PA_E!D31+FC_TRA_DAVI_FR_E!D31</f>
        <v>0</v>
      </c>
      <c r="E31" s="8">
        <f>FC_TRA_DAVI_PA_E!E31+FC_TRA_DAVI_FR_E!E31</f>
        <v>0</v>
      </c>
      <c r="F31" s="8">
        <f>FC_TRA_DAVI_PA_E!F31+FC_TRA_DAVI_FR_E!F31</f>
        <v>0</v>
      </c>
      <c r="G31" s="8">
        <f>FC_TRA_DAVI_PA_E!G31+FC_TRA_DAVI_FR_E!G31</f>
        <v>0</v>
      </c>
      <c r="H31" s="8">
        <f>FC_TRA_DAVI_PA_E!H31+FC_TRA_DAVI_FR_E!H31</f>
        <v>0</v>
      </c>
      <c r="I31" s="8">
        <f>FC_TRA_DAVI_PA_E!I31+FC_TRA_DAVI_FR_E!I31</f>
        <v>0</v>
      </c>
      <c r="J31" s="8">
        <f>FC_TRA_DAVI_PA_E!J31+FC_TRA_DAVI_FR_E!J31</f>
        <v>0</v>
      </c>
      <c r="K31" s="8">
        <f>FC_TRA_DAVI_PA_E!K31+FC_TRA_DAVI_FR_E!K31</f>
        <v>0</v>
      </c>
      <c r="L31" s="8">
        <f>FC_TRA_DAVI_PA_E!L31+FC_TRA_DAVI_FR_E!L31</f>
        <v>0</v>
      </c>
      <c r="M31" s="8">
        <f>FC_TRA_DAVI_PA_E!M31+FC_TRA_DAVI_FR_E!M31</f>
        <v>0</v>
      </c>
      <c r="N31" s="8">
        <f>FC_TRA_DAVI_PA_E!N31+FC_TRA_DAVI_FR_E!N31</f>
        <v>0</v>
      </c>
      <c r="O31" s="8">
        <f>FC_TRA_DAVI_PA_E!O31+FC_TRA_DAVI_FR_E!O31</f>
        <v>0</v>
      </c>
      <c r="P31" s="8">
        <f>FC_TRA_DAVI_PA_E!P31+FC_TRA_DAVI_FR_E!P31</f>
        <v>0</v>
      </c>
      <c r="Q31" s="8">
        <f>FC_TRA_DAVI_PA_E!Q31+FC_TRA_DAVI_FR_E!Q31</f>
        <v>0</v>
      </c>
      <c r="R31" s="8">
        <f>FC_TRA_DAVI_PA_E!R31+FC_TRA_DAVI_FR_E!R31</f>
        <v>0</v>
      </c>
      <c r="S31" s="8">
        <f>FC_TRA_DAVI_PA_E!S31+FC_TRA_DAVI_FR_E!S31</f>
        <v>0</v>
      </c>
      <c r="T31" s="8">
        <f>FC_TRA_DAVI_PA_E!T31+FC_TRA_DAVI_FR_E!T31</f>
        <v>0</v>
      </c>
      <c r="U31" s="8">
        <f>FC_TRA_DAVI_PA_E!U31+FC_TRA_DAVI_FR_E!U31</f>
        <v>0</v>
      </c>
      <c r="V31" s="8">
        <f>FC_TRA_DAVI_PA_E!V31+FC_TRA_DAVI_FR_E!V31</f>
        <v>0</v>
      </c>
      <c r="W31" s="8">
        <f>FC_TRA_DAVI_PA_E!W31+FC_TRA_DAVI_FR_E!W31</f>
        <v>0</v>
      </c>
      <c r="X31" s="8">
        <f>FC_TRA_DAVI_PA_E!X31+FC_TRA_DAVI_FR_E!X31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FC_TRA_DAVI_PA_E!C32+FC_TRA_DAVI_FR_E!C32</f>
        <v>0</v>
      </c>
      <c r="D32" s="8">
        <f>FC_TRA_DAVI_PA_E!D32+FC_TRA_DAVI_FR_E!D32</f>
        <v>0</v>
      </c>
      <c r="E32" s="8">
        <f>FC_TRA_DAVI_PA_E!E32+FC_TRA_DAVI_FR_E!E32</f>
        <v>0</v>
      </c>
      <c r="F32" s="8">
        <f>FC_TRA_DAVI_PA_E!F32+FC_TRA_DAVI_FR_E!F32</f>
        <v>0</v>
      </c>
      <c r="G32" s="8">
        <f>FC_TRA_DAVI_PA_E!G32+FC_TRA_DAVI_FR_E!G32</f>
        <v>0</v>
      </c>
      <c r="H32" s="8">
        <f>FC_TRA_DAVI_PA_E!H32+FC_TRA_DAVI_FR_E!H32</f>
        <v>0</v>
      </c>
      <c r="I32" s="8">
        <f>FC_TRA_DAVI_PA_E!I32+FC_TRA_DAVI_FR_E!I32</f>
        <v>0</v>
      </c>
      <c r="J32" s="8">
        <f>FC_TRA_DAVI_PA_E!J32+FC_TRA_DAVI_FR_E!J32</f>
        <v>0</v>
      </c>
      <c r="K32" s="8">
        <f>FC_TRA_DAVI_PA_E!K32+FC_TRA_DAVI_FR_E!K32</f>
        <v>0</v>
      </c>
      <c r="L32" s="8">
        <f>FC_TRA_DAVI_PA_E!L32+FC_TRA_DAVI_FR_E!L32</f>
        <v>0</v>
      </c>
      <c r="M32" s="8">
        <f>FC_TRA_DAVI_PA_E!M32+FC_TRA_DAVI_FR_E!M32</f>
        <v>0</v>
      </c>
      <c r="N32" s="8">
        <f>FC_TRA_DAVI_PA_E!N32+FC_TRA_DAVI_FR_E!N32</f>
        <v>0</v>
      </c>
      <c r="O32" s="8">
        <f>FC_TRA_DAVI_PA_E!O32+FC_TRA_DAVI_FR_E!O32</f>
        <v>0</v>
      </c>
      <c r="P32" s="8">
        <f>FC_TRA_DAVI_PA_E!P32+FC_TRA_DAVI_FR_E!P32</f>
        <v>0</v>
      </c>
      <c r="Q32" s="8">
        <f>FC_TRA_DAVI_PA_E!Q32+FC_TRA_DAVI_FR_E!Q32</f>
        <v>0</v>
      </c>
      <c r="R32" s="8">
        <f>FC_TRA_DAVI_PA_E!R32+FC_TRA_DAVI_FR_E!R32</f>
        <v>0</v>
      </c>
      <c r="S32" s="8">
        <f>FC_TRA_DAVI_PA_E!S32+FC_TRA_DAVI_FR_E!S32</f>
        <v>0</v>
      </c>
      <c r="T32" s="8">
        <f>FC_TRA_DAVI_PA_E!T32+FC_TRA_DAVI_FR_E!T32</f>
        <v>0</v>
      </c>
      <c r="U32" s="8">
        <f>FC_TRA_DAVI_PA_E!U32+FC_TRA_DAVI_FR_E!U32</f>
        <v>0</v>
      </c>
      <c r="V32" s="8">
        <f>FC_TRA_DAVI_PA_E!V32+FC_TRA_DAVI_FR_E!V32</f>
        <v>0</v>
      </c>
      <c r="W32" s="8">
        <f>FC_TRA_DAVI_PA_E!W32+FC_TRA_DAVI_FR_E!W32</f>
        <v>0</v>
      </c>
      <c r="X32" s="8">
        <f>FC_TRA_DAVI_PA_E!X32+FC_TRA_DAVI_FR_E!X32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345.93537527999985</v>
      </c>
      <c r="D33" s="19">
        <f t="shared" si="17"/>
        <v>355.55335200000013</v>
      </c>
      <c r="E33" s="19">
        <f t="shared" si="17"/>
        <v>378.10043676000015</v>
      </c>
      <c r="F33" s="19">
        <f t="shared" si="17"/>
        <v>352.45224000000019</v>
      </c>
      <c r="G33" s="19">
        <f t="shared" si="17"/>
        <v>397.40670504000008</v>
      </c>
      <c r="H33" s="19">
        <f t="shared" si="17"/>
        <v>413.36656200000016</v>
      </c>
      <c r="I33" s="19">
        <f t="shared" si="17"/>
        <v>403.81868952000008</v>
      </c>
      <c r="J33" s="19">
        <f t="shared" si="17"/>
        <v>401.89751676000003</v>
      </c>
      <c r="K33" s="19">
        <f t="shared" si="17"/>
        <v>370.98037296000012</v>
      </c>
      <c r="L33" s="19">
        <f t="shared" si="17"/>
        <v>346.24691675999992</v>
      </c>
      <c r="M33" s="19">
        <f t="shared" si="17"/>
        <v>411.16114152000017</v>
      </c>
      <c r="N33" s="19">
        <f t="shared" si="17"/>
        <v>364.79720304</v>
      </c>
      <c r="O33" s="19">
        <f t="shared" si="17"/>
        <v>364.80884400000002</v>
      </c>
      <c r="P33" s="19">
        <f t="shared" si="17"/>
        <v>370.98037296000012</v>
      </c>
      <c r="Q33" s="19">
        <f t="shared" si="17"/>
        <v>358.62541524000011</v>
      </c>
      <c r="R33" s="19">
        <f t="shared" si="17"/>
        <v>377.17570152000019</v>
      </c>
      <c r="S33" s="19">
        <f t="shared" si="17"/>
        <v>420.45944400000013</v>
      </c>
      <c r="T33" s="19">
        <f t="shared" si="17"/>
        <v>507.08642292000013</v>
      </c>
      <c r="U33" s="19">
        <f t="shared" si="17"/>
        <v>538.60807223999984</v>
      </c>
      <c r="V33" s="19">
        <f t="shared" si="17"/>
        <v>500.96575152000008</v>
      </c>
      <c r="W33" s="19">
        <f t="shared" si="17"/>
        <v>261.78926436</v>
      </c>
      <c r="X33" s="19">
        <f t="shared" ref="X33" si="18">SUM(X34:X50)</f>
        <v>344.55287304000007</v>
      </c>
    </row>
    <row r="34" spans="1:24" ht="11.25" customHeight="1" x14ac:dyDescent="0.2">
      <c r="A34" s="28" t="s">
        <v>54</v>
      </c>
      <c r="B34" s="7" t="s">
        <v>55</v>
      </c>
      <c r="C34" s="8">
        <f>FC_TRA_DAVI_PA_E!C34+FC_TRA_DAVI_FR_E!C34</f>
        <v>0</v>
      </c>
      <c r="D34" s="8">
        <f>FC_TRA_DAVI_PA_E!D34+FC_TRA_DAVI_FR_E!D34</f>
        <v>0</v>
      </c>
      <c r="E34" s="8">
        <f>FC_TRA_DAVI_PA_E!E34+FC_TRA_DAVI_FR_E!E34</f>
        <v>0</v>
      </c>
      <c r="F34" s="8">
        <f>FC_TRA_DAVI_PA_E!F34+FC_TRA_DAVI_FR_E!F34</f>
        <v>0</v>
      </c>
      <c r="G34" s="8">
        <f>FC_TRA_DAVI_PA_E!G34+FC_TRA_DAVI_FR_E!G34</f>
        <v>0</v>
      </c>
      <c r="H34" s="8">
        <f>FC_TRA_DAVI_PA_E!H34+FC_TRA_DAVI_FR_E!H34</f>
        <v>0</v>
      </c>
      <c r="I34" s="8">
        <f>FC_TRA_DAVI_PA_E!I34+FC_TRA_DAVI_FR_E!I34</f>
        <v>0</v>
      </c>
      <c r="J34" s="8">
        <f>FC_TRA_DAVI_PA_E!J34+FC_TRA_DAVI_FR_E!J34</f>
        <v>0</v>
      </c>
      <c r="K34" s="8">
        <f>FC_TRA_DAVI_PA_E!K34+FC_TRA_DAVI_FR_E!K34</f>
        <v>0</v>
      </c>
      <c r="L34" s="8">
        <f>FC_TRA_DAVI_PA_E!L34+FC_TRA_DAVI_FR_E!L34</f>
        <v>0</v>
      </c>
      <c r="M34" s="8">
        <f>FC_TRA_DAVI_PA_E!M34+FC_TRA_DAVI_FR_E!M34</f>
        <v>0</v>
      </c>
      <c r="N34" s="8">
        <f>FC_TRA_DAVI_PA_E!N34+FC_TRA_DAVI_FR_E!N34</f>
        <v>0</v>
      </c>
      <c r="O34" s="8">
        <f>FC_TRA_DAVI_PA_E!O34+FC_TRA_DAVI_FR_E!O34</f>
        <v>0</v>
      </c>
      <c r="P34" s="8">
        <f>FC_TRA_DAVI_PA_E!P34+FC_TRA_DAVI_FR_E!P34</f>
        <v>0</v>
      </c>
      <c r="Q34" s="8">
        <f>FC_TRA_DAVI_PA_E!Q34+FC_TRA_DAVI_FR_E!Q34</f>
        <v>0</v>
      </c>
      <c r="R34" s="8">
        <f>FC_TRA_DAVI_PA_E!R34+FC_TRA_DAVI_FR_E!R34</f>
        <v>0</v>
      </c>
      <c r="S34" s="8">
        <f>FC_TRA_DAVI_PA_E!S34+FC_TRA_DAVI_FR_E!S34</f>
        <v>0</v>
      </c>
      <c r="T34" s="8">
        <f>FC_TRA_DAVI_PA_E!T34+FC_TRA_DAVI_FR_E!T34</f>
        <v>0</v>
      </c>
      <c r="U34" s="8">
        <f>FC_TRA_DAVI_PA_E!U34+FC_TRA_DAVI_FR_E!U34</f>
        <v>0</v>
      </c>
      <c r="V34" s="8">
        <f>FC_TRA_DAVI_PA_E!V34+FC_TRA_DAVI_FR_E!V34</f>
        <v>0</v>
      </c>
      <c r="W34" s="8">
        <f>FC_TRA_DAVI_PA_E!W34+FC_TRA_DAVI_FR_E!W34</f>
        <v>0</v>
      </c>
      <c r="X34" s="8">
        <f>FC_TRA_DAVI_PA_E!X34+FC_TRA_DAVI_FR_E!X34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FC_TRA_DAVI_PA_E!C35+FC_TRA_DAVI_FR_E!C35</f>
        <v>0</v>
      </c>
      <c r="D35" s="8">
        <f>FC_TRA_DAVI_PA_E!D35+FC_TRA_DAVI_FR_E!D35</f>
        <v>0</v>
      </c>
      <c r="E35" s="8">
        <f>FC_TRA_DAVI_PA_E!E35+FC_TRA_DAVI_FR_E!E35</f>
        <v>0</v>
      </c>
      <c r="F35" s="8">
        <f>FC_TRA_DAVI_PA_E!F35+FC_TRA_DAVI_FR_E!F35</f>
        <v>0</v>
      </c>
      <c r="G35" s="8">
        <f>FC_TRA_DAVI_PA_E!G35+FC_TRA_DAVI_FR_E!G35</f>
        <v>0</v>
      </c>
      <c r="H35" s="8">
        <f>FC_TRA_DAVI_PA_E!H35+FC_TRA_DAVI_FR_E!H35</f>
        <v>0</v>
      </c>
      <c r="I35" s="8">
        <f>FC_TRA_DAVI_PA_E!I35+FC_TRA_DAVI_FR_E!I35</f>
        <v>0</v>
      </c>
      <c r="J35" s="8">
        <f>FC_TRA_DAVI_PA_E!J35+FC_TRA_DAVI_FR_E!J35</f>
        <v>0</v>
      </c>
      <c r="K35" s="8">
        <f>FC_TRA_DAVI_PA_E!K35+FC_TRA_DAVI_FR_E!K35</f>
        <v>0</v>
      </c>
      <c r="L35" s="8">
        <f>FC_TRA_DAVI_PA_E!L35+FC_TRA_DAVI_FR_E!L35</f>
        <v>0</v>
      </c>
      <c r="M35" s="8">
        <f>FC_TRA_DAVI_PA_E!M35+FC_TRA_DAVI_FR_E!M35</f>
        <v>0</v>
      </c>
      <c r="N35" s="8">
        <f>FC_TRA_DAVI_PA_E!N35+FC_TRA_DAVI_FR_E!N35</f>
        <v>0</v>
      </c>
      <c r="O35" s="8">
        <f>FC_TRA_DAVI_PA_E!O35+FC_TRA_DAVI_FR_E!O35</f>
        <v>0</v>
      </c>
      <c r="P35" s="8">
        <f>FC_TRA_DAVI_PA_E!P35+FC_TRA_DAVI_FR_E!P35</f>
        <v>0</v>
      </c>
      <c r="Q35" s="8">
        <f>FC_TRA_DAVI_PA_E!Q35+FC_TRA_DAVI_FR_E!Q35</f>
        <v>0</v>
      </c>
      <c r="R35" s="8">
        <f>FC_TRA_DAVI_PA_E!R35+FC_TRA_DAVI_FR_E!R35</f>
        <v>0</v>
      </c>
      <c r="S35" s="8">
        <f>FC_TRA_DAVI_PA_E!S35+FC_TRA_DAVI_FR_E!S35</f>
        <v>0</v>
      </c>
      <c r="T35" s="8">
        <f>FC_TRA_DAVI_PA_E!T35+FC_TRA_DAVI_FR_E!T35</f>
        <v>0</v>
      </c>
      <c r="U35" s="8">
        <f>FC_TRA_DAVI_PA_E!U35+FC_TRA_DAVI_FR_E!U35</f>
        <v>0</v>
      </c>
      <c r="V35" s="8">
        <f>FC_TRA_DAVI_PA_E!V35+FC_TRA_DAVI_FR_E!V35</f>
        <v>0</v>
      </c>
      <c r="W35" s="8">
        <f>FC_TRA_DAVI_PA_E!W35+FC_TRA_DAVI_FR_E!W35</f>
        <v>0</v>
      </c>
      <c r="X35" s="8">
        <f>FC_TRA_DAVI_PA_E!X35+FC_TRA_DAVI_FR_E!X35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FC_TRA_DAVI_PA_E!C36+FC_TRA_DAVI_FR_E!C36</f>
        <v>0</v>
      </c>
      <c r="D36" s="8">
        <f>FC_TRA_DAVI_PA_E!D36+FC_TRA_DAVI_FR_E!D36</f>
        <v>0</v>
      </c>
      <c r="E36" s="8">
        <f>FC_TRA_DAVI_PA_E!E36+FC_TRA_DAVI_FR_E!E36</f>
        <v>0</v>
      </c>
      <c r="F36" s="8">
        <f>FC_TRA_DAVI_PA_E!F36+FC_TRA_DAVI_FR_E!F36</f>
        <v>0</v>
      </c>
      <c r="G36" s="8">
        <f>FC_TRA_DAVI_PA_E!G36+FC_TRA_DAVI_FR_E!G36</f>
        <v>0</v>
      </c>
      <c r="H36" s="8">
        <f>FC_TRA_DAVI_PA_E!H36+FC_TRA_DAVI_FR_E!H36</f>
        <v>0</v>
      </c>
      <c r="I36" s="8">
        <f>FC_TRA_DAVI_PA_E!I36+FC_TRA_DAVI_FR_E!I36</f>
        <v>0</v>
      </c>
      <c r="J36" s="8">
        <f>FC_TRA_DAVI_PA_E!J36+FC_TRA_DAVI_FR_E!J36</f>
        <v>0</v>
      </c>
      <c r="K36" s="8">
        <f>FC_TRA_DAVI_PA_E!K36+FC_TRA_DAVI_FR_E!K36</f>
        <v>0</v>
      </c>
      <c r="L36" s="8">
        <f>FC_TRA_DAVI_PA_E!L36+FC_TRA_DAVI_FR_E!L36</f>
        <v>0</v>
      </c>
      <c r="M36" s="8">
        <f>FC_TRA_DAVI_PA_E!M36+FC_TRA_DAVI_FR_E!M36</f>
        <v>0</v>
      </c>
      <c r="N36" s="8">
        <f>FC_TRA_DAVI_PA_E!N36+FC_TRA_DAVI_FR_E!N36</f>
        <v>0</v>
      </c>
      <c r="O36" s="8">
        <f>FC_TRA_DAVI_PA_E!O36+FC_TRA_DAVI_FR_E!O36</f>
        <v>0</v>
      </c>
      <c r="P36" s="8">
        <f>FC_TRA_DAVI_PA_E!P36+FC_TRA_DAVI_FR_E!P36</f>
        <v>0</v>
      </c>
      <c r="Q36" s="8">
        <f>FC_TRA_DAVI_PA_E!Q36+FC_TRA_DAVI_FR_E!Q36</f>
        <v>0</v>
      </c>
      <c r="R36" s="8">
        <f>FC_TRA_DAVI_PA_E!R36+FC_TRA_DAVI_FR_E!R36</f>
        <v>0</v>
      </c>
      <c r="S36" s="8">
        <f>FC_TRA_DAVI_PA_E!S36+FC_TRA_DAVI_FR_E!S36</f>
        <v>0</v>
      </c>
      <c r="T36" s="8">
        <f>FC_TRA_DAVI_PA_E!T36+FC_TRA_DAVI_FR_E!T36</f>
        <v>0</v>
      </c>
      <c r="U36" s="8">
        <f>FC_TRA_DAVI_PA_E!U36+FC_TRA_DAVI_FR_E!U36</f>
        <v>0</v>
      </c>
      <c r="V36" s="8">
        <f>FC_TRA_DAVI_PA_E!V36+FC_TRA_DAVI_FR_E!V36</f>
        <v>0</v>
      </c>
      <c r="W36" s="8">
        <f>FC_TRA_DAVI_PA_E!W36+FC_TRA_DAVI_FR_E!W36</f>
        <v>0</v>
      </c>
      <c r="X36" s="8">
        <f>FC_TRA_DAVI_PA_E!X36+FC_TRA_DAVI_FR_E!X36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FC_TRA_DAVI_PA_E!C37+FC_TRA_DAVI_FR_E!C37</f>
        <v>0</v>
      </c>
      <c r="D37" s="8">
        <f>FC_TRA_DAVI_PA_E!D37+FC_TRA_DAVI_FR_E!D37</f>
        <v>0</v>
      </c>
      <c r="E37" s="8">
        <f>FC_TRA_DAVI_PA_E!E37+FC_TRA_DAVI_FR_E!E37</f>
        <v>0</v>
      </c>
      <c r="F37" s="8">
        <f>FC_TRA_DAVI_PA_E!F37+FC_TRA_DAVI_FR_E!F37</f>
        <v>0</v>
      </c>
      <c r="G37" s="8">
        <f>FC_TRA_DAVI_PA_E!G37+FC_TRA_DAVI_FR_E!G37</f>
        <v>0</v>
      </c>
      <c r="H37" s="8">
        <f>FC_TRA_DAVI_PA_E!H37+FC_TRA_DAVI_FR_E!H37</f>
        <v>0</v>
      </c>
      <c r="I37" s="8">
        <f>FC_TRA_DAVI_PA_E!I37+FC_TRA_DAVI_FR_E!I37</f>
        <v>0</v>
      </c>
      <c r="J37" s="8">
        <f>FC_TRA_DAVI_PA_E!J37+FC_TRA_DAVI_FR_E!J37</f>
        <v>0</v>
      </c>
      <c r="K37" s="8">
        <f>FC_TRA_DAVI_PA_E!K37+FC_TRA_DAVI_FR_E!K37</f>
        <v>0</v>
      </c>
      <c r="L37" s="8">
        <f>FC_TRA_DAVI_PA_E!L37+FC_TRA_DAVI_FR_E!L37</f>
        <v>0</v>
      </c>
      <c r="M37" s="8">
        <f>FC_TRA_DAVI_PA_E!M37+FC_TRA_DAVI_FR_E!M37</f>
        <v>0</v>
      </c>
      <c r="N37" s="8">
        <f>FC_TRA_DAVI_PA_E!N37+FC_TRA_DAVI_FR_E!N37</f>
        <v>0</v>
      </c>
      <c r="O37" s="8">
        <f>FC_TRA_DAVI_PA_E!O37+FC_TRA_DAVI_FR_E!O37</f>
        <v>0</v>
      </c>
      <c r="P37" s="8">
        <f>FC_TRA_DAVI_PA_E!P37+FC_TRA_DAVI_FR_E!P37</f>
        <v>0</v>
      </c>
      <c r="Q37" s="8">
        <f>FC_TRA_DAVI_PA_E!Q37+FC_TRA_DAVI_FR_E!Q37</f>
        <v>0</v>
      </c>
      <c r="R37" s="8">
        <f>FC_TRA_DAVI_PA_E!R37+FC_TRA_DAVI_FR_E!R37</f>
        <v>0</v>
      </c>
      <c r="S37" s="8">
        <f>FC_TRA_DAVI_PA_E!S37+FC_TRA_DAVI_FR_E!S37</f>
        <v>0</v>
      </c>
      <c r="T37" s="8">
        <f>FC_TRA_DAVI_PA_E!T37+FC_TRA_DAVI_FR_E!T37</f>
        <v>0</v>
      </c>
      <c r="U37" s="8">
        <f>FC_TRA_DAVI_PA_E!U37+FC_TRA_DAVI_FR_E!U37</f>
        <v>0</v>
      </c>
      <c r="V37" s="8">
        <f>FC_TRA_DAVI_PA_E!V37+FC_TRA_DAVI_FR_E!V37</f>
        <v>0</v>
      </c>
      <c r="W37" s="8">
        <f>FC_TRA_DAVI_PA_E!W37+FC_TRA_DAVI_FR_E!W37</f>
        <v>0</v>
      </c>
      <c r="X37" s="8">
        <f>FC_TRA_DAVI_PA_E!X37+FC_TRA_DAVI_FR_E!X37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FC_TRA_DAVI_PA_E!C38+FC_TRA_DAVI_FR_E!C38</f>
        <v>9.3030840000000001</v>
      </c>
      <c r="D38" s="8">
        <f>FC_TRA_DAVI_PA_E!D38+FC_TRA_DAVI_FR_E!D38</f>
        <v>9.3030840000000001</v>
      </c>
      <c r="E38" s="8">
        <f>FC_TRA_DAVI_PA_E!E38+FC_TRA_DAVI_FR_E!E38</f>
        <v>6.2019719999999996</v>
      </c>
      <c r="F38" s="8">
        <f>FC_TRA_DAVI_PA_E!F38+FC_TRA_DAVI_FR_E!F38</f>
        <v>6.2019720000000005</v>
      </c>
      <c r="G38" s="8">
        <f>FC_TRA_DAVI_PA_E!G38+FC_TRA_DAVI_FR_E!G38</f>
        <v>6.2720280000000015</v>
      </c>
      <c r="H38" s="8">
        <f>FC_TRA_DAVI_PA_E!H38+FC_TRA_DAVI_FR_E!H38</f>
        <v>9.4079160000000002</v>
      </c>
      <c r="I38" s="8">
        <f>FC_TRA_DAVI_PA_E!I38+FC_TRA_DAVI_FR_E!I38</f>
        <v>6.2720280000000033</v>
      </c>
      <c r="J38" s="8">
        <f>FC_TRA_DAVI_PA_E!J38+FC_TRA_DAVI_FR_E!J38</f>
        <v>6.1598879999999978</v>
      </c>
      <c r="K38" s="8">
        <f>FC_TRA_DAVI_PA_E!K38+FC_TRA_DAVI_FR_E!K38</f>
        <v>6.1598879999999978</v>
      </c>
      <c r="L38" s="8">
        <f>FC_TRA_DAVI_PA_E!L38+FC_TRA_DAVI_FR_E!L38</f>
        <v>6.1598879999999978</v>
      </c>
      <c r="M38" s="8">
        <f>FC_TRA_DAVI_PA_E!M38+FC_TRA_DAVI_FR_E!M38</f>
        <v>9.2400840000000013</v>
      </c>
      <c r="N38" s="8">
        <f>FC_TRA_DAVI_PA_E!N38+FC_TRA_DAVI_FR_E!N38</f>
        <v>6.1598879999999978</v>
      </c>
      <c r="O38" s="8">
        <f>FC_TRA_DAVI_PA_E!O38+FC_TRA_DAVI_FR_E!O38</f>
        <v>3.0799440000000002</v>
      </c>
      <c r="P38" s="8">
        <f>FC_TRA_DAVI_PA_E!P38+FC_TRA_DAVI_FR_E!P38</f>
        <v>6.1598879999999978</v>
      </c>
      <c r="Q38" s="8">
        <f>FC_TRA_DAVI_PA_E!Q38+FC_TRA_DAVI_FR_E!Q38</f>
        <v>3.0799440000000007</v>
      </c>
      <c r="R38" s="8">
        <f>FC_TRA_DAVI_PA_E!R38+FC_TRA_DAVI_FR_E!R38</f>
        <v>3.0799440000000007</v>
      </c>
      <c r="S38" s="8">
        <f>FC_TRA_DAVI_PA_E!S38+FC_TRA_DAVI_FR_E!S38</f>
        <v>3.0799440000000011</v>
      </c>
      <c r="T38" s="8">
        <f>FC_TRA_DAVI_PA_E!T38+FC_TRA_DAVI_FR_E!T38</f>
        <v>3.7298520000000002</v>
      </c>
      <c r="U38" s="8">
        <f>FC_TRA_DAVI_PA_E!U38+FC_TRA_DAVI_FR_E!U38</f>
        <v>2.476404</v>
      </c>
      <c r="V38" s="8">
        <f>FC_TRA_DAVI_PA_E!V38+FC_TRA_DAVI_FR_E!V38</f>
        <v>3.4680240000000015</v>
      </c>
      <c r="W38" s="8">
        <f>FC_TRA_DAVI_PA_E!W38+FC_TRA_DAVI_FR_E!W38</f>
        <v>3.3170759999999988</v>
      </c>
      <c r="X38" s="8">
        <f>FC_TRA_DAVI_PA_E!X38+FC_TRA_DAVI_FR_E!X38</f>
        <v>3.6590400000000005</v>
      </c>
    </row>
    <row r="39" spans="1:24" ht="11.25" customHeight="1" x14ac:dyDescent="0.2">
      <c r="A39" s="28" t="s">
        <v>64</v>
      </c>
      <c r="B39" s="7" t="s">
        <v>65</v>
      </c>
      <c r="C39" s="8">
        <f>FC_TRA_DAVI_PA_E!C39+FC_TRA_DAVI_FR_E!C39</f>
        <v>0</v>
      </c>
      <c r="D39" s="8">
        <f>FC_TRA_DAVI_PA_E!D39+FC_TRA_DAVI_FR_E!D39</f>
        <v>0</v>
      </c>
      <c r="E39" s="8">
        <f>FC_TRA_DAVI_PA_E!E39+FC_TRA_DAVI_FR_E!E39</f>
        <v>0</v>
      </c>
      <c r="F39" s="8">
        <f>FC_TRA_DAVI_PA_E!F39+FC_TRA_DAVI_FR_E!F39</f>
        <v>0</v>
      </c>
      <c r="G39" s="8">
        <f>FC_TRA_DAVI_PA_E!G39+FC_TRA_DAVI_FR_E!G39</f>
        <v>0</v>
      </c>
      <c r="H39" s="8">
        <f>FC_TRA_DAVI_PA_E!H39+FC_TRA_DAVI_FR_E!H39</f>
        <v>0</v>
      </c>
      <c r="I39" s="8">
        <f>FC_TRA_DAVI_PA_E!I39+FC_TRA_DAVI_FR_E!I39</f>
        <v>0</v>
      </c>
      <c r="J39" s="8">
        <f>FC_TRA_DAVI_PA_E!J39+FC_TRA_DAVI_FR_E!J39</f>
        <v>0</v>
      </c>
      <c r="K39" s="8">
        <f>FC_TRA_DAVI_PA_E!K39+FC_TRA_DAVI_FR_E!K39</f>
        <v>0</v>
      </c>
      <c r="L39" s="8">
        <f>FC_TRA_DAVI_PA_E!L39+FC_TRA_DAVI_FR_E!L39</f>
        <v>0</v>
      </c>
      <c r="M39" s="8">
        <f>FC_TRA_DAVI_PA_E!M39+FC_TRA_DAVI_FR_E!M39</f>
        <v>0</v>
      </c>
      <c r="N39" s="8">
        <f>FC_TRA_DAVI_PA_E!N39+FC_TRA_DAVI_FR_E!N39</f>
        <v>0</v>
      </c>
      <c r="O39" s="8">
        <f>FC_TRA_DAVI_PA_E!O39+FC_TRA_DAVI_FR_E!O39</f>
        <v>0</v>
      </c>
      <c r="P39" s="8">
        <f>FC_TRA_DAVI_PA_E!P39+FC_TRA_DAVI_FR_E!P39</f>
        <v>0</v>
      </c>
      <c r="Q39" s="8">
        <f>FC_TRA_DAVI_PA_E!Q39+FC_TRA_DAVI_FR_E!Q39</f>
        <v>0</v>
      </c>
      <c r="R39" s="8">
        <f>FC_TRA_DAVI_PA_E!R39+FC_TRA_DAVI_FR_E!R39</f>
        <v>0</v>
      </c>
      <c r="S39" s="8">
        <f>FC_TRA_DAVI_PA_E!S39+FC_TRA_DAVI_FR_E!S39</f>
        <v>0</v>
      </c>
      <c r="T39" s="8">
        <f>FC_TRA_DAVI_PA_E!T39+FC_TRA_DAVI_FR_E!T39</f>
        <v>0</v>
      </c>
      <c r="U39" s="8">
        <f>FC_TRA_DAVI_PA_E!U39+FC_TRA_DAVI_FR_E!U39</f>
        <v>0</v>
      </c>
      <c r="V39" s="8">
        <f>FC_TRA_DAVI_PA_E!V39+FC_TRA_DAVI_FR_E!V39</f>
        <v>0</v>
      </c>
      <c r="W39" s="8">
        <f>FC_TRA_DAVI_PA_E!W39+FC_TRA_DAVI_FR_E!W39</f>
        <v>0</v>
      </c>
      <c r="X39" s="8">
        <f>FC_TRA_DAVI_PA_E!X39+FC_TRA_DAVI_FR_E!X39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FC_TRA_DAVI_PA_E!C40+FC_TRA_DAVI_FR_E!C40</f>
        <v>336.63229127999983</v>
      </c>
      <c r="D40" s="8">
        <f>FC_TRA_DAVI_PA_E!D40+FC_TRA_DAVI_FR_E!D40</f>
        <v>346.25026800000012</v>
      </c>
      <c r="E40" s="8">
        <f>FC_TRA_DAVI_PA_E!E40+FC_TRA_DAVI_FR_E!E40</f>
        <v>371.89846476000014</v>
      </c>
      <c r="F40" s="8">
        <f>FC_TRA_DAVI_PA_E!F40+FC_TRA_DAVI_FR_E!F40</f>
        <v>346.25026800000018</v>
      </c>
      <c r="G40" s="8">
        <f>FC_TRA_DAVI_PA_E!G40+FC_TRA_DAVI_FR_E!G40</f>
        <v>391.1346770400001</v>
      </c>
      <c r="H40" s="8">
        <f>FC_TRA_DAVI_PA_E!H40+FC_TRA_DAVI_FR_E!H40</f>
        <v>403.95864600000016</v>
      </c>
      <c r="I40" s="8">
        <f>FC_TRA_DAVI_PA_E!I40+FC_TRA_DAVI_FR_E!I40</f>
        <v>397.5466615200001</v>
      </c>
      <c r="J40" s="8">
        <f>FC_TRA_DAVI_PA_E!J40+FC_TRA_DAVI_FR_E!J40</f>
        <v>395.73762876000001</v>
      </c>
      <c r="K40" s="8">
        <f>FC_TRA_DAVI_PA_E!K40+FC_TRA_DAVI_FR_E!K40</f>
        <v>364.8204849600001</v>
      </c>
      <c r="L40" s="8">
        <f>FC_TRA_DAVI_PA_E!L40+FC_TRA_DAVI_FR_E!L40</f>
        <v>340.0870287599999</v>
      </c>
      <c r="M40" s="8">
        <f>FC_TRA_DAVI_PA_E!M40+FC_TRA_DAVI_FR_E!M40</f>
        <v>401.92105752000015</v>
      </c>
      <c r="N40" s="8">
        <f>FC_TRA_DAVI_PA_E!N40+FC_TRA_DAVI_FR_E!N40</f>
        <v>358.63731503999998</v>
      </c>
      <c r="O40" s="8">
        <f>FC_TRA_DAVI_PA_E!O40+FC_TRA_DAVI_FR_E!O40</f>
        <v>361.72890000000001</v>
      </c>
      <c r="P40" s="8">
        <f>FC_TRA_DAVI_PA_E!P40+FC_TRA_DAVI_FR_E!P40</f>
        <v>364.8204849600001</v>
      </c>
      <c r="Q40" s="8">
        <f>FC_TRA_DAVI_PA_E!Q40+FC_TRA_DAVI_FR_E!Q40</f>
        <v>355.5454712400001</v>
      </c>
      <c r="R40" s="8">
        <f>FC_TRA_DAVI_PA_E!R40+FC_TRA_DAVI_FR_E!R40</f>
        <v>374.09575752000018</v>
      </c>
      <c r="S40" s="8">
        <f>FC_TRA_DAVI_PA_E!S40+FC_TRA_DAVI_FR_E!S40</f>
        <v>417.37950000000012</v>
      </c>
      <c r="T40" s="8">
        <f>FC_TRA_DAVI_PA_E!T40+FC_TRA_DAVI_FR_E!T40</f>
        <v>503.35657092000014</v>
      </c>
      <c r="U40" s="8">
        <f>FC_TRA_DAVI_PA_E!U40+FC_TRA_DAVI_FR_E!U40</f>
        <v>536.13166823999984</v>
      </c>
      <c r="V40" s="8">
        <f>FC_TRA_DAVI_PA_E!V40+FC_TRA_DAVI_FR_E!V40</f>
        <v>497.49772752000007</v>
      </c>
      <c r="W40" s="8">
        <f>FC_TRA_DAVI_PA_E!W40+FC_TRA_DAVI_FR_E!W40</f>
        <v>258.47218836000002</v>
      </c>
      <c r="X40" s="8">
        <f>FC_TRA_DAVI_PA_E!X40+FC_TRA_DAVI_FR_E!X40</f>
        <v>340.89383304000006</v>
      </c>
    </row>
    <row r="41" spans="1:24" ht="11.25" customHeight="1" x14ac:dyDescent="0.2">
      <c r="A41" s="28" t="s">
        <v>68</v>
      </c>
      <c r="B41" s="7" t="s">
        <v>69</v>
      </c>
      <c r="C41" s="8">
        <f>FC_TRA_DAVI_PA_E!C41+FC_TRA_DAVI_FR_E!C41</f>
        <v>0</v>
      </c>
      <c r="D41" s="8">
        <f>FC_TRA_DAVI_PA_E!D41+FC_TRA_DAVI_FR_E!D41</f>
        <v>0</v>
      </c>
      <c r="E41" s="8">
        <f>FC_TRA_DAVI_PA_E!E41+FC_TRA_DAVI_FR_E!E41</f>
        <v>0</v>
      </c>
      <c r="F41" s="8">
        <f>FC_TRA_DAVI_PA_E!F41+FC_TRA_DAVI_FR_E!F41</f>
        <v>0</v>
      </c>
      <c r="G41" s="8">
        <f>FC_TRA_DAVI_PA_E!G41+FC_TRA_DAVI_FR_E!G41</f>
        <v>0</v>
      </c>
      <c r="H41" s="8">
        <f>FC_TRA_DAVI_PA_E!H41+FC_TRA_DAVI_FR_E!H41</f>
        <v>0</v>
      </c>
      <c r="I41" s="8">
        <f>FC_TRA_DAVI_PA_E!I41+FC_TRA_DAVI_FR_E!I41</f>
        <v>0</v>
      </c>
      <c r="J41" s="8">
        <f>FC_TRA_DAVI_PA_E!J41+FC_TRA_DAVI_FR_E!J41</f>
        <v>0</v>
      </c>
      <c r="K41" s="8">
        <f>FC_TRA_DAVI_PA_E!K41+FC_TRA_DAVI_FR_E!K41</f>
        <v>0</v>
      </c>
      <c r="L41" s="8">
        <f>FC_TRA_DAVI_PA_E!L41+FC_TRA_DAVI_FR_E!L41</f>
        <v>0</v>
      </c>
      <c r="M41" s="8">
        <f>FC_TRA_DAVI_PA_E!M41+FC_TRA_DAVI_FR_E!M41</f>
        <v>0</v>
      </c>
      <c r="N41" s="8">
        <f>FC_TRA_DAVI_PA_E!N41+FC_TRA_DAVI_FR_E!N41</f>
        <v>0</v>
      </c>
      <c r="O41" s="8">
        <f>FC_TRA_DAVI_PA_E!O41+FC_TRA_DAVI_FR_E!O41</f>
        <v>0</v>
      </c>
      <c r="P41" s="8">
        <f>FC_TRA_DAVI_PA_E!P41+FC_TRA_DAVI_FR_E!P41</f>
        <v>0</v>
      </c>
      <c r="Q41" s="8">
        <f>FC_TRA_DAVI_PA_E!Q41+FC_TRA_DAVI_FR_E!Q41</f>
        <v>0</v>
      </c>
      <c r="R41" s="8">
        <f>FC_TRA_DAVI_PA_E!R41+FC_TRA_DAVI_FR_E!R41</f>
        <v>0</v>
      </c>
      <c r="S41" s="8">
        <f>FC_TRA_DAVI_PA_E!S41+FC_TRA_DAVI_FR_E!S41</f>
        <v>0</v>
      </c>
      <c r="T41" s="8">
        <f>FC_TRA_DAVI_PA_E!T41+FC_TRA_DAVI_FR_E!T41</f>
        <v>0</v>
      </c>
      <c r="U41" s="8">
        <f>FC_TRA_DAVI_PA_E!U41+FC_TRA_DAVI_FR_E!U41</f>
        <v>0</v>
      </c>
      <c r="V41" s="8">
        <f>FC_TRA_DAVI_PA_E!V41+FC_TRA_DAVI_FR_E!V41</f>
        <v>0</v>
      </c>
      <c r="W41" s="8">
        <f>FC_TRA_DAVI_PA_E!W41+FC_TRA_DAVI_FR_E!W41</f>
        <v>0</v>
      </c>
      <c r="X41" s="8">
        <f>FC_TRA_DAVI_PA_E!X41+FC_TRA_DAVI_FR_E!X41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FC_TRA_DAVI_PA_E!C42+FC_TRA_DAVI_FR_E!C42</f>
        <v>0</v>
      </c>
      <c r="D42" s="8">
        <f>FC_TRA_DAVI_PA_E!D42+FC_TRA_DAVI_FR_E!D42</f>
        <v>0</v>
      </c>
      <c r="E42" s="8">
        <f>FC_TRA_DAVI_PA_E!E42+FC_TRA_DAVI_FR_E!E42</f>
        <v>0</v>
      </c>
      <c r="F42" s="8">
        <f>FC_TRA_DAVI_PA_E!F42+FC_TRA_DAVI_FR_E!F42</f>
        <v>0</v>
      </c>
      <c r="G42" s="8">
        <f>FC_TRA_DAVI_PA_E!G42+FC_TRA_DAVI_FR_E!G42</f>
        <v>0</v>
      </c>
      <c r="H42" s="8">
        <f>FC_TRA_DAVI_PA_E!H42+FC_TRA_DAVI_FR_E!H42</f>
        <v>0</v>
      </c>
      <c r="I42" s="8">
        <f>FC_TRA_DAVI_PA_E!I42+FC_TRA_DAVI_FR_E!I42</f>
        <v>0</v>
      </c>
      <c r="J42" s="8">
        <f>FC_TRA_DAVI_PA_E!J42+FC_TRA_DAVI_FR_E!J42</f>
        <v>0</v>
      </c>
      <c r="K42" s="8">
        <f>FC_TRA_DAVI_PA_E!K42+FC_TRA_DAVI_FR_E!K42</f>
        <v>0</v>
      </c>
      <c r="L42" s="8">
        <f>FC_TRA_DAVI_PA_E!L42+FC_TRA_DAVI_FR_E!L42</f>
        <v>0</v>
      </c>
      <c r="M42" s="8">
        <f>FC_TRA_DAVI_PA_E!M42+FC_TRA_DAVI_FR_E!M42</f>
        <v>0</v>
      </c>
      <c r="N42" s="8">
        <f>FC_TRA_DAVI_PA_E!N42+FC_TRA_DAVI_FR_E!N42</f>
        <v>0</v>
      </c>
      <c r="O42" s="8">
        <f>FC_TRA_DAVI_PA_E!O42+FC_TRA_DAVI_FR_E!O42</f>
        <v>0</v>
      </c>
      <c r="P42" s="8">
        <f>FC_TRA_DAVI_PA_E!P42+FC_TRA_DAVI_FR_E!P42</f>
        <v>0</v>
      </c>
      <c r="Q42" s="8">
        <f>FC_TRA_DAVI_PA_E!Q42+FC_TRA_DAVI_FR_E!Q42</f>
        <v>0</v>
      </c>
      <c r="R42" s="8">
        <f>FC_TRA_DAVI_PA_E!R42+FC_TRA_DAVI_FR_E!R42</f>
        <v>0</v>
      </c>
      <c r="S42" s="8">
        <f>FC_TRA_DAVI_PA_E!S42+FC_TRA_DAVI_FR_E!S42</f>
        <v>0</v>
      </c>
      <c r="T42" s="8">
        <f>FC_TRA_DAVI_PA_E!T42+FC_TRA_DAVI_FR_E!T42</f>
        <v>0</v>
      </c>
      <c r="U42" s="8">
        <f>FC_TRA_DAVI_PA_E!U42+FC_TRA_DAVI_FR_E!U42</f>
        <v>0</v>
      </c>
      <c r="V42" s="8">
        <f>FC_TRA_DAVI_PA_E!V42+FC_TRA_DAVI_FR_E!V42</f>
        <v>0</v>
      </c>
      <c r="W42" s="8">
        <f>FC_TRA_DAVI_PA_E!W42+FC_TRA_DAVI_FR_E!W42</f>
        <v>0</v>
      </c>
      <c r="X42" s="8">
        <f>FC_TRA_DAVI_PA_E!X42+FC_TRA_DAVI_FR_E!X42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FC_TRA_DAVI_PA_E!C43+FC_TRA_DAVI_FR_E!C43</f>
        <v>0</v>
      </c>
      <c r="D43" s="8">
        <f>FC_TRA_DAVI_PA_E!D43+FC_TRA_DAVI_FR_E!D43</f>
        <v>0</v>
      </c>
      <c r="E43" s="8">
        <f>FC_TRA_DAVI_PA_E!E43+FC_TRA_DAVI_FR_E!E43</f>
        <v>0</v>
      </c>
      <c r="F43" s="8">
        <f>FC_TRA_DAVI_PA_E!F43+FC_TRA_DAVI_FR_E!F43</f>
        <v>0</v>
      </c>
      <c r="G43" s="8">
        <f>FC_TRA_DAVI_PA_E!G43+FC_TRA_DAVI_FR_E!G43</f>
        <v>0</v>
      </c>
      <c r="H43" s="8">
        <f>FC_TRA_DAVI_PA_E!H43+FC_TRA_DAVI_FR_E!H43</f>
        <v>0</v>
      </c>
      <c r="I43" s="8">
        <f>FC_TRA_DAVI_PA_E!I43+FC_TRA_DAVI_FR_E!I43</f>
        <v>0</v>
      </c>
      <c r="J43" s="8">
        <f>FC_TRA_DAVI_PA_E!J43+FC_TRA_DAVI_FR_E!J43</f>
        <v>0</v>
      </c>
      <c r="K43" s="8">
        <f>FC_TRA_DAVI_PA_E!K43+FC_TRA_DAVI_FR_E!K43</f>
        <v>0</v>
      </c>
      <c r="L43" s="8">
        <f>FC_TRA_DAVI_PA_E!L43+FC_TRA_DAVI_FR_E!L43</f>
        <v>0</v>
      </c>
      <c r="M43" s="8">
        <f>FC_TRA_DAVI_PA_E!M43+FC_TRA_DAVI_FR_E!M43</f>
        <v>0</v>
      </c>
      <c r="N43" s="8">
        <f>FC_TRA_DAVI_PA_E!N43+FC_TRA_DAVI_FR_E!N43</f>
        <v>0</v>
      </c>
      <c r="O43" s="8">
        <f>FC_TRA_DAVI_PA_E!O43+FC_TRA_DAVI_FR_E!O43</f>
        <v>0</v>
      </c>
      <c r="P43" s="8">
        <f>FC_TRA_DAVI_PA_E!P43+FC_TRA_DAVI_FR_E!P43</f>
        <v>0</v>
      </c>
      <c r="Q43" s="8">
        <f>FC_TRA_DAVI_PA_E!Q43+FC_TRA_DAVI_FR_E!Q43</f>
        <v>0</v>
      </c>
      <c r="R43" s="8">
        <f>FC_TRA_DAVI_PA_E!R43+FC_TRA_DAVI_FR_E!R43</f>
        <v>0</v>
      </c>
      <c r="S43" s="8">
        <f>FC_TRA_DAVI_PA_E!S43+FC_TRA_DAVI_FR_E!S43</f>
        <v>0</v>
      </c>
      <c r="T43" s="8">
        <f>FC_TRA_DAVI_PA_E!T43+FC_TRA_DAVI_FR_E!T43</f>
        <v>0</v>
      </c>
      <c r="U43" s="8">
        <f>FC_TRA_DAVI_PA_E!U43+FC_TRA_DAVI_FR_E!U43</f>
        <v>0</v>
      </c>
      <c r="V43" s="8">
        <f>FC_TRA_DAVI_PA_E!V43+FC_TRA_DAVI_FR_E!V43</f>
        <v>0</v>
      </c>
      <c r="W43" s="8">
        <f>FC_TRA_DAVI_PA_E!W43+FC_TRA_DAVI_FR_E!W43</f>
        <v>0</v>
      </c>
      <c r="X43" s="8">
        <f>FC_TRA_DAVI_PA_E!X43+FC_TRA_DAVI_FR_E!X43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FC_TRA_DAVI_PA_E!C44+FC_TRA_DAVI_FR_E!C44</f>
        <v>0</v>
      </c>
      <c r="D44" s="8">
        <f>FC_TRA_DAVI_PA_E!D44+FC_TRA_DAVI_FR_E!D44</f>
        <v>0</v>
      </c>
      <c r="E44" s="8">
        <f>FC_TRA_DAVI_PA_E!E44+FC_TRA_DAVI_FR_E!E44</f>
        <v>0</v>
      </c>
      <c r="F44" s="8">
        <f>FC_TRA_DAVI_PA_E!F44+FC_TRA_DAVI_FR_E!F44</f>
        <v>0</v>
      </c>
      <c r="G44" s="8">
        <f>FC_TRA_DAVI_PA_E!G44+FC_TRA_DAVI_FR_E!G44</f>
        <v>0</v>
      </c>
      <c r="H44" s="8">
        <f>FC_TRA_DAVI_PA_E!H44+FC_TRA_DAVI_FR_E!H44</f>
        <v>0</v>
      </c>
      <c r="I44" s="8">
        <f>FC_TRA_DAVI_PA_E!I44+FC_TRA_DAVI_FR_E!I44</f>
        <v>0</v>
      </c>
      <c r="J44" s="8">
        <f>FC_TRA_DAVI_PA_E!J44+FC_TRA_DAVI_FR_E!J44</f>
        <v>0</v>
      </c>
      <c r="K44" s="8">
        <f>FC_TRA_DAVI_PA_E!K44+FC_TRA_DAVI_FR_E!K44</f>
        <v>0</v>
      </c>
      <c r="L44" s="8">
        <f>FC_TRA_DAVI_PA_E!L44+FC_TRA_DAVI_FR_E!L44</f>
        <v>0</v>
      </c>
      <c r="M44" s="8">
        <f>FC_TRA_DAVI_PA_E!M44+FC_TRA_DAVI_FR_E!M44</f>
        <v>0</v>
      </c>
      <c r="N44" s="8">
        <f>FC_TRA_DAVI_PA_E!N44+FC_TRA_DAVI_FR_E!N44</f>
        <v>0</v>
      </c>
      <c r="O44" s="8">
        <f>FC_TRA_DAVI_PA_E!O44+FC_TRA_DAVI_FR_E!O44</f>
        <v>0</v>
      </c>
      <c r="P44" s="8">
        <f>FC_TRA_DAVI_PA_E!P44+FC_TRA_DAVI_FR_E!P44</f>
        <v>0</v>
      </c>
      <c r="Q44" s="8">
        <f>FC_TRA_DAVI_PA_E!Q44+FC_TRA_DAVI_FR_E!Q44</f>
        <v>0</v>
      </c>
      <c r="R44" s="8">
        <f>FC_TRA_DAVI_PA_E!R44+FC_TRA_DAVI_FR_E!R44</f>
        <v>0</v>
      </c>
      <c r="S44" s="8">
        <f>FC_TRA_DAVI_PA_E!S44+FC_TRA_DAVI_FR_E!S44</f>
        <v>0</v>
      </c>
      <c r="T44" s="8">
        <f>FC_TRA_DAVI_PA_E!T44+FC_TRA_DAVI_FR_E!T44</f>
        <v>0</v>
      </c>
      <c r="U44" s="8">
        <f>FC_TRA_DAVI_PA_E!U44+FC_TRA_DAVI_FR_E!U44</f>
        <v>0</v>
      </c>
      <c r="V44" s="8">
        <f>FC_TRA_DAVI_PA_E!V44+FC_TRA_DAVI_FR_E!V44</f>
        <v>0</v>
      </c>
      <c r="W44" s="8">
        <f>FC_TRA_DAVI_PA_E!W44+FC_TRA_DAVI_FR_E!W44</f>
        <v>0</v>
      </c>
      <c r="X44" s="8">
        <f>FC_TRA_DAVI_PA_E!X44+FC_TRA_DAVI_FR_E!X44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FC_TRA_DAVI_PA_E!C45+FC_TRA_DAVI_FR_E!C45</f>
        <v>0</v>
      </c>
      <c r="D45" s="8">
        <f>FC_TRA_DAVI_PA_E!D45+FC_TRA_DAVI_FR_E!D45</f>
        <v>0</v>
      </c>
      <c r="E45" s="8">
        <f>FC_TRA_DAVI_PA_E!E45+FC_TRA_DAVI_FR_E!E45</f>
        <v>0</v>
      </c>
      <c r="F45" s="8">
        <f>FC_TRA_DAVI_PA_E!F45+FC_TRA_DAVI_FR_E!F45</f>
        <v>0</v>
      </c>
      <c r="G45" s="8">
        <f>FC_TRA_DAVI_PA_E!G45+FC_TRA_DAVI_FR_E!G45</f>
        <v>0</v>
      </c>
      <c r="H45" s="8">
        <f>FC_TRA_DAVI_PA_E!H45+FC_TRA_DAVI_FR_E!H45</f>
        <v>0</v>
      </c>
      <c r="I45" s="8">
        <f>FC_TRA_DAVI_PA_E!I45+FC_TRA_DAVI_FR_E!I45</f>
        <v>0</v>
      </c>
      <c r="J45" s="8">
        <f>FC_TRA_DAVI_PA_E!J45+FC_TRA_DAVI_FR_E!J45</f>
        <v>0</v>
      </c>
      <c r="K45" s="8">
        <f>FC_TRA_DAVI_PA_E!K45+FC_TRA_DAVI_FR_E!K45</f>
        <v>0</v>
      </c>
      <c r="L45" s="8">
        <f>FC_TRA_DAVI_PA_E!L45+FC_TRA_DAVI_FR_E!L45</f>
        <v>0</v>
      </c>
      <c r="M45" s="8">
        <f>FC_TRA_DAVI_PA_E!M45+FC_TRA_DAVI_FR_E!M45</f>
        <v>0</v>
      </c>
      <c r="N45" s="8">
        <f>FC_TRA_DAVI_PA_E!N45+FC_TRA_DAVI_FR_E!N45</f>
        <v>0</v>
      </c>
      <c r="O45" s="8">
        <f>FC_TRA_DAVI_PA_E!O45+FC_TRA_DAVI_FR_E!O45</f>
        <v>0</v>
      </c>
      <c r="P45" s="8">
        <f>FC_TRA_DAVI_PA_E!P45+FC_TRA_DAVI_FR_E!P45</f>
        <v>0</v>
      </c>
      <c r="Q45" s="8">
        <f>FC_TRA_DAVI_PA_E!Q45+FC_TRA_DAVI_FR_E!Q45</f>
        <v>0</v>
      </c>
      <c r="R45" s="8">
        <f>FC_TRA_DAVI_PA_E!R45+FC_TRA_DAVI_FR_E!R45</f>
        <v>0</v>
      </c>
      <c r="S45" s="8">
        <f>FC_TRA_DAVI_PA_E!S45+FC_TRA_DAVI_FR_E!S45</f>
        <v>0</v>
      </c>
      <c r="T45" s="8">
        <f>FC_TRA_DAVI_PA_E!T45+FC_TRA_DAVI_FR_E!T45</f>
        <v>0</v>
      </c>
      <c r="U45" s="8">
        <f>FC_TRA_DAVI_PA_E!U45+FC_TRA_DAVI_FR_E!U45</f>
        <v>0</v>
      </c>
      <c r="V45" s="8">
        <f>FC_TRA_DAVI_PA_E!V45+FC_TRA_DAVI_FR_E!V45</f>
        <v>0</v>
      </c>
      <c r="W45" s="8">
        <f>FC_TRA_DAVI_PA_E!W45+FC_TRA_DAVI_FR_E!W45</f>
        <v>0</v>
      </c>
      <c r="X45" s="8">
        <f>FC_TRA_DAVI_PA_E!X45+FC_TRA_DAVI_FR_E!X45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FC_TRA_DAVI_PA_E!C46+FC_TRA_DAVI_FR_E!C46</f>
        <v>0</v>
      </c>
      <c r="D46" s="8">
        <f>FC_TRA_DAVI_PA_E!D46+FC_TRA_DAVI_FR_E!D46</f>
        <v>0</v>
      </c>
      <c r="E46" s="8">
        <f>FC_TRA_DAVI_PA_E!E46+FC_TRA_DAVI_FR_E!E46</f>
        <v>0</v>
      </c>
      <c r="F46" s="8">
        <f>FC_TRA_DAVI_PA_E!F46+FC_TRA_DAVI_FR_E!F46</f>
        <v>0</v>
      </c>
      <c r="G46" s="8">
        <f>FC_TRA_DAVI_PA_E!G46+FC_TRA_DAVI_FR_E!G46</f>
        <v>0</v>
      </c>
      <c r="H46" s="8">
        <f>FC_TRA_DAVI_PA_E!H46+FC_TRA_DAVI_FR_E!H46</f>
        <v>0</v>
      </c>
      <c r="I46" s="8">
        <f>FC_TRA_DAVI_PA_E!I46+FC_TRA_DAVI_FR_E!I46</f>
        <v>0</v>
      </c>
      <c r="J46" s="8">
        <f>FC_TRA_DAVI_PA_E!J46+FC_TRA_DAVI_FR_E!J46</f>
        <v>0</v>
      </c>
      <c r="K46" s="8">
        <f>FC_TRA_DAVI_PA_E!K46+FC_TRA_DAVI_FR_E!K46</f>
        <v>0</v>
      </c>
      <c r="L46" s="8">
        <f>FC_TRA_DAVI_PA_E!L46+FC_TRA_DAVI_FR_E!L46</f>
        <v>0</v>
      </c>
      <c r="M46" s="8">
        <f>FC_TRA_DAVI_PA_E!M46+FC_TRA_DAVI_FR_E!M46</f>
        <v>0</v>
      </c>
      <c r="N46" s="8">
        <f>FC_TRA_DAVI_PA_E!N46+FC_TRA_DAVI_FR_E!N46</f>
        <v>0</v>
      </c>
      <c r="O46" s="8">
        <f>FC_TRA_DAVI_PA_E!O46+FC_TRA_DAVI_FR_E!O46</f>
        <v>0</v>
      </c>
      <c r="P46" s="8">
        <f>FC_TRA_DAVI_PA_E!P46+FC_TRA_DAVI_FR_E!P46</f>
        <v>0</v>
      </c>
      <c r="Q46" s="8">
        <f>FC_TRA_DAVI_PA_E!Q46+FC_TRA_DAVI_FR_E!Q46</f>
        <v>0</v>
      </c>
      <c r="R46" s="8">
        <f>FC_TRA_DAVI_PA_E!R46+FC_TRA_DAVI_FR_E!R46</f>
        <v>0</v>
      </c>
      <c r="S46" s="8">
        <f>FC_TRA_DAVI_PA_E!S46+FC_TRA_DAVI_FR_E!S46</f>
        <v>0</v>
      </c>
      <c r="T46" s="8">
        <f>FC_TRA_DAVI_PA_E!T46+FC_TRA_DAVI_FR_E!T46</f>
        <v>0</v>
      </c>
      <c r="U46" s="8">
        <f>FC_TRA_DAVI_PA_E!U46+FC_TRA_DAVI_FR_E!U46</f>
        <v>0</v>
      </c>
      <c r="V46" s="8">
        <f>FC_TRA_DAVI_PA_E!V46+FC_TRA_DAVI_FR_E!V46</f>
        <v>0</v>
      </c>
      <c r="W46" s="8">
        <f>FC_TRA_DAVI_PA_E!W46+FC_TRA_DAVI_FR_E!W46</f>
        <v>0</v>
      </c>
      <c r="X46" s="8">
        <f>FC_TRA_DAVI_PA_E!X46+FC_TRA_DAVI_FR_E!X46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FC_TRA_DAVI_PA_E!C47+FC_TRA_DAVI_FR_E!C47</f>
        <v>0</v>
      </c>
      <c r="D47" s="8">
        <f>FC_TRA_DAVI_PA_E!D47+FC_TRA_DAVI_FR_E!D47</f>
        <v>0</v>
      </c>
      <c r="E47" s="8">
        <f>FC_TRA_DAVI_PA_E!E47+FC_TRA_DAVI_FR_E!E47</f>
        <v>0</v>
      </c>
      <c r="F47" s="8">
        <f>FC_TRA_DAVI_PA_E!F47+FC_TRA_DAVI_FR_E!F47</f>
        <v>0</v>
      </c>
      <c r="G47" s="8">
        <f>FC_TRA_DAVI_PA_E!G47+FC_TRA_DAVI_FR_E!G47</f>
        <v>0</v>
      </c>
      <c r="H47" s="8">
        <f>FC_TRA_DAVI_PA_E!H47+FC_TRA_DAVI_FR_E!H47</f>
        <v>0</v>
      </c>
      <c r="I47" s="8">
        <f>FC_TRA_DAVI_PA_E!I47+FC_TRA_DAVI_FR_E!I47</f>
        <v>0</v>
      </c>
      <c r="J47" s="8">
        <f>FC_TRA_DAVI_PA_E!J47+FC_TRA_DAVI_FR_E!J47</f>
        <v>0</v>
      </c>
      <c r="K47" s="8">
        <f>FC_TRA_DAVI_PA_E!K47+FC_TRA_DAVI_FR_E!K47</f>
        <v>0</v>
      </c>
      <c r="L47" s="8">
        <f>FC_TRA_DAVI_PA_E!L47+FC_TRA_DAVI_FR_E!L47</f>
        <v>0</v>
      </c>
      <c r="M47" s="8">
        <f>FC_TRA_DAVI_PA_E!M47+FC_TRA_DAVI_FR_E!M47</f>
        <v>0</v>
      </c>
      <c r="N47" s="8">
        <f>FC_TRA_DAVI_PA_E!N47+FC_TRA_DAVI_FR_E!N47</f>
        <v>0</v>
      </c>
      <c r="O47" s="8">
        <f>FC_TRA_DAVI_PA_E!O47+FC_TRA_DAVI_FR_E!O47</f>
        <v>0</v>
      </c>
      <c r="P47" s="8">
        <f>FC_TRA_DAVI_PA_E!P47+FC_TRA_DAVI_FR_E!P47</f>
        <v>0</v>
      </c>
      <c r="Q47" s="8">
        <f>FC_TRA_DAVI_PA_E!Q47+FC_TRA_DAVI_FR_E!Q47</f>
        <v>0</v>
      </c>
      <c r="R47" s="8">
        <f>FC_TRA_DAVI_PA_E!R47+FC_TRA_DAVI_FR_E!R47</f>
        <v>0</v>
      </c>
      <c r="S47" s="8">
        <f>FC_TRA_DAVI_PA_E!S47+FC_TRA_DAVI_FR_E!S47</f>
        <v>0</v>
      </c>
      <c r="T47" s="8">
        <f>FC_TRA_DAVI_PA_E!T47+FC_TRA_DAVI_FR_E!T47</f>
        <v>0</v>
      </c>
      <c r="U47" s="8">
        <f>FC_TRA_DAVI_PA_E!U47+FC_TRA_DAVI_FR_E!U47</f>
        <v>0</v>
      </c>
      <c r="V47" s="8">
        <f>FC_TRA_DAVI_PA_E!V47+FC_TRA_DAVI_FR_E!V47</f>
        <v>0</v>
      </c>
      <c r="W47" s="8">
        <f>FC_TRA_DAVI_PA_E!W47+FC_TRA_DAVI_FR_E!W47</f>
        <v>0</v>
      </c>
      <c r="X47" s="8">
        <f>FC_TRA_DAVI_PA_E!X47+FC_TRA_DAVI_FR_E!X47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FC_TRA_DAVI_PA_E!C48+FC_TRA_DAVI_FR_E!C48</f>
        <v>0</v>
      </c>
      <c r="D48" s="8">
        <f>FC_TRA_DAVI_PA_E!D48+FC_TRA_DAVI_FR_E!D48</f>
        <v>0</v>
      </c>
      <c r="E48" s="8">
        <f>FC_TRA_DAVI_PA_E!E48+FC_TRA_DAVI_FR_E!E48</f>
        <v>0</v>
      </c>
      <c r="F48" s="8">
        <f>FC_TRA_DAVI_PA_E!F48+FC_TRA_DAVI_FR_E!F48</f>
        <v>0</v>
      </c>
      <c r="G48" s="8">
        <f>FC_TRA_DAVI_PA_E!G48+FC_TRA_DAVI_FR_E!G48</f>
        <v>0</v>
      </c>
      <c r="H48" s="8">
        <f>FC_TRA_DAVI_PA_E!H48+FC_TRA_DAVI_FR_E!H48</f>
        <v>0</v>
      </c>
      <c r="I48" s="8">
        <f>FC_TRA_DAVI_PA_E!I48+FC_TRA_DAVI_FR_E!I48</f>
        <v>0</v>
      </c>
      <c r="J48" s="8">
        <f>FC_TRA_DAVI_PA_E!J48+FC_TRA_DAVI_FR_E!J48</f>
        <v>0</v>
      </c>
      <c r="K48" s="8">
        <f>FC_TRA_DAVI_PA_E!K48+FC_TRA_DAVI_FR_E!K48</f>
        <v>0</v>
      </c>
      <c r="L48" s="8">
        <f>FC_TRA_DAVI_PA_E!L48+FC_TRA_DAVI_FR_E!L48</f>
        <v>0</v>
      </c>
      <c r="M48" s="8">
        <f>FC_TRA_DAVI_PA_E!M48+FC_TRA_DAVI_FR_E!M48</f>
        <v>0</v>
      </c>
      <c r="N48" s="8">
        <f>FC_TRA_DAVI_PA_E!N48+FC_TRA_DAVI_FR_E!N48</f>
        <v>0</v>
      </c>
      <c r="O48" s="8">
        <f>FC_TRA_DAVI_PA_E!O48+FC_TRA_DAVI_FR_E!O48</f>
        <v>0</v>
      </c>
      <c r="P48" s="8">
        <f>FC_TRA_DAVI_PA_E!P48+FC_TRA_DAVI_FR_E!P48</f>
        <v>0</v>
      </c>
      <c r="Q48" s="8">
        <f>FC_TRA_DAVI_PA_E!Q48+FC_TRA_DAVI_FR_E!Q48</f>
        <v>0</v>
      </c>
      <c r="R48" s="8">
        <f>FC_TRA_DAVI_PA_E!R48+FC_TRA_DAVI_FR_E!R48</f>
        <v>0</v>
      </c>
      <c r="S48" s="8">
        <f>FC_TRA_DAVI_PA_E!S48+FC_TRA_DAVI_FR_E!S48</f>
        <v>0</v>
      </c>
      <c r="T48" s="8">
        <f>FC_TRA_DAVI_PA_E!T48+FC_TRA_DAVI_FR_E!T48</f>
        <v>0</v>
      </c>
      <c r="U48" s="8">
        <f>FC_TRA_DAVI_PA_E!U48+FC_TRA_DAVI_FR_E!U48</f>
        <v>0</v>
      </c>
      <c r="V48" s="8">
        <f>FC_TRA_DAVI_PA_E!V48+FC_TRA_DAVI_FR_E!V48</f>
        <v>0</v>
      </c>
      <c r="W48" s="8">
        <f>FC_TRA_DAVI_PA_E!W48+FC_TRA_DAVI_FR_E!W48</f>
        <v>0</v>
      </c>
      <c r="X48" s="8">
        <f>FC_TRA_DAVI_PA_E!X48+FC_TRA_DAVI_FR_E!X48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FC_TRA_DAVI_PA_E!C49+FC_TRA_DAVI_FR_E!C49</f>
        <v>0</v>
      </c>
      <c r="D49" s="8">
        <f>FC_TRA_DAVI_PA_E!D49+FC_TRA_DAVI_FR_E!D49</f>
        <v>0</v>
      </c>
      <c r="E49" s="8">
        <f>FC_TRA_DAVI_PA_E!E49+FC_TRA_DAVI_FR_E!E49</f>
        <v>0</v>
      </c>
      <c r="F49" s="8">
        <f>FC_TRA_DAVI_PA_E!F49+FC_TRA_DAVI_FR_E!F49</f>
        <v>0</v>
      </c>
      <c r="G49" s="8">
        <f>FC_TRA_DAVI_PA_E!G49+FC_TRA_DAVI_FR_E!G49</f>
        <v>0</v>
      </c>
      <c r="H49" s="8">
        <f>FC_TRA_DAVI_PA_E!H49+FC_TRA_DAVI_FR_E!H49</f>
        <v>0</v>
      </c>
      <c r="I49" s="8">
        <f>FC_TRA_DAVI_PA_E!I49+FC_TRA_DAVI_FR_E!I49</f>
        <v>0</v>
      </c>
      <c r="J49" s="8">
        <f>FC_TRA_DAVI_PA_E!J49+FC_TRA_DAVI_FR_E!J49</f>
        <v>0</v>
      </c>
      <c r="K49" s="8">
        <f>FC_TRA_DAVI_PA_E!K49+FC_TRA_DAVI_FR_E!K49</f>
        <v>0</v>
      </c>
      <c r="L49" s="8">
        <f>FC_TRA_DAVI_PA_E!L49+FC_TRA_DAVI_FR_E!L49</f>
        <v>0</v>
      </c>
      <c r="M49" s="8">
        <f>FC_TRA_DAVI_PA_E!M49+FC_TRA_DAVI_FR_E!M49</f>
        <v>0</v>
      </c>
      <c r="N49" s="8">
        <f>FC_TRA_DAVI_PA_E!N49+FC_TRA_DAVI_FR_E!N49</f>
        <v>0</v>
      </c>
      <c r="O49" s="8">
        <f>FC_TRA_DAVI_PA_E!O49+FC_TRA_DAVI_FR_E!O49</f>
        <v>0</v>
      </c>
      <c r="P49" s="8">
        <f>FC_TRA_DAVI_PA_E!P49+FC_TRA_DAVI_FR_E!P49</f>
        <v>0</v>
      </c>
      <c r="Q49" s="8">
        <f>FC_TRA_DAVI_PA_E!Q49+FC_TRA_DAVI_FR_E!Q49</f>
        <v>0</v>
      </c>
      <c r="R49" s="8">
        <f>FC_TRA_DAVI_PA_E!R49+FC_TRA_DAVI_FR_E!R49</f>
        <v>0</v>
      </c>
      <c r="S49" s="8">
        <f>FC_TRA_DAVI_PA_E!S49+FC_TRA_DAVI_FR_E!S49</f>
        <v>0</v>
      </c>
      <c r="T49" s="8">
        <f>FC_TRA_DAVI_PA_E!T49+FC_TRA_DAVI_FR_E!T49</f>
        <v>0</v>
      </c>
      <c r="U49" s="8">
        <f>FC_TRA_DAVI_PA_E!U49+FC_TRA_DAVI_FR_E!U49</f>
        <v>0</v>
      </c>
      <c r="V49" s="8">
        <f>FC_TRA_DAVI_PA_E!V49+FC_TRA_DAVI_FR_E!V49</f>
        <v>0</v>
      </c>
      <c r="W49" s="8">
        <f>FC_TRA_DAVI_PA_E!W49+FC_TRA_DAVI_FR_E!W49</f>
        <v>0</v>
      </c>
      <c r="X49" s="8">
        <f>FC_TRA_DAVI_PA_E!X49+FC_TRA_DAVI_FR_E!X49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FC_TRA_DAVI_PA_E!C50+FC_TRA_DAVI_FR_E!C50</f>
        <v>0</v>
      </c>
      <c r="D50" s="8">
        <f>FC_TRA_DAVI_PA_E!D50+FC_TRA_DAVI_FR_E!D50</f>
        <v>0</v>
      </c>
      <c r="E50" s="8">
        <f>FC_TRA_DAVI_PA_E!E50+FC_TRA_DAVI_FR_E!E50</f>
        <v>0</v>
      </c>
      <c r="F50" s="8">
        <f>FC_TRA_DAVI_PA_E!F50+FC_TRA_DAVI_FR_E!F50</f>
        <v>0</v>
      </c>
      <c r="G50" s="8">
        <f>FC_TRA_DAVI_PA_E!G50+FC_TRA_DAVI_FR_E!G50</f>
        <v>0</v>
      </c>
      <c r="H50" s="8">
        <f>FC_TRA_DAVI_PA_E!H50+FC_TRA_DAVI_FR_E!H50</f>
        <v>0</v>
      </c>
      <c r="I50" s="8">
        <f>FC_TRA_DAVI_PA_E!I50+FC_TRA_DAVI_FR_E!I50</f>
        <v>0</v>
      </c>
      <c r="J50" s="8">
        <f>FC_TRA_DAVI_PA_E!J50+FC_TRA_DAVI_FR_E!J50</f>
        <v>0</v>
      </c>
      <c r="K50" s="8">
        <f>FC_TRA_DAVI_PA_E!K50+FC_TRA_DAVI_FR_E!K50</f>
        <v>0</v>
      </c>
      <c r="L50" s="8">
        <f>FC_TRA_DAVI_PA_E!L50+FC_TRA_DAVI_FR_E!L50</f>
        <v>0</v>
      </c>
      <c r="M50" s="8">
        <f>FC_TRA_DAVI_PA_E!M50+FC_TRA_DAVI_FR_E!M50</f>
        <v>0</v>
      </c>
      <c r="N50" s="8">
        <f>FC_TRA_DAVI_PA_E!N50+FC_TRA_DAVI_FR_E!N50</f>
        <v>0</v>
      </c>
      <c r="O50" s="8">
        <f>FC_TRA_DAVI_PA_E!O50+FC_TRA_DAVI_FR_E!O50</f>
        <v>0</v>
      </c>
      <c r="P50" s="8">
        <f>FC_TRA_DAVI_PA_E!P50+FC_TRA_DAVI_FR_E!P50</f>
        <v>0</v>
      </c>
      <c r="Q50" s="8">
        <f>FC_TRA_DAVI_PA_E!Q50+FC_TRA_DAVI_FR_E!Q50</f>
        <v>0</v>
      </c>
      <c r="R50" s="8">
        <f>FC_TRA_DAVI_PA_E!R50+FC_TRA_DAVI_FR_E!R50</f>
        <v>0</v>
      </c>
      <c r="S50" s="8">
        <f>FC_TRA_DAVI_PA_E!S50+FC_TRA_DAVI_FR_E!S50</f>
        <v>0</v>
      </c>
      <c r="T50" s="8">
        <f>FC_TRA_DAVI_PA_E!T50+FC_TRA_DAVI_FR_E!T50</f>
        <v>0</v>
      </c>
      <c r="U50" s="8">
        <f>FC_TRA_DAVI_PA_E!U50+FC_TRA_DAVI_FR_E!U50</f>
        <v>0</v>
      </c>
      <c r="V50" s="8">
        <f>FC_TRA_DAVI_PA_E!V50+FC_TRA_DAVI_FR_E!V50</f>
        <v>0</v>
      </c>
      <c r="W50" s="8">
        <f>FC_TRA_DAVI_PA_E!W50+FC_TRA_DAVI_FR_E!W50</f>
        <v>0</v>
      </c>
      <c r="X50" s="8">
        <f>FC_TRA_DAVI_PA_E!X50+FC_TRA_DAVI_FR_E!X50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FC_TRA_DAVI_PA_E!C51+FC_TRA_DAVI_FR_E!C51</f>
        <v>0</v>
      </c>
      <c r="D51" s="27">
        <f>FC_TRA_DAVI_PA_E!D51+FC_TRA_DAVI_FR_E!D51</f>
        <v>0</v>
      </c>
      <c r="E51" s="27">
        <f>FC_TRA_DAVI_PA_E!E51+FC_TRA_DAVI_FR_E!E51</f>
        <v>0</v>
      </c>
      <c r="F51" s="27">
        <f>FC_TRA_DAVI_PA_E!F51+FC_TRA_DAVI_FR_E!F51</f>
        <v>0</v>
      </c>
      <c r="G51" s="27">
        <f>FC_TRA_DAVI_PA_E!G51+FC_TRA_DAVI_FR_E!G51</f>
        <v>0</v>
      </c>
      <c r="H51" s="27">
        <f>FC_TRA_DAVI_PA_E!H51+FC_TRA_DAVI_FR_E!H51</f>
        <v>0</v>
      </c>
      <c r="I51" s="27">
        <f>FC_TRA_DAVI_PA_E!I51+FC_TRA_DAVI_FR_E!I51</f>
        <v>0</v>
      </c>
      <c r="J51" s="27">
        <f>FC_TRA_DAVI_PA_E!J51+FC_TRA_DAVI_FR_E!J51</f>
        <v>0</v>
      </c>
      <c r="K51" s="27">
        <f>FC_TRA_DAVI_PA_E!K51+FC_TRA_DAVI_FR_E!K51</f>
        <v>0</v>
      </c>
      <c r="L51" s="27">
        <f>FC_TRA_DAVI_PA_E!L51+FC_TRA_DAVI_FR_E!L51</f>
        <v>0</v>
      </c>
      <c r="M51" s="27">
        <f>FC_TRA_DAVI_PA_E!M51+FC_TRA_DAVI_FR_E!M51</f>
        <v>0</v>
      </c>
      <c r="N51" s="27">
        <f>FC_TRA_DAVI_PA_E!N51+FC_TRA_DAVI_FR_E!N51</f>
        <v>0</v>
      </c>
      <c r="O51" s="27">
        <f>FC_TRA_DAVI_PA_E!O51+FC_TRA_DAVI_FR_E!O51</f>
        <v>0</v>
      </c>
      <c r="P51" s="27">
        <f>FC_TRA_DAVI_PA_E!P51+FC_TRA_DAVI_FR_E!P51</f>
        <v>0</v>
      </c>
      <c r="Q51" s="27">
        <f>FC_TRA_DAVI_PA_E!Q51+FC_TRA_DAVI_FR_E!Q51</f>
        <v>0</v>
      </c>
      <c r="R51" s="27">
        <f>FC_TRA_DAVI_PA_E!R51+FC_TRA_DAVI_FR_E!R51</f>
        <v>0</v>
      </c>
      <c r="S51" s="27">
        <f>FC_TRA_DAVI_PA_E!S51+FC_TRA_DAVI_FR_E!S51</f>
        <v>0</v>
      </c>
      <c r="T51" s="27">
        <f>FC_TRA_DAVI_PA_E!T51+FC_TRA_DAVI_FR_E!T51</f>
        <v>0</v>
      </c>
      <c r="U51" s="27">
        <f>FC_TRA_DAVI_PA_E!U51+FC_TRA_DAVI_FR_E!U51</f>
        <v>0</v>
      </c>
      <c r="V51" s="27">
        <f>FC_TRA_DAVI_PA_E!V51+FC_TRA_DAVI_FR_E!V51</f>
        <v>0</v>
      </c>
      <c r="W51" s="27">
        <f>FC_TRA_DAVI_PA_E!W51+FC_TRA_DAVI_FR_E!W51</f>
        <v>0</v>
      </c>
      <c r="X51" s="27">
        <f>FC_TRA_DAVI_PA_E!X51+FC_TRA_DAVI_FR_E!X51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FC_TRA_DAVI_PA_E!C53+FC_TRA_DAVI_FR_E!C53</f>
        <v>0</v>
      </c>
      <c r="D53" s="8">
        <f>FC_TRA_DAVI_PA_E!D53+FC_TRA_DAVI_FR_E!D53</f>
        <v>0</v>
      </c>
      <c r="E53" s="8">
        <f>FC_TRA_DAVI_PA_E!E53+FC_TRA_DAVI_FR_E!E53</f>
        <v>0</v>
      </c>
      <c r="F53" s="8">
        <f>FC_TRA_DAVI_PA_E!F53+FC_TRA_DAVI_FR_E!F53</f>
        <v>0</v>
      </c>
      <c r="G53" s="8">
        <f>FC_TRA_DAVI_PA_E!G53+FC_TRA_DAVI_FR_E!G53</f>
        <v>0</v>
      </c>
      <c r="H53" s="8">
        <f>FC_TRA_DAVI_PA_E!H53+FC_TRA_DAVI_FR_E!H53</f>
        <v>0</v>
      </c>
      <c r="I53" s="8">
        <f>FC_TRA_DAVI_PA_E!I53+FC_TRA_DAVI_FR_E!I53</f>
        <v>0</v>
      </c>
      <c r="J53" s="8">
        <f>FC_TRA_DAVI_PA_E!J53+FC_TRA_DAVI_FR_E!J53</f>
        <v>0</v>
      </c>
      <c r="K53" s="8">
        <f>FC_TRA_DAVI_PA_E!K53+FC_TRA_DAVI_FR_E!K53</f>
        <v>0</v>
      </c>
      <c r="L53" s="8">
        <f>FC_TRA_DAVI_PA_E!L53+FC_TRA_DAVI_FR_E!L53</f>
        <v>0</v>
      </c>
      <c r="M53" s="8">
        <f>FC_TRA_DAVI_PA_E!M53+FC_TRA_DAVI_FR_E!M53</f>
        <v>0</v>
      </c>
      <c r="N53" s="8">
        <f>FC_TRA_DAVI_PA_E!N53+FC_TRA_DAVI_FR_E!N53</f>
        <v>0</v>
      </c>
      <c r="O53" s="8">
        <f>FC_TRA_DAVI_PA_E!O53+FC_TRA_DAVI_FR_E!O53</f>
        <v>0</v>
      </c>
      <c r="P53" s="8">
        <f>FC_TRA_DAVI_PA_E!P53+FC_TRA_DAVI_FR_E!P53</f>
        <v>0</v>
      </c>
      <c r="Q53" s="8">
        <f>FC_TRA_DAVI_PA_E!Q53+FC_TRA_DAVI_FR_E!Q53</f>
        <v>0</v>
      </c>
      <c r="R53" s="8">
        <f>FC_TRA_DAVI_PA_E!R53+FC_TRA_DAVI_FR_E!R53</f>
        <v>0</v>
      </c>
      <c r="S53" s="8">
        <f>FC_TRA_DAVI_PA_E!S53+FC_TRA_DAVI_FR_E!S53</f>
        <v>0</v>
      </c>
      <c r="T53" s="8">
        <f>FC_TRA_DAVI_PA_E!T53+FC_TRA_DAVI_FR_E!T53</f>
        <v>0</v>
      </c>
      <c r="U53" s="8">
        <f>FC_TRA_DAVI_PA_E!U53+FC_TRA_DAVI_FR_E!U53</f>
        <v>0</v>
      </c>
      <c r="V53" s="8">
        <f>FC_TRA_DAVI_PA_E!V53+FC_TRA_DAVI_FR_E!V53</f>
        <v>0</v>
      </c>
      <c r="W53" s="8">
        <f>FC_TRA_DAVI_PA_E!W53+FC_TRA_DAVI_FR_E!W53</f>
        <v>0</v>
      </c>
      <c r="X53" s="8">
        <f>FC_TRA_DAVI_PA_E!X53+FC_TRA_DAVI_FR_E!X53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FC_TRA_DAVI_PA_E!C54+FC_TRA_DAVI_FR_E!C54</f>
        <v>0</v>
      </c>
      <c r="D54" s="45">
        <f>FC_TRA_DAVI_PA_E!D54+FC_TRA_DAVI_FR_E!D54</f>
        <v>0</v>
      </c>
      <c r="E54" s="45">
        <f>FC_TRA_DAVI_PA_E!E54+FC_TRA_DAVI_FR_E!E54</f>
        <v>0</v>
      </c>
      <c r="F54" s="45">
        <f>FC_TRA_DAVI_PA_E!F54+FC_TRA_DAVI_FR_E!F54</f>
        <v>0</v>
      </c>
      <c r="G54" s="45">
        <f>FC_TRA_DAVI_PA_E!G54+FC_TRA_DAVI_FR_E!G54</f>
        <v>0</v>
      </c>
      <c r="H54" s="45">
        <f>FC_TRA_DAVI_PA_E!H54+FC_TRA_DAVI_FR_E!H54</f>
        <v>0</v>
      </c>
      <c r="I54" s="45">
        <f>FC_TRA_DAVI_PA_E!I54+FC_TRA_DAVI_FR_E!I54</f>
        <v>0</v>
      </c>
      <c r="J54" s="45">
        <f>FC_TRA_DAVI_PA_E!J54+FC_TRA_DAVI_FR_E!J54</f>
        <v>0</v>
      </c>
      <c r="K54" s="45">
        <f>FC_TRA_DAVI_PA_E!K54+FC_TRA_DAVI_FR_E!K54</f>
        <v>0</v>
      </c>
      <c r="L54" s="45">
        <f>FC_TRA_DAVI_PA_E!L54+FC_TRA_DAVI_FR_E!L54</f>
        <v>0</v>
      </c>
      <c r="M54" s="45">
        <f>FC_TRA_DAVI_PA_E!M54+FC_TRA_DAVI_FR_E!M54</f>
        <v>0</v>
      </c>
      <c r="N54" s="45">
        <f>FC_TRA_DAVI_PA_E!N54+FC_TRA_DAVI_FR_E!N54</f>
        <v>0</v>
      </c>
      <c r="O54" s="45">
        <f>FC_TRA_DAVI_PA_E!O54+FC_TRA_DAVI_FR_E!O54</f>
        <v>0</v>
      </c>
      <c r="P54" s="45">
        <f>FC_TRA_DAVI_PA_E!P54+FC_TRA_DAVI_FR_E!P54</f>
        <v>0</v>
      </c>
      <c r="Q54" s="45">
        <f>FC_TRA_DAVI_PA_E!Q54+FC_TRA_DAVI_FR_E!Q54</f>
        <v>0</v>
      </c>
      <c r="R54" s="45">
        <f>FC_TRA_DAVI_PA_E!R54+FC_TRA_DAVI_FR_E!R54</f>
        <v>0</v>
      </c>
      <c r="S54" s="45">
        <f>FC_TRA_DAVI_PA_E!S54+FC_TRA_DAVI_FR_E!S54</f>
        <v>0</v>
      </c>
      <c r="T54" s="45">
        <f>FC_TRA_DAVI_PA_E!T54+FC_TRA_DAVI_FR_E!T54</f>
        <v>0</v>
      </c>
      <c r="U54" s="45">
        <f>FC_TRA_DAVI_PA_E!U54+FC_TRA_DAVI_FR_E!U54</f>
        <v>0</v>
      </c>
      <c r="V54" s="45">
        <f>FC_TRA_DAVI_PA_E!V54+FC_TRA_DAVI_FR_E!V54</f>
        <v>0</v>
      </c>
      <c r="W54" s="45">
        <f>FC_TRA_DAVI_PA_E!W54+FC_TRA_DAVI_FR_E!W54</f>
        <v>0</v>
      </c>
      <c r="X54" s="45">
        <f>FC_TRA_DAVI_PA_E!X54+FC_TRA_DAVI_FR_E!X54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FC_TRA_DAVI_PA_E!C62+FC_TRA_DAVI_FR_E!C62</f>
        <v>0</v>
      </c>
      <c r="D62" s="52">
        <f>FC_TRA_DAVI_PA_E!D62+FC_TRA_DAVI_FR_E!D62</f>
        <v>0</v>
      </c>
      <c r="E62" s="52">
        <f>FC_TRA_DAVI_PA_E!E62+FC_TRA_DAVI_FR_E!E62</f>
        <v>0</v>
      </c>
      <c r="F62" s="52">
        <f>FC_TRA_DAVI_PA_E!F62+FC_TRA_DAVI_FR_E!F62</f>
        <v>0</v>
      </c>
      <c r="G62" s="52">
        <f>FC_TRA_DAVI_PA_E!G62+FC_TRA_DAVI_FR_E!G62</f>
        <v>0</v>
      </c>
      <c r="H62" s="52">
        <f>FC_TRA_DAVI_PA_E!H62+FC_TRA_DAVI_FR_E!H62</f>
        <v>0</v>
      </c>
      <c r="I62" s="52">
        <f>FC_TRA_DAVI_PA_E!I62+FC_TRA_DAVI_FR_E!I62</f>
        <v>0</v>
      </c>
      <c r="J62" s="52">
        <f>FC_TRA_DAVI_PA_E!J62+FC_TRA_DAVI_FR_E!J62</f>
        <v>0</v>
      </c>
      <c r="K62" s="52">
        <f>FC_TRA_DAVI_PA_E!K62+FC_TRA_DAVI_FR_E!K62</f>
        <v>0</v>
      </c>
      <c r="L62" s="52">
        <f>FC_TRA_DAVI_PA_E!L62+FC_TRA_DAVI_FR_E!L62</f>
        <v>0</v>
      </c>
      <c r="M62" s="52">
        <f>FC_TRA_DAVI_PA_E!M62+FC_TRA_DAVI_FR_E!M62</f>
        <v>0</v>
      </c>
      <c r="N62" s="52">
        <f>FC_TRA_DAVI_PA_E!N62+FC_TRA_DAVI_FR_E!N62</f>
        <v>0</v>
      </c>
      <c r="O62" s="52">
        <f>FC_TRA_DAVI_PA_E!O62+FC_TRA_DAVI_FR_E!O62</f>
        <v>0</v>
      </c>
      <c r="P62" s="52">
        <f>FC_TRA_DAVI_PA_E!P62+FC_TRA_DAVI_FR_E!P62</f>
        <v>0</v>
      </c>
      <c r="Q62" s="52">
        <f>FC_TRA_DAVI_PA_E!Q62+FC_TRA_DAVI_FR_E!Q62</f>
        <v>0</v>
      </c>
      <c r="R62" s="52">
        <f>FC_TRA_DAVI_PA_E!R62+FC_TRA_DAVI_FR_E!R62</f>
        <v>0</v>
      </c>
      <c r="S62" s="52">
        <f>FC_TRA_DAVI_PA_E!S62+FC_TRA_DAVI_FR_E!S62</f>
        <v>0</v>
      </c>
      <c r="T62" s="52">
        <f>FC_TRA_DAVI_PA_E!T62+FC_TRA_DAVI_FR_E!T62</f>
        <v>0</v>
      </c>
      <c r="U62" s="52">
        <f>FC_TRA_DAVI_PA_E!U62+FC_TRA_DAVI_FR_E!U62</f>
        <v>0</v>
      </c>
      <c r="V62" s="52">
        <f>FC_TRA_DAVI_PA_E!V62+FC_TRA_DAVI_FR_E!V62</f>
        <v>0</v>
      </c>
      <c r="W62" s="52">
        <f>FC_TRA_DAVI_PA_E!W62+FC_TRA_DAVI_FR_E!W62</f>
        <v>0</v>
      </c>
      <c r="X62" s="52">
        <f>FC_TRA_DAVI_PA_E!X62+FC_TRA_DAVI_FR_E!X62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FC_TRA_DAVI_PA_E!C63+FC_TRA_DAVI_FR_E!C63</f>
        <v>0</v>
      </c>
      <c r="D63" s="52">
        <f>FC_TRA_DAVI_PA_E!D63+FC_TRA_DAVI_FR_E!D63</f>
        <v>0</v>
      </c>
      <c r="E63" s="52">
        <f>FC_TRA_DAVI_PA_E!E63+FC_TRA_DAVI_FR_E!E63</f>
        <v>0</v>
      </c>
      <c r="F63" s="52">
        <f>FC_TRA_DAVI_PA_E!F63+FC_TRA_DAVI_FR_E!F63</f>
        <v>0</v>
      </c>
      <c r="G63" s="52">
        <f>FC_TRA_DAVI_PA_E!G63+FC_TRA_DAVI_FR_E!G63</f>
        <v>0</v>
      </c>
      <c r="H63" s="52">
        <f>FC_TRA_DAVI_PA_E!H63+FC_TRA_DAVI_FR_E!H63</f>
        <v>0</v>
      </c>
      <c r="I63" s="52">
        <f>FC_TRA_DAVI_PA_E!I63+FC_TRA_DAVI_FR_E!I63</f>
        <v>0</v>
      </c>
      <c r="J63" s="52">
        <f>FC_TRA_DAVI_PA_E!J63+FC_TRA_DAVI_FR_E!J63</f>
        <v>0</v>
      </c>
      <c r="K63" s="52">
        <f>FC_TRA_DAVI_PA_E!K63+FC_TRA_DAVI_FR_E!K63</f>
        <v>0</v>
      </c>
      <c r="L63" s="52">
        <f>FC_TRA_DAVI_PA_E!L63+FC_TRA_DAVI_FR_E!L63</f>
        <v>0</v>
      </c>
      <c r="M63" s="52">
        <f>FC_TRA_DAVI_PA_E!M63+FC_TRA_DAVI_FR_E!M63</f>
        <v>0</v>
      </c>
      <c r="N63" s="52">
        <f>FC_TRA_DAVI_PA_E!N63+FC_TRA_DAVI_FR_E!N63</f>
        <v>0</v>
      </c>
      <c r="O63" s="52">
        <f>FC_TRA_DAVI_PA_E!O63+FC_TRA_DAVI_FR_E!O63</f>
        <v>0</v>
      </c>
      <c r="P63" s="52">
        <f>FC_TRA_DAVI_PA_E!P63+FC_TRA_DAVI_FR_E!P63</f>
        <v>0</v>
      </c>
      <c r="Q63" s="52">
        <f>FC_TRA_DAVI_PA_E!Q63+FC_TRA_DAVI_FR_E!Q63</f>
        <v>0</v>
      </c>
      <c r="R63" s="52">
        <f>FC_TRA_DAVI_PA_E!R63+FC_TRA_DAVI_FR_E!R63</f>
        <v>0</v>
      </c>
      <c r="S63" s="52">
        <f>FC_TRA_DAVI_PA_E!S63+FC_TRA_DAVI_FR_E!S63</f>
        <v>0</v>
      </c>
      <c r="T63" s="52">
        <f>FC_TRA_DAVI_PA_E!T63+FC_TRA_DAVI_FR_E!T63</f>
        <v>0</v>
      </c>
      <c r="U63" s="52">
        <f>FC_TRA_DAVI_PA_E!U63+FC_TRA_DAVI_FR_E!U63</f>
        <v>0</v>
      </c>
      <c r="V63" s="52">
        <f>FC_TRA_DAVI_PA_E!V63+FC_TRA_DAVI_FR_E!V63</f>
        <v>0</v>
      </c>
      <c r="W63" s="52">
        <f>FC_TRA_DAVI_PA_E!W63+FC_TRA_DAVI_FR_E!W63</f>
        <v>0</v>
      </c>
      <c r="X63" s="52">
        <f>FC_TRA_DAVI_PA_E!X63+FC_TRA_DAVI_FR_E!X63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FC_TRA_DAVI_PA_E!C64+FC_TRA_DAVI_FR_E!C64</f>
        <v>0</v>
      </c>
      <c r="D64" s="52">
        <f>FC_TRA_DAVI_PA_E!D64+FC_TRA_DAVI_FR_E!D64</f>
        <v>0</v>
      </c>
      <c r="E64" s="52">
        <f>FC_TRA_DAVI_PA_E!E64+FC_TRA_DAVI_FR_E!E64</f>
        <v>0</v>
      </c>
      <c r="F64" s="52">
        <f>FC_TRA_DAVI_PA_E!F64+FC_TRA_DAVI_FR_E!F64</f>
        <v>0</v>
      </c>
      <c r="G64" s="52">
        <f>FC_TRA_DAVI_PA_E!G64+FC_TRA_DAVI_FR_E!G64</f>
        <v>0</v>
      </c>
      <c r="H64" s="52">
        <f>FC_TRA_DAVI_PA_E!H64+FC_TRA_DAVI_FR_E!H64</f>
        <v>0</v>
      </c>
      <c r="I64" s="52">
        <f>FC_TRA_DAVI_PA_E!I64+FC_TRA_DAVI_FR_E!I64</f>
        <v>0</v>
      </c>
      <c r="J64" s="52">
        <f>FC_TRA_DAVI_PA_E!J64+FC_TRA_DAVI_FR_E!J64</f>
        <v>0</v>
      </c>
      <c r="K64" s="52">
        <f>FC_TRA_DAVI_PA_E!K64+FC_TRA_DAVI_FR_E!K64</f>
        <v>0</v>
      </c>
      <c r="L64" s="52">
        <f>FC_TRA_DAVI_PA_E!L64+FC_TRA_DAVI_FR_E!L64</f>
        <v>0</v>
      </c>
      <c r="M64" s="52">
        <f>FC_TRA_DAVI_PA_E!M64+FC_TRA_DAVI_FR_E!M64</f>
        <v>0</v>
      </c>
      <c r="N64" s="52">
        <f>FC_TRA_DAVI_PA_E!N64+FC_TRA_DAVI_FR_E!N64</f>
        <v>0</v>
      </c>
      <c r="O64" s="52">
        <f>FC_TRA_DAVI_PA_E!O64+FC_TRA_DAVI_FR_E!O64</f>
        <v>0</v>
      </c>
      <c r="P64" s="52">
        <f>FC_TRA_DAVI_PA_E!P64+FC_TRA_DAVI_FR_E!P64</f>
        <v>0</v>
      </c>
      <c r="Q64" s="52">
        <f>FC_TRA_DAVI_PA_E!Q64+FC_TRA_DAVI_FR_E!Q64</f>
        <v>0</v>
      </c>
      <c r="R64" s="52">
        <f>FC_TRA_DAVI_PA_E!R64+FC_TRA_DAVI_FR_E!R64</f>
        <v>0</v>
      </c>
      <c r="S64" s="52">
        <f>FC_TRA_DAVI_PA_E!S64+FC_TRA_DAVI_FR_E!S64</f>
        <v>0</v>
      </c>
      <c r="T64" s="52">
        <f>FC_TRA_DAVI_PA_E!T64+FC_TRA_DAVI_FR_E!T64</f>
        <v>0</v>
      </c>
      <c r="U64" s="52">
        <f>FC_TRA_DAVI_PA_E!U64+FC_TRA_DAVI_FR_E!U64</f>
        <v>0</v>
      </c>
      <c r="V64" s="52">
        <f>FC_TRA_DAVI_PA_E!V64+FC_TRA_DAVI_FR_E!V64</f>
        <v>0</v>
      </c>
      <c r="W64" s="52">
        <f>FC_TRA_DAVI_PA_E!W64+FC_TRA_DAVI_FR_E!W64</f>
        <v>0</v>
      </c>
      <c r="X64" s="52">
        <f>FC_TRA_DAVI_PA_E!X64+FC_TRA_DAVI_FR_E!X64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FC_TRA_DAVI_PA_E!C65+FC_TRA_DAVI_FR_E!C65</f>
        <v>0</v>
      </c>
      <c r="D65" s="52">
        <f>FC_TRA_DAVI_PA_E!D65+FC_TRA_DAVI_FR_E!D65</f>
        <v>0</v>
      </c>
      <c r="E65" s="52">
        <f>FC_TRA_DAVI_PA_E!E65+FC_TRA_DAVI_FR_E!E65</f>
        <v>0</v>
      </c>
      <c r="F65" s="52">
        <f>FC_TRA_DAVI_PA_E!F65+FC_TRA_DAVI_FR_E!F65</f>
        <v>0</v>
      </c>
      <c r="G65" s="52">
        <f>FC_TRA_DAVI_PA_E!G65+FC_TRA_DAVI_FR_E!G65</f>
        <v>0</v>
      </c>
      <c r="H65" s="52">
        <f>FC_TRA_DAVI_PA_E!H65+FC_TRA_DAVI_FR_E!H65</f>
        <v>0</v>
      </c>
      <c r="I65" s="52">
        <f>FC_TRA_DAVI_PA_E!I65+FC_TRA_DAVI_FR_E!I65</f>
        <v>0</v>
      </c>
      <c r="J65" s="52">
        <f>FC_TRA_DAVI_PA_E!J65+FC_TRA_DAVI_FR_E!J65</f>
        <v>0</v>
      </c>
      <c r="K65" s="52">
        <f>FC_TRA_DAVI_PA_E!K65+FC_TRA_DAVI_FR_E!K65</f>
        <v>0</v>
      </c>
      <c r="L65" s="52">
        <f>FC_TRA_DAVI_PA_E!L65+FC_TRA_DAVI_FR_E!L65</f>
        <v>0</v>
      </c>
      <c r="M65" s="52">
        <f>FC_TRA_DAVI_PA_E!M65+FC_TRA_DAVI_FR_E!M65</f>
        <v>0</v>
      </c>
      <c r="N65" s="52">
        <f>FC_TRA_DAVI_PA_E!N65+FC_TRA_DAVI_FR_E!N65</f>
        <v>0</v>
      </c>
      <c r="O65" s="52">
        <f>FC_TRA_DAVI_PA_E!O65+FC_TRA_DAVI_FR_E!O65</f>
        <v>0</v>
      </c>
      <c r="P65" s="52">
        <f>FC_TRA_DAVI_PA_E!P65+FC_TRA_DAVI_FR_E!P65</f>
        <v>0</v>
      </c>
      <c r="Q65" s="52">
        <f>FC_TRA_DAVI_PA_E!Q65+FC_TRA_DAVI_FR_E!Q65</f>
        <v>0</v>
      </c>
      <c r="R65" s="52">
        <f>FC_TRA_DAVI_PA_E!R65+FC_TRA_DAVI_FR_E!R65</f>
        <v>0</v>
      </c>
      <c r="S65" s="52">
        <f>FC_TRA_DAVI_PA_E!S65+FC_TRA_DAVI_FR_E!S65</f>
        <v>0</v>
      </c>
      <c r="T65" s="52">
        <f>FC_TRA_DAVI_PA_E!T65+FC_TRA_DAVI_FR_E!T65</f>
        <v>0</v>
      </c>
      <c r="U65" s="52">
        <f>FC_TRA_DAVI_PA_E!U65+FC_TRA_DAVI_FR_E!U65</f>
        <v>0</v>
      </c>
      <c r="V65" s="52">
        <f>FC_TRA_DAVI_PA_E!V65+FC_TRA_DAVI_FR_E!V65</f>
        <v>0</v>
      </c>
      <c r="W65" s="52">
        <f>FC_TRA_DAVI_PA_E!W65+FC_TRA_DAVI_FR_E!W65</f>
        <v>0</v>
      </c>
      <c r="X65" s="52">
        <f>FC_TRA_DAVI_PA_E!X65+FC_TRA_DAVI_FR_E!X65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FC_TRA_DAVI_PA_E!C66+FC_TRA_DAVI_FR_E!C66</f>
        <v>0</v>
      </c>
      <c r="D66" s="52">
        <f>FC_TRA_DAVI_PA_E!D66+FC_TRA_DAVI_FR_E!D66</f>
        <v>0</v>
      </c>
      <c r="E66" s="52">
        <f>FC_TRA_DAVI_PA_E!E66+FC_TRA_DAVI_FR_E!E66</f>
        <v>0</v>
      </c>
      <c r="F66" s="52">
        <f>FC_TRA_DAVI_PA_E!F66+FC_TRA_DAVI_FR_E!F66</f>
        <v>0</v>
      </c>
      <c r="G66" s="52">
        <f>FC_TRA_DAVI_PA_E!G66+FC_TRA_DAVI_FR_E!G66</f>
        <v>0</v>
      </c>
      <c r="H66" s="52">
        <f>FC_TRA_DAVI_PA_E!H66+FC_TRA_DAVI_FR_E!H66</f>
        <v>0</v>
      </c>
      <c r="I66" s="52">
        <f>FC_TRA_DAVI_PA_E!I66+FC_TRA_DAVI_FR_E!I66</f>
        <v>0</v>
      </c>
      <c r="J66" s="52">
        <f>FC_TRA_DAVI_PA_E!J66+FC_TRA_DAVI_FR_E!J66</f>
        <v>0</v>
      </c>
      <c r="K66" s="52">
        <f>FC_TRA_DAVI_PA_E!K66+FC_TRA_DAVI_FR_E!K66</f>
        <v>0</v>
      </c>
      <c r="L66" s="52">
        <f>FC_TRA_DAVI_PA_E!L66+FC_TRA_DAVI_FR_E!L66</f>
        <v>0</v>
      </c>
      <c r="M66" s="52">
        <f>FC_TRA_DAVI_PA_E!M66+FC_TRA_DAVI_FR_E!M66</f>
        <v>0</v>
      </c>
      <c r="N66" s="52">
        <f>FC_TRA_DAVI_PA_E!N66+FC_TRA_DAVI_FR_E!N66</f>
        <v>0</v>
      </c>
      <c r="O66" s="52">
        <f>FC_TRA_DAVI_PA_E!O66+FC_TRA_DAVI_FR_E!O66</f>
        <v>0</v>
      </c>
      <c r="P66" s="52">
        <f>FC_TRA_DAVI_PA_E!P66+FC_TRA_DAVI_FR_E!P66</f>
        <v>0</v>
      </c>
      <c r="Q66" s="52">
        <f>FC_TRA_DAVI_PA_E!Q66+FC_TRA_DAVI_FR_E!Q66</f>
        <v>0</v>
      </c>
      <c r="R66" s="52">
        <f>FC_TRA_DAVI_PA_E!R66+FC_TRA_DAVI_FR_E!R66</f>
        <v>0</v>
      </c>
      <c r="S66" s="52">
        <f>FC_TRA_DAVI_PA_E!S66+FC_TRA_DAVI_FR_E!S66</f>
        <v>0</v>
      </c>
      <c r="T66" s="52">
        <f>FC_TRA_DAVI_PA_E!T66+FC_TRA_DAVI_FR_E!T66</f>
        <v>0</v>
      </c>
      <c r="U66" s="52">
        <f>FC_TRA_DAVI_PA_E!U66+FC_TRA_DAVI_FR_E!U66</f>
        <v>0</v>
      </c>
      <c r="V66" s="52">
        <f>FC_TRA_DAVI_PA_E!V66+FC_TRA_DAVI_FR_E!V66</f>
        <v>0</v>
      </c>
      <c r="W66" s="52">
        <f>FC_TRA_DAVI_PA_E!W66+FC_TRA_DAVI_FR_E!W66</f>
        <v>0</v>
      </c>
      <c r="X66" s="52">
        <f>FC_TRA_DAVI_PA_E!X66+FC_TRA_DAVI_FR_E!X66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FC_TRA_DAVI_PA_E!C67+FC_TRA_DAVI_FR_E!C67</f>
        <v>0</v>
      </c>
      <c r="D67" s="52">
        <f>FC_TRA_DAVI_PA_E!D67+FC_TRA_DAVI_FR_E!D67</f>
        <v>0</v>
      </c>
      <c r="E67" s="52">
        <f>FC_TRA_DAVI_PA_E!E67+FC_TRA_DAVI_FR_E!E67</f>
        <v>0</v>
      </c>
      <c r="F67" s="52">
        <f>FC_TRA_DAVI_PA_E!F67+FC_TRA_DAVI_FR_E!F67</f>
        <v>0</v>
      </c>
      <c r="G67" s="52">
        <f>FC_TRA_DAVI_PA_E!G67+FC_TRA_DAVI_FR_E!G67</f>
        <v>0</v>
      </c>
      <c r="H67" s="52">
        <f>FC_TRA_DAVI_PA_E!H67+FC_TRA_DAVI_FR_E!H67</f>
        <v>0</v>
      </c>
      <c r="I67" s="52">
        <f>FC_TRA_DAVI_PA_E!I67+FC_TRA_DAVI_FR_E!I67</f>
        <v>0</v>
      </c>
      <c r="J67" s="52">
        <f>FC_TRA_DAVI_PA_E!J67+FC_TRA_DAVI_FR_E!J67</f>
        <v>0</v>
      </c>
      <c r="K67" s="52">
        <f>FC_TRA_DAVI_PA_E!K67+FC_TRA_DAVI_FR_E!K67</f>
        <v>0</v>
      </c>
      <c r="L67" s="52">
        <f>FC_TRA_DAVI_PA_E!L67+FC_TRA_DAVI_FR_E!L67</f>
        <v>0</v>
      </c>
      <c r="M67" s="52">
        <f>FC_TRA_DAVI_PA_E!M67+FC_TRA_DAVI_FR_E!M67</f>
        <v>0</v>
      </c>
      <c r="N67" s="52">
        <f>FC_TRA_DAVI_PA_E!N67+FC_TRA_DAVI_FR_E!N67</f>
        <v>0</v>
      </c>
      <c r="O67" s="52">
        <f>FC_TRA_DAVI_PA_E!O67+FC_TRA_DAVI_FR_E!O67</f>
        <v>0</v>
      </c>
      <c r="P67" s="52">
        <f>FC_TRA_DAVI_PA_E!P67+FC_TRA_DAVI_FR_E!P67</f>
        <v>0</v>
      </c>
      <c r="Q67" s="52">
        <f>FC_TRA_DAVI_PA_E!Q67+FC_TRA_DAVI_FR_E!Q67</f>
        <v>0</v>
      </c>
      <c r="R67" s="52">
        <f>FC_TRA_DAVI_PA_E!R67+FC_TRA_DAVI_FR_E!R67</f>
        <v>0</v>
      </c>
      <c r="S67" s="52">
        <f>FC_TRA_DAVI_PA_E!S67+FC_TRA_DAVI_FR_E!S67</f>
        <v>0</v>
      </c>
      <c r="T67" s="52">
        <f>FC_TRA_DAVI_PA_E!T67+FC_TRA_DAVI_FR_E!T67</f>
        <v>0</v>
      </c>
      <c r="U67" s="52">
        <f>FC_TRA_DAVI_PA_E!U67+FC_TRA_DAVI_FR_E!U67</f>
        <v>0</v>
      </c>
      <c r="V67" s="52">
        <f>FC_TRA_DAVI_PA_E!V67+FC_TRA_DAVI_FR_E!V67</f>
        <v>0</v>
      </c>
      <c r="W67" s="52">
        <f>FC_TRA_DAVI_PA_E!W67+FC_TRA_DAVI_FR_E!W67</f>
        <v>0</v>
      </c>
      <c r="X67" s="52">
        <f>FC_TRA_DAVI_PA_E!X67+FC_TRA_DAVI_FR_E!X67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FC_TRA_DAVI_PA_E!C68+FC_TRA_DAVI_FR_E!C68</f>
        <v>0</v>
      </c>
      <c r="D68" s="52">
        <f>FC_TRA_DAVI_PA_E!D68+FC_TRA_DAVI_FR_E!D68</f>
        <v>0</v>
      </c>
      <c r="E68" s="52">
        <f>FC_TRA_DAVI_PA_E!E68+FC_TRA_DAVI_FR_E!E68</f>
        <v>0</v>
      </c>
      <c r="F68" s="52">
        <f>FC_TRA_DAVI_PA_E!F68+FC_TRA_DAVI_FR_E!F68</f>
        <v>0</v>
      </c>
      <c r="G68" s="52">
        <f>FC_TRA_DAVI_PA_E!G68+FC_TRA_DAVI_FR_E!G68</f>
        <v>0</v>
      </c>
      <c r="H68" s="52">
        <f>FC_TRA_DAVI_PA_E!H68+FC_TRA_DAVI_FR_E!H68</f>
        <v>0</v>
      </c>
      <c r="I68" s="52">
        <f>FC_TRA_DAVI_PA_E!I68+FC_TRA_DAVI_FR_E!I68</f>
        <v>0</v>
      </c>
      <c r="J68" s="52">
        <f>FC_TRA_DAVI_PA_E!J68+FC_TRA_DAVI_FR_E!J68</f>
        <v>0</v>
      </c>
      <c r="K68" s="52">
        <f>FC_TRA_DAVI_PA_E!K68+FC_TRA_DAVI_FR_E!K68</f>
        <v>0</v>
      </c>
      <c r="L68" s="52">
        <f>FC_TRA_DAVI_PA_E!L68+FC_TRA_DAVI_FR_E!L68</f>
        <v>0</v>
      </c>
      <c r="M68" s="52">
        <f>FC_TRA_DAVI_PA_E!M68+FC_TRA_DAVI_FR_E!M68</f>
        <v>0</v>
      </c>
      <c r="N68" s="52">
        <f>FC_TRA_DAVI_PA_E!N68+FC_TRA_DAVI_FR_E!N68</f>
        <v>0</v>
      </c>
      <c r="O68" s="52">
        <f>FC_TRA_DAVI_PA_E!O68+FC_TRA_DAVI_FR_E!O68</f>
        <v>0</v>
      </c>
      <c r="P68" s="52">
        <f>FC_TRA_DAVI_PA_E!P68+FC_TRA_DAVI_FR_E!P68</f>
        <v>0</v>
      </c>
      <c r="Q68" s="52">
        <f>FC_TRA_DAVI_PA_E!Q68+FC_TRA_DAVI_FR_E!Q68</f>
        <v>0</v>
      </c>
      <c r="R68" s="52">
        <f>FC_TRA_DAVI_PA_E!R68+FC_TRA_DAVI_FR_E!R68</f>
        <v>0</v>
      </c>
      <c r="S68" s="52">
        <f>FC_TRA_DAVI_PA_E!S68+FC_TRA_DAVI_FR_E!S68</f>
        <v>0</v>
      </c>
      <c r="T68" s="52">
        <f>FC_TRA_DAVI_PA_E!T68+FC_TRA_DAVI_FR_E!T68</f>
        <v>0</v>
      </c>
      <c r="U68" s="52">
        <f>FC_TRA_DAVI_PA_E!U68+FC_TRA_DAVI_FR_E!U68</f>
        <v>0</v>
      </c>
      <c r="V68" s="52">
        <f>FC_TRA_DAVI_PA_E!V68+FC_TRA_DAVI_FR_E!V68</f>
        <v>0</v>
      </c>
      <c r="W68" s="52">
        <f>FC_TRA_DAVI_PA_E!W68+FC_TRA_DAVI_FR_E!W68</f>
        <v>0</v>
      </c>
      <c r="X68" s="52">
        <f>FC_TRA_DAVI_PA_E!X68+FC_TRA_DAVI_FR_E!X68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FC_TRA_DAVI_PA_E!C69+FC_TRA_DAVI_FR_E!C69</f>
        <v>0</v>
      </c>
      <c r="D69" s="52">
        <f>FC_TRA_DAVI_PA_E!D69+FC_TRA_DAVI_FR_E!D69</f>
        <v>0</v>
      </c>
      <c r="E69" s="52">
        <f>FC_TRA_DAVI_PA_E!E69+FC_TRA_DAVI_FR_E!E69</f>
        <v>0</v>
      </c>
      <c r="F69" s="52">
        <f>FC_TRA_DAVI_PA_E!F69+FC_TRA_DAVI_FR_E!F69</f>
        <v>0</v>
      </c>
      <c r="G69" s="52">
        <f>FC_TRA_DAVI_PA_E!G69+FC_TRA_DAVI_FR_E!G69</f>
        <v>0</v>
      </c>
      <c r="H69" s="52">
        <f>FC_TRA_DAVI_PA_E!H69+FC_TRA_DAVI_FR_E!H69</f>
        <v>0</v>
      </c>
      <c r="I69" s="52">
        <f>FC_TRA_DAVI_PA_E!I69+FC_TRA_DAVI_FR_E!I69</f>
        <v>0</v>
      </c>
      <c r="J69" s="52">
        <f>FC_TRA_DAVI_PA_E!J69+FC_TRA_DAVI_FR_E!J69</f>
        <v>0</v>
      </c>
      <c r="K69" s="52">
        <f>FC_TRA_DAVI_PA_E!K69+FC_TRA_DAVI_FR_E!K69</f>
        <v>0</v>
      </c>
      <c r="L69" s="52">
        <f>FC_TRA_DAVI_PA_E!L69+FC_TRA_DAVI_FR_E!L69</f>
        <v>0</v>
      </c>
      <c r="M69" s="52">
        <f>FC_TRA_DAVI_PA_E!M69+FC_TRA_DAVI_FR_E!M69</f>
        <v>0</v>
      </c>
      <c r="N69" s="52">
        <f>FC_TRA_DAVI_PA_E!N69+FC_TRA_DAVI_FR_E!N69</f>
        <v>0</v>
      </c>
      <c r="O69" s="52">
        <f>FC_TRA_DAVI_PA_E!O69+FC_TRA_DAVI_FR_E!O69</f>
        <v>0</v>
      </c>
      <c r="P69" s="52">
        <f>FC_TRA_DAVI_PA_E!P69+FC_TRA_DAVI_FR_E!P69</f>
        <v>0</v>
      </c>
      <c r="Q69" s="52">
        <f>FC_TRA_DAVI_PA_E!Q69+FC_TRA_DAVI_FR_E!Q69</f>
        <v>0</v>
      </c>
      <c r="R69" s="52">
        <f>FC_TRA_DAVI_PA_E!R69+FC_TRA_DAVI_FR_E!R69</f>
        <v>0</v>
      </c>
      <c r="S69" s="52">
        <f>FC_TRA_DAVI_PA_E!S69+FC_TRA_DAVI_FR_E!S69</f>
        <v>0</v>
      </c>
      <c r="T69" s="52">
        <f>FC_TRA_DAVI_PA_E!T69+FC_TRA_DAVI_FR_E!T69</f>
        <v>0</v>
      </c>
      <c r="U69" s="52">
        <f>FC_TRA_DAVI_PA_E!U69+FC_TRA_DAVI_FR_E!U69</f>
        <v>0</v>
      </c>
      <c r="V69" s="52">
        <f>FC_TRA_DAVI_PA_E!V69+FC_TRA_DAVI_FR_E!V69</f>
        <v>0</v>
      </c>
      <c r="W69" s="52">
        <f>FC_TRA_DAVI_PA_E!W69+FC_TRA_DAVI_FR_E!W69</f>
        <v>0</v>
      </c>
      <c r="X69" s="52">
        <f>FC_TRA_DAVI_PA_E!X69+FC_TRA_DAVI_FR_E!X69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FC_TRA_DAVI_PA_E!C70+FC_TRA_DAVI_FR_E!C70</f>
        <v>0</v>
      </c>
      <c r="D70" s="52">
        <f>FC_TRA_DAVI_PA_E!D70+FC_TRA_DAVI_FR_E!D70</f>
        <v>0</v>
      </c>
      <c r="E70" s="52">
        <f>FC_TRA_DAVI_PA_E!E70+FC_TRA_DAVI_FR_E!E70</f>
        <v>0</v>
      </c>
      <c r="F70" s="52">
        <f>FC_TRA_DAVI_PA_E!F70+FC_TRA_DAVI_FR_E!F70</f>
        <v>0</v>
      </c>
      <c r="G70" s="52">
        <f>FC_TRA_DAVI_PA_E!G70+FC_TRA_DAVI_FR_E!G70</f>
        <v>0</v>
      </c>
      <c r="H70" s="52">
        <f>FC_TRA_DAVI_PA_E!H70+FC_TRA_DAVI_FR_E!H70</f>
        <v>0</v>
      </c>
      <c r="I70" s="52">
        <f>FC_TRA_DAVI_PA_E!I70+FC_TRA_DAVI_FR_E!I70</f>
        <v>0</v>
      </c>
      <c r="J70" s="52">
        <f>FC_TRA_DAVI_PA_E!J70+FC_TRA_DAVI_FR_E!J70</f>
        <v>0</v>
      </c>
      <c r="K70" s="52">
        <f>FC_TRA_DAVI_PA_E!K70+FC_TRA_DAVI_FR_E!K70</f>
        <v>0</v>
      </c>
      <c r="L70" s="52">
        <f>FC_TRA_DAVI_PA_E!L70+FC_TRA_DAVI_FR_E!L70</f>
        <v>0</v>
      </c>
      <c r="M70" s="52">
        <f>FC_TRA_DAVI_PA_E!M70+FC_TRA_DAVI_FR_E!M70</f>
        <v>0</v>
      </c>
      <c r="N70" s="52">
        <f>FC_TRA_DAVI_PA_E!N70+FC_TRA_DAVI_FR_E!N70</f>
        <v>0</v>
      </c>
      <c r="O70" s="52">
        <f>FC_TRA_DAVI_PA_E!O70+FC_TRA_DAVI_FR_E!O70</f>
        <v>0</v>
      </c>
      <c r="P70" s="52">
        <f>FC_TRA_DAVI_PA_E!P70+FC_TRA_DAVI_FR_E!P70</f>
        <v>0</v>
      </c>
      <c r="Q70" s="52">
        <f>FC_TRA_DAVI_PA_E!Q70+FC_TRA_DAVI_FR_E!Q70</f>
        <v>0</v>
      </c>
      <c r="R70" s="52">
        <f>FC_TRA_DAVI_PA_E!R70+FC_TRA_DAVI_FR_E!R70</f>
        <v>0</v>
      </c>
      <c r="S70" s="52">
        <f>FC_TRA_DAVI_PA_E!S70+FC_TRA_DAVI_FR_E!S70</f>
        <v>0</v>
      </c>
      <c r="T70" s="52">
        <f>FC_TRA_DAVI_PA_E!T70+FC_TRA_DAVI_FR_E!T70</f>
        <v>0</v>
      </c>
      <c r="U70" s="52">
        <f>FC_TRA_DAVI_PA_E!U70+FC_TRA_DAVI_FR_E!U70</f>
        <v>0</v>
      </c>
      <c r="V70" s="52">
        <f>FC_TRA_DAVI_PA_E!V70+FC_TRA_DAVI_FR_E!V70</f>
        <v>0</v>
      </c>
      <c r="W70" s="52">
        <f>FC_TRA_DAVI_PA_E!W70+FC_TRA_DAVI_FR_E!W70</f>
        <v>0</v>
      </c>
      <c r="X70" s="52">
        <f>FC_TRA_DAVI_PA_E!X70+FC_TRA_DAVI_FR_E!X70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FC_TRA_DAVI_PA_E!C71+FC_TRA_DAVI_FR_E!C71</f>
        <v>0</v>
      </c>
      <c r="D71" s="52">
        <f>FC_TRA_DAVI_PA_E!D71+FC_TRA_DAVI_FR_E!D71</f>
        <v>0</v>
      </c>
      <c r="E71" s="52">
        <f>FC_TRA_DAVI_PA_E!E71+FC_TRA_DAVI_FR_E!E71</f>
        <v>0</v>
      </c>
      <c r="F71" s="52">
        <f>FC_TRA_DAVI_PA_E!F71+FC_TRA_DAVI_FR_E!F71</f>
        <v>0</v>
      </c>
      <c r="G71" s="52">
        <f>FC_TRA_DAVI_PA_E!G71+FC_TRA_DAVI_FR_E!G71</f>
        <v>0</v>
      </c>
      <c r="H71" s="52">
        <f>FC_TRA_DAVI_PA_E!H71+FC_TRA_DAVI_FR_E!H71</f>
        <v>0</v>
      </c>
      <c r="I71" s="52">
        <f>FC_TRA_DAVI_PA_E!I71+FC_TRA_DAVI_FR_E!I71</f>
        <v>0</v>
      </c>
      <c r="J71" s="52">
        <f>FC_TRA_DAVI_PA_E!J71+FC_TRA_DAVI_FR_E!J71</f>
        <v>0</v>
      </c>
      <c r="K71" s="52">
        <f>FC_TRA_DAVI_PA_E!K71+FC_TRA_DAVI_FR_E!K71</f>
        <v>0</v>
      </c>
      <c r="L71" s="52">
        <f>FC_TRA_DAVI_PA_E!L71+FC_TRA_DAVI_FR_E!L71</f>
        <v>0</v>
      </c>
      <c r="M71" s="52">
        <f>FC_TRA_DAVI_PA_E!M71+FC_TRA_DAVI_FR_E!M71</f>
        <v>0</v>
      </c>
      <c r="N71" s="52">
        <f>FC_TRA_DAVI_PA_E!N71+FC_TRA_DAVI_FR_E!N71</f>
        <v>0</v>
      </c>
      <c r="O71" s="52">
        <f>FC_TRA_DAVI_PA_E!O71+FC_TRA_DAVI_FR_E!O71</f>
        <v>0</v>
      </c>
      <c r="P71" s="52">
        <f>FC_TRA_DAVI_PA_E!P71+FC_TRA_DAVI_FR_E!P71</f>
        <v>0</v>
      </c>
      <c r="Q71" s="52">
        <f>FC_TRA_DAVI_PA_E!Q71+FC_TRA_DAVI_FR_E!Q71</f>
        <v>0</v>
      </c>
      <c r="R71" s="52">
        <f>FC_TRA_DAVI_PA_E!R71+FC_TRA_DAVI_FR_E!R71</f>
        <v>0</v>
      </c>
      <c r="S71" s="52">
        <f>FC_TRA_DAVI_PA_E!S71+FC_TRA_DAVI_FR_E!S71</f>
        <v>0</v>
      </c>
      <c r="T71" s="52">
        <f>FC_TRA_DAVI_PA_E!T71+FC_TRA_DAVI_FR_E!T71</f>
        <v>0</v>
      </c>
      <c r="U71" s="52">
        <f>FC_TRA_DAVI_PA_E!U71+FC_TRA_DAVI_FR_E!U71</f>
        <v>0</v>
      </c>
      <c r="V71" s="52">
        <f>FC_TRA_DAVI_PA_E!V71+FC_TRA_DAVI_FR_E!V71</f>
        <v>0</v>
      </c>
      <c r="W71" s="52">
        <f>FC_TRA_DAVI_PA_E!W71+FC_TRA_DAVI_FR_E!W71</f>
        <v>0</v>
      </c>
      <c r="X71" s="52">
        <f>FC_TRA_DAVI_PA_E!X71+FC_TRA_DAVI_FR_E!X71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FC_TRA_DAVI_PA_E!C72+FC_TRA_DAVI_FR_E!C72</f>
        <v>0</v>
      </c>
      <c r="D72" s="55">
        <f>FC_TRA_DAVI_PA_E!D72+FC_TRA_DAVI_FR_E!D72</f>
        <v>0</v>
      </c>
      <c r="E72" s="55">
        <f>FC_TRA_DAVI_PA_E!E72+FC_TRA_DAVI_FR_E!E72</f>
        <v>0</v>
      </c>
      <c r="F72" s="55">
        <f>FC_TRA_DAVI_PA_E!F72+FC_TRA_DAVI_FR_E!F72</f>
        <v>0</v>
      </c>
      <c r="G72" s="55">
        <f>FC_TRA_DAVI_PA_E!G72+FC_TRA_DAVI_FR_E!G72</f>
        <v>0</v>
      </c>
      <c r="H72" s="55">
        <f>FC_TRA_DAVI_PA_E!H72+FC_TRA_DAVI_FR_E!H72</f>
        <v>0</v>
      </c>
      <c r="I72" s="55">
        <f>FC_TRA_DAVI_PA_E!I72+FC_TRA_DAVI_FR_E!I72</f>
        <v>0</v>
      </c>
      <c r="J72" s="55">
        <f>FC_TRA_DAVI_PA_E!J72+FC_TRA_DAVI_FR_E!J72</f>
        <v>0</v>
      </c>
      <c r="K72" s="55">
        <f>FC_TRA_DAVI_PA_E!K72+FC_TRA_DAVI_FR_E!K72</f>
        <v>0</v>
      </c>
      <c r="L72" s="55">
        <f>FC_TRA_DAVI_PA_E!L72+FC_TRA_DAVI_FR_E!L72</f>
        <v>0</v>
      </c>
      <c r="M72" s="55">
        <f>FC_TRA_DAVI_PA_E!M72+FC_TRA_DAVI_FR_E!M72</f>
        <v>0</v>
      </c>
      <c r="N72" s="55">
        <f>FC_TRA_DAVI_PA_E!N72+FC_TRA_DAVI_FR_E!N72</f>
        <v>0</v>
      </c>
      <c r="O72" s="55">
        <f>FC_TRA_DAVI_PA_E!O72+FC_TRA_DAVI_FR_E!O72</f>
        <v>0</v>
      </c>
      <c r="P72" s="55">
        <f>FC_TRA_DAVI_PA_E!P72+FC_TRA_DAVI_FR_E!P72</f>
        <v>0</v>
      </c>
      <c r="Q72" s="55">
        <f>FC_TRA_DAVI_PA_E!Q72+FC_TRA_DAVI_FR_E!Q72</f>
        <v>0</v>
      </c>
      <c r="R72" s="55">
        <f>FC_TRA_DAVI_PA_E!R72+FC_TRA_DAVI_FR_E!R72</f>
        <v>0</v>
      </c>
      <c r="S72" s="55">
        <f>FC_TRA_DAVI_PA_E!S72+FC_TRA_DAVI_FR_E!S72</f>
        <v>0</v>
      </c>
      <c r="T72" s="55">
        <f>FC_TRA_DAVI_PA_E!T72+FC_TRA_DAVI_FR_E!T72</f>
        <v>0</v>
      </c>
      <c r="U72" s="55">
        <f>FC_TRA_DAVI_PA_E!U72+FC_TRA_DAVI_FR_E!U72</f>
        <v>0</v>
      </c>
      <c r="V72" s="55">
        <f>FC_TRA_DAVI_PA_E!V72+FC_TRA_DAVI_FR_E!V72</f>
        <v>0</v>
      </c>
      <c r="W72" s="55">
        <f>FC_TRA_DAVI_PA_E!W72+FC_TRA_DAVI_FR_E!W72</f>
        <v>0</v>
      </c>
      <c r="X72" s="55">
        <f>FC_TRA_DAVI_PA_E!X72+FC_TRA_DAVI_FR_E!X72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230</v>
      </c>
      <c r="B1" s="4" t="s">
        <v>233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329.00324046652167</v>
      </c>
      <c r="D2" s="21">
        <f t="shared" ref="D2:X2" si="0">SUM(D3,D17,D22,D25,D26,D51,D52)</f>
        <v>339.98968069826782</v>
      </c>
      <c r="E2" s="21">
        <f t="shared" si="0"/>
        <v>362.72987531492134</v>
      </c>
      <c r="F2" s="21">
        <f t="shared" si="0"/>
        <v>338.21371672363347</v>
      </c>
      <c r="G2" s="21">
        <f t="shared" si="0"/>
        <v>382.78311853540157</v>
      </c>
      <c r="H2" s="21">
        <f t="shared" si="0"/>
        <v>397.54333001441375</v>
      </c>
      <c r="I2" s="21">
        <f t="shared" si="0"/>
        <v>386.90369751408082</v>
      </c>
      <c r="J2" s="21">
        <f t="shared" si="0"/>
        <v>384.26837227104892</v>
      </c>
      <c r="K2" s="21">
        <f t="shared" si="0"/>
        <v>354.30174617753613</v>
      </c>
      <c r="L2" s="21">
        <f t="shared" si="0"/>
        <v>329.60324958353561</v>
      </c>
      <c r="M2" s="21">
        <f t="shared" si="0"/>
        <v>392.97928365459842</v>
      </c>
      <c r="N2" s="21">
        <f t="shared" si="0"/>
        <v>353.62020268702372</v>
      </c>
      <c r="O2" s="21">
        <f t="shared" si="0"/>
        <v>354.37126645407955</v>
      </c>
      <c r="P2" s="21">
        <f t="shared" si="0"/>
        <v>361.51743492204514</v>
      </c>
      <c r="Q2" s="21">
        <f t="shared" si="0"/>
        <v>351.21664338514296</v>
      </c>
      <c r="R2" s="21">
        <f t="shared" si="0"/>
        <v>370.54250968403301</v>
      </c>
      <c r="S2" s="21">
        <f t="shared" si="0"/>
        <v>416.22793014966101</v>
      </c>
      <c r="T2" s="21">
        <f t="shared" si="0"/>
        <v>501.20168513376501</v>
      </c>
      <c r="U2" s="21">
        <f t="shared" si="0"/>
        <v>532.58882577873726</v>
      </c>
      <c r="V2" s="21">
        <f t="shared" si="0"/>
        <v>495.0208285686561</v>
      </c>
      <c r="W2" s="21">
        <f t="shared" si="0"/>
        <v>256.30951283985524</v>
      </c>
      <c r="X2" s="21">
        <f t="shared" si="0"/>
        <v>338.26112084249752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329.00324046652167</v>
      </c>
      <c r="D26" s="27">
        <f t="shared" si="9"/>
        <v>339.98968069826782</v>
      </c>
      <c r="E26" s="27">
        <f t="shared" si="9"/>
        <v>362.72987531492134</v>
      </c>
      <c r="F26" s="27">
        <f t="shared" si="9"/>
        <v>338.21371672363347</v>
      </c>
      <c r="G26" s="27">
        <f t="shared" si="9"/>
        <v>382.78311853540157</v>
      </c>
      <c r="H26" s="27">
        <f t="shared" si="9"/>
        <v>397.54333001441375</v>
      </c>
      <c r="I26" s="27">
        <f t="shared" si="9"/>
        <v>386.90369751408082</v>
      </c>
      <c r="J26" s="27">
        <f t="shared" si="9"/>
        <v>384.26837227104892</v>
      </c>
      <c r="K26" s="27">
        <f t="shared" si="9"/>
        <v>354.30174617753613</v>
      </c>
      <c r="L26" s="27">
        <f t="shared" si="9"/>
        <v>329.60324958353561</v>
      </c>
      <c r="M26" s="27">
        <f t="shared" si="9"/>
        <v>392.97928365459842</v>
      </c>
      <c r="N26" s="27">
        <f t="shared" si="9"/>
        <v>353.62020268702372</v>
      </c>
      <c r="O26" s="27">
        <f t="shared" si="9"/>
        <v>354.37126645407955</v>
      </c>
      <c r="P26" s="27">
        <f t="shared" si="9"/>
        <v>361.51743492204514</v>
      </c>
      <c r="Q26" s="27">
        <f t="shared" si="9"/>
        <v>351.21664338514296</v>
      </c>
      <c r="R26" s="27">
        <f t="shared" si="9"/>
        <v>370.54250968403301</v>
      </c>
      <c r="S26" s="27">
        <f t="shared" si="9"/>
        <v>416.22793014966101</v>
      </c>
      <c r="T26" s="27">
        <f t="shared" si="9"/>
        <v>501.20168513376501</v>
      </c>
      <c r="U26" s="27">
        <f t="shared" si="9"/>
        <v>532.58882577873726</v>
      </c>
      <c r="V26" s="27">
        <f t="shared" si="9"/>
        <v>495.0208285686561</v>
      </c>
      <c r="W26" s="27">
        <f t="shared" si="9"/>
        <v>256.30951283985524</v>
      </c>
      <c r="X26" s="27">
        <f t="shared" si="9"/>
        <v>338.26112084249752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329.00324046652167</v>
      </c>
      <c r="D33" s="19">
        <f t="shared" si="11"/>
        <v>339.98968069826782</v>
      </c>
      <c r="E33" s="19">
        <f t="shared" si="11"/>
        <v>362.72987531492134</v>
      </c>
      <c r="F33" s="19">
        <f t="shared" si="11"/>
        <v>338.21371672363347</v>
      </c>
      <c r="G33" s="19">
        <f t="shared" si="11"/>
        <v>382.78311853540157</v>
      </c>
      <c r="H33" s="19">
        <f t="shared" si="11"/>
        <v>397.54333001441375</v>
      </c>
      <c r="I33" s="19">
        <f t="shared" si="11"/>
        <v>386.90369751408082</v>
      </c>
      <c r="J33" s="19">
        <f t="shared" si="11"/>
        <v>384.26837227104892</v>
      </c>
      <c r="K33" s="19">
        <f t="shared" si="11"/>
        <v>354.30174617753613</v>
      </c>
      <c r="L33" s="19">
        <f t="shared" si="11"/>
        <v>329.60324958353561</v>
      </c>
      <c r="M33" s="19">
        <f t="shared" si="11"/>
        <v>392.97928365459842</v>
      </c>
      <c r="N33" s="19">
        <f t="shared" si="11"/>
        <v>353.62020268702372</v>
      </c>
      <c r="O33" s="19">
        <f t="shared" si="11"/>
        <v>354.37126645407955</v>
      </c>
      <c r="P33" s="19">
        <f t="shared" si="11"/>
        <v>361.51743492204514</v>
      </c>
      <c r="Q33" s="19">
        <f t="shared" si="11"/>
        <v>351.21664338514296</v>
      </c>
      <c r="R33" s="19">
        <f t="shared" si="11"/>
        <v>370.54250968403301</v>
      </c>
      <c r="S33" s="19">
        <f t="shared" si="11"/>
        <v>416.22793014966101</v>
      </c>
      <c r="T33" s="19">
        <f t="shared" si="11"/>
        <v>501.20168513376501</v>
      </c>
      <c r="U33" s="19">
        <f t="shared" si="11"/>
        <v>532.58882577873726</v>
      </c>
      <c r="V33" s="19">
        <f t="shared" si="11"/>
        <v>495.0208285686561</v>
      </c>
      <c r="W33" s="19">
        <f t="shared" si="11"/>
        <v>256.30951283985524</v>
      </c>
      <c r="X33" s="19">
        <f t="shared" si="11"/>
        <v>338.26112084249752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8.8477357363492697</v>
      </c>
      <c r="D38" s="8">
        <v>8.8958592033444326</v>
      </c>
      <c r="E38" s="8">
        <v>5.9498490653545479</v>
      </c>
      <c r="F38" s="8">
        <v>5.9514219604219445</v>
      </c>
      <c r="G38" s="8">
        <v>6.0412328401447288</v>
      </c>
      <c r="H38" s="8">
        <v>9.0477909897701938</v>
      </c>
      <c r="I38" s="8">
        <v>6.0093078579307804</v>
      </c>
      <c r="J38" s="8">
        <v>5.889685893594339</v>
      </c>
      <c r="K38" s="8">
        <v>5.8829502413955668</v>
      </c>
      <c r="L38" s="8">
        <v>5.863789693405228</v>
      </c>
      <c r="M38" s="8">
        <v>8.8314804696875413</v>
      </c>
      <c r="N38" s="8">
        <v>5.9711555487187171</v>
      </c>
      <c r="O38" s="8">
        <v>2.9918234544983884</v>
      </c>
      <c r="P38" s="8">
        <v>6.0027620636609686</v>
      </c>
      <c r="Q38" s="8">
        <v>3.0163160432182274</v>
      </c>
      <c r="R38" s="8">
        <v>3.0257786353868918</v>
      </c>
      <c r="S38" s="8">
        <v>3.0489473702887442</v>
      </c>
      <c r="T38" s="8">
        <v>3.6865670686562018</v>
      </c>
      <c r="U38" s="8">
        <v>2.4487288001990315</v>
      </c>
      <c r="V38" s="8">
        <v>3.4268692196365604</v>
      </c>
      <c r="W38" s="8">
        <v>3.2476432358342389</v>
      </c>
      <c r="X38" s="8">
        <v>3.5922236279360322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320.15550473017242</v>
      </c>
      <c r="D40" s="8">
        <v>331.09382149492336</v>
      </c>
      <c r="E40" s="8">
        <v>356.78002624956679</v>
      </c>
      <c r="F40" s="8">
        <v>332.26229476321151</v>
      </c>
      <c r="G40" s="8">
        <v>376.74188569525683</v>
      </c>
      <c r="H40" s="8">
        <v>388.49553902464356</v>
      </c>
      <c r="I40" s="8">
        <v>380.89438965615005</v>
      </c>
      <c r="J40" s="8">
        <v>378.37868637745458</v>
      </c>
      <c r="K40" s="8">
        <v>348.41879593614055</v>
      </c>
      <c r="L40" s="8">
        <v>323.73945989013038</v>
      </c>
      <c r="M40" s="8">
        <v>384.14780318491086</v>
      </c>
      <c r="N40" s="8">
        <v>347.64904713830498</v>
      </c>
      <c r="O40" s="8">
        <v>351.37944299958116</v>
      </c>
      <c r="P40" s="8">
        <v>355.51467285838419</v>
      </c>
      <c r="Q40" s="8">
        <v>348.20032734192472</v>
      </c>
      <c r="R40" s="8">
        <v>367.51673104864614</v>
      </c>
      <c r="S40" s="8">
        <v>413.17898277937223</v>
      </c>
      <c r="T40" s="8">
        <v>497.51511806510882</v>
      </c>
      <c r="U40" s="8">
        <v>530.14009697853828</v>
      </c>
      <c r="V40" s="8">
        <v>491.59395934901954</v>
      </c>
      <c r="W40" s="8">
        <v>253.06186960402101</v>
      </c>
      <c r="X40" s="8">
        <v>334.66889721456147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231</v>
      </c>
      <c r="B1" s="4" t="s">
        <v>232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16.932134813478161</v>
      </c>
      <c r="D2" s="21">
        <f t="shared" ref="D2:X2" si="0">SUM(D3,D17,D22,D25,D26,D51,D52)</f>
        <v>15.563671301732352</v>
      </c>
      <c r="E2" s="21">
        <f t="shared" si="0"/>
        <v>15.370561445078824</v>
      </c>
      <c r="F2" s="21">
        <f t="shared" si="0"/>
        <v>14.238523276366722</v>
      </c>
      <c r="G2" s="21">
        <f t="shared" si="0"/>
        <v>14.623586504598528</v>
      </c>
      <c r="H2" s="21">
        <f t="shared" si="0"/>
        <v>15.823231985586396</v>
      </c>
      <c r="I2" s="21">
        <f t="shared" si="0"/>
        <v>16.914992005919245</v>
      </c>
      <c r="J2" s="21">
        <f t="shared" si="0"/>
        <v>17.629144488951052</v>
      </c>
      <c r="K2" s="21">
        <f t="shared" si="0"/>
        <v>16.678626782463965</v>
      </c>
      <c r="L2" s="21">
        <f t="shared" si="0"/>
        <v>16.643667176464291</v>
      </c>
      <c r="M2" s="21">
        <f t="shared" si="0"/>
        <v>18.181857865401742</v>
      </c>
      <c r="N2" s="21">
        <f t="shared" si="0"/>
        <v>11.177000352976286</v>
      </c>
      <c r="O2" s="21">
        <f t="shared" si="0"/>
        <v>10.437577545920455</v>
      </c>
      <c r="P2" s="21">
        <f t="shared" si="0"/>
        <v>9.4629380379549684</v>
      </c>
      <c r="Q2" s="21">
        <f t="shared" si="0"/>
        <v>7.4087718548571626</v>
      </c>
      <c r="R2" s="21">
        <f t="shared" si="0"/>
        <v>6.6331918359671276</v>
      </c>
      <c r="S2" s="21">
        <f t="shared" si="0"/>
        <v>4.2315138503391401</v>
      </c>
      <c r="T2" s="21">
        <f t="shared" si="0"/>
        <v>5.8847377862350925</v>
      </c>
      <c r="U2" s="21">
        <f t="shared" si="0"/>
        <v>6.0192464612625809</v>
      </c>
      <c r="V2" s="21">
        <f t="shared" si="0"/>
        <v>5.9449229513439636</v>
      </c>
      <c r="W2" s="21">
        <f t="shared" si="0"/>
        <v>5.4797515201447631</v>
      </c>
      <c r="X2" s="21">
        <f t="shared" si="0"/>
        <v>6.2917521975025794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16.932134813478161</v>
      </c>
      <c r="D26" s="27">
        <f t="shared" si="9"/>
        <v>15.563671301732352</v>
      </c>
      <c r="E26" s="27">
        <f t="shared" si="9"/>
        <v>15.370561445078824</v>
      </c>
      <c r="F26" s="27">
        <f t="shared" si="9"/>
        <v>14.238523276366722</v>
      </c>
      <c r="G26" s="27">
        <f t="shared" si="9"/>
        <v>14.623586504598528</v>
      </c>
      <c r="H26" s="27">
        <f t="shared" si="9"/>
        <v>15.823231985586396</v>
      </c>
      <c r="I26" s="27">
        <f t="shared" si="9"/>
        <v>16.914992005919245</v>
      </c>
      <c r="J26" s="27">
        <f t="shared" si="9"/>
        <v>17.629144488951052</v>
      </c>
      <c r="K26" s="27">
        <f t="shared" si="9"/>
        <v>16.678626782463965</v>
      </c>
      <c r="L26" s="27">
        <f t="shared" si="9"/>
        <v>16.643667176464291</v>
      </c>
      <c r="M26" s="27">
        <f t="shared" si="9"/>
        <v>18.181857865401742</v>
      </c>
      <c r="N26" s="27">
        <f t="shared" si="9"/>
        <v>11.177000352976286</v>
      </c>
      <c r="O26" s="27">
        <f t="shared" si="9"/>
        <v>10.437577545920455</v>
      </c>
      <c r="P26" s="27">
        <f t="shared" si="9"/>
        <v>9.4629380379549684</v>
      </c>
      <c r="Q26" s="27">
        <f t="shared" si="9"/>
        <v>7.4087718548571626</v>
      </c>
      <c r="R26" s="27">
        <f t="shared" si="9"/>
        <v>6.6331918359671276</v>
      </c>
      <c r="S26" s="27">
        <f t="shared" si="9"/>
        <v>4.2315138503391401</v>
      </c>
      <c r="T26" s="27">
        <f t="shared" si="9"/>
        <v>5.8847377862350925</v>
      </c>
      <c r="U26" s="27">
        <f t="shared" si="9"/>
        <v>6.0192464612625809</v>
      </c>
      <c r="V26" s="27">
        <f t="shared" si="9"/>
        <v>5.9449229513439636</v>
      </c>
      <c r="W26" s="27">
        <f t="shared" si="9"/>
        <v>5.4797515201447631</v>
      </c>
      <c r="X26" s="27">
        <f t="shared" si="9"/>
        <v>6.2917521975025794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16.932134813478161</v>
      </c>
      <c r="D33" s="19">
        <f t="shared" si="11"/>
        <v>15.563671301732352</v>
      </c>
      <c r="E33" s="19">
        <f t="shared" si="11"/>
        <v>15.370561445078824</v>
      </c>
      <c r="F33" s="19">
        <f t="shared" si="11"/>
        <v>14.238523276366722</v>
      </c>
      <c r="G33" s="19">
        <f t="shared" si="11"/>
        <v>14.623586504598528</v>
      </c>
      <c r="H33" s="19">
        <f t="shared" si="11"/>
        <v>15.823231985586396</v>
      </c>
      <c r="I33" s="19">
        <f t="shared" si="11"/>
        <v>16.914992005919245</v>
      </c>
      <c r="J33" s="19">
        <f t="shared" si="11"/>
        <v>17.629144488951052</v>
      </c>
      <c r="K33" s="19">
        <f t="shared" si="11"/>
        <v>16.678626782463965</v>
      </c>
      <c r="L33" s="19">
        <f t="shared" si="11"/>
        <v>16.643667176464291</v>
      </c>
      <c r="M33" s="19">
        <f t="shared" si="11"/>
        <v>18.181857865401742</v>
      </c>
      <c r="N33" s="19">
        <f t="shared" si="11"/>
        <v>11.177000352976286</v>
      </c>
      <c r="O33" s="19">
        <f t="shared" si="11"/>
        <v>10.437577545920455</v>
      </c>
      <c r="P33" s="19">
        <f t="shared" si="11"/>
        <v>9.4629380379549684</v>
      </c>
      <c r="Q33" s="19">
        <f t="shared" si="11"/>
        <v>7.4087718548571626</v>
      </c>
      <c r="R33" s="19">
        <f t="shared" si="11"/>
        <v>6.6331918359671276</v>
      </c>
      <c r="S33" s="19">
        <f t="shared" si="11"/>
        <v>4.2315138503391401</v>
      </c>
      <c r="T33" s="19">
        <f t="shared" si="11"/>
        <v>5.8847377862350925</v>
      </c>
      <c r="U33" s="19">
        <f t="shared" si="11"/>
        <v>6.0192464612625809</v>
      </c>
      <c r="V33" s="19">
        <f t="shared" si="11"/>
        <v>5.9449229513439636</v>
      </c>
      <c r="W33" s="19">
        <f t="shared" si="11"/>
        <v>5.4797515201447631</v>
      </c>
      <c r="X33" s="19">
        <f t="shared" si="11"/>
        <v>6.2917521975025794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0.45534826365073022</v>
      </c>
      <c r="D38" s="8">
        <v>0.40722479665556732</v>
      </c>
      <c r="E38" s="8">
        <v>0.2521229346454521</v>
      </c>
      <c r="F38" s="8">
        <v>0.25055003957805638</v>
      </c>
      <c r="G38" s="8">
        <v>0.23079515985527294</v>
      </c>
      <c r="H38" s="8">
        <v>0.36012501022980659</v>
      </c>
      <c r="I38" s="8">
        <v>0.26272014206922256</v>
      </c>
      <c r="J38" s="8">
        <v>0.27020210640565911</v>
      </c>
      <c r="K38" s="8">
        <v>0.27693775860443115</v>
      </c>
      <c r="L38" s="8">
        <v>0.29609830659476988</v>
      </c>
      <c r="M38" s="8">
        <v>0.40860353031245944</v>
      </c>
      <c r="N38" s="8">
        <v>0.18873245128128102</v>
      </c>
      <c r="O38" s="8">
        <v>8.8120545501611872E-2</v>
      </c>
      <c r="P38" s="8">
        <v>0.15712593633902933</v>
      </c>
      <c r="Q38" s="8">
        <v>6.3627956781773187E-2</v>
      </c>
      <c r="R38" s="8">
        <v>5.4165364613108898E-2</v>
      </c>
      <c r="S38" s="8">
        <v>3.0996629711256843E-2</v>
      </c>
      <c r="T38" s="8">
        <v>4.3284931343798405E-2</v>
      </c>
      <c r="U38" s="8">
        <v>2.7675199800968549E-2</v>
      </c>
      <c r="V38" s="8">
        <v>4.115478036344089E-2</v>
      </c>
      <c r="W38" s="8">
        <v>6.943276416576008E-2</v>
      </c>
      <c r="X38" s="8">
        <v>6.6816372063968191E-2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16.47678654982743</v>
      </c>
      <c r="D40" s="8">
        <v>15.156446505076785</v>
      </c>
      <c r="E40" s="8">
        <v>15.118438510433371</v>
      </c>
      <c r="F40" s="8">
        <v>13.987973236788665</v>
      </c>
      <c r="G40" s="8">
        <v>14.392791344743255</v>
      </c>
      <c r="H40" s="8">
        <v>15.46310697535659</v>
      </c>
      <c r="I40" s="8">
        <v>16.652271863850022</v>
      </c>
      <c r="J40" s="8">
        <v>17.358942382545393</v>
      </c>
      <c r="K40" s="8">
        <v>16.401689023859532</v>
      </c>
      <c r="L40" s="8">
        <v>16.347568869869519</v>
      </c>
      <c r="M40" s="8">
        <v>17.773254335089284</v>
      </c>
      <c r="N40" s="8">
        <v>10.988267901695005</v>
      </c>
      <c r="O40" s="8">
        <v>10.349457000418843</v>
      </c>
      <c r="P40" s="8">
        <v>9.3058121016159383</v>
      </c>
      <c r="Q40" s="8">
        <v>7.3451438980753894</v>
      </c>
      <c r="R40" s="8">
        <v>6.5790264713540187</v>
      </c>
      <c r="S40" s="8">
        <v>4.2005172206278836</v>
      </c>
      <c r="T40" s="8">
        <v>5.8414528548912941</v>
      </c>
      <c r="U40" s="8">
        <v>5.9915712614616128</v>
      </c>
      <c r="V40" s="8">
        <v>5.9037681709805225</v>
      </c>
      <c r="W40" s="8">
        <v>5.4103187559790031</v>
      </c>
      <c r="X40" s="8">
        <v>6.2249358254386111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160</v>
      </c>
      <c r="B1" s="4" t="s">
        <v>170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138.06243827999998</v>
      </c>
      <c r="D2" s="21">
        <f t="shared" ref="D2:X2" si="0">SUM(D3,D17,D22,D25,D26,D51,D52)</f>
        <v>157.32677844</v>
      </c>
      <c r="E2" s="21">
        <f t="shared" si="0"/>
        <v>282.23642987999995</v>
      </c>
      <c r="F2" s="21">
        <f t="shared" si="0"/>
        <v>205.40433707999998</v>
      </c>
      <c r="G2" s="21">
        <f t="shared" si="0"/>
        <v>80.268884280000009</v>
      </c>
      <c r="H2" s="21">
        <f t="shared" si="0"/>
        <v>54.58283063999999</v>
      </c>
      <c r="I2" s="21">
        <f t="shared" si="0"/>
        <v>63.726029640000014</v>
      </c>
      <c r="J2" s="21">
        <f t="shared" si="0"/>
        <v>402.81539868000004</v>
      </c>
      <c r="K2" s="21">
        <f t="shared" si="0"/>
        <v>440.41890132000003</v>
      </c>
      <c r="L2" s="21">
        <f t="shared" si="0"/>
        <v>626.42402568000023</v>
      </c>
      <c r="M2" s="21">
        <f t="shared" si="0"/>
        <v>390.97331856</v>
      </c>
      <c r="N2" s="21">
        <f t="shared" si="0"/>
        <v>368.39807747999998</v>
      </c>
      <c r="O2" s="21">
        <f t="shared" si="0"/>
        <v>371.49404651999998</v>
      </c>
      <c r="P2" s="21">
        <f t="shared" si="0"/>
        <v>383.96868048000005</v>
      </c>
      <c r="Q2" s="21">
        <f t="shared" si="0"/>
        <v>269.23601988000001</v>
      </c>
      <c r="R2" s="21">
        <f t="shared" si="0"/>
        <v>304.46577431999998</v>
      </c>
      <c r="S2" s="21">
        <f t="shared" si="0"/>
        <v>346.99691952000001</v>
      </c>
      <c r="T2" s="21">
        <f t="shared" si="0"/>
        <v>307.07894340000001</v>
      </c>
      <c r="U2" s="21">
        <f t="shared" si="0"/>
        <v>320.03780724000001</v>
      </c>
      <c r="V2" s="21">
        <f t="shared" si="0"/>
        <v>275.67038448000005</v>
      </c>
      <c r="W2" s="21">
        <f t="shared" si="0"/>
        <v>197.49954167999999</v>
      </c>
      <c r="X2" s="21">
        <f t="shared" si="0"/>
        <v>226.59361416000002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FC_TRA_DNAVI_DCS_E!C5+FC_TRA_DNAVI_IWW_E!C5</f>
        <v>0</v>
      </c>
      <c r="D5" s="8">
        <f>FC_TRA_DNAVI_DCS_E!D5+FC_TRA_DNAVI_IWW_E!D5</f>
        <v>0</v>
      </c>
      <c r="E5" s="8">
        <f>FC_TRA_DNAVI_DCS_E!E5+FC_TRA_DNAVI_IWW_E!E5</f>
        <v>0</v>
      </c>
      <c r="F5" s="8">
        <f>FC_TRA_DNAVI_DCS_E!F5+FC_TRA_DNAVI_IWW_E!F5</f>
        <v>0</v>
      </c>
      <c r="G5" s="8">
        <f>FC_TRA_DNAVI_DCS_E!G5+FC_TRA_DNAVI_IWW_E!G5</f>
        <v>0</v>
      </c>
      <c r="H5" s="8">
        <f>FC_TRA_DNAVI_DCS_E!H5+FC_TRA_DNAVI_IWW_E!H5</f>
        <v>0</v>
      </c>
      <c r="I5" s="8">
        <f>FC_TRA_DNAVI_DCS_E!I5+FC_TRA_DNAVI_IWW_E!I5</f>
        <v>0</v>
      </c>
      <c r="J5" s="8">
        <f>FC_TRA_DNAVI_DCS_E!J5+FC_TRA_DNAVI_IWW_E!J5</f>
        <v>0</v>
      </c>
      <c r="K5" s="8">
        <f>FC_TRA_DNAVI_DCS_E!K5+FC_TRA_DNAVI_IWW_E!K5</f>
        <v>0</v>
      </c>
      <c r="L5" s="8">
        <f>FC_TRA_DNAVI_DCS_E!L5+FC_TRA_DNAVI_IWW_E!L5</f>
        <v>0</v>
      </c>
      <c r="M5" s="8">
        <f>FC_TRA_DNAVI_DCS_E!M5+FC_TRA_DNAVI_IWW_E!M5</f>
        <v>0</v>
      </c>
      <c r="N5" s="8">
        <f>FC_TRA_DNAVI_DCS_E!N5+FC_TRA_DNAVI_IWW_E!N5</f>
        <v>0</v>
      </c>
      <c r="O5" s="8">
        <f>FC_TRA_DNAVI_DCS_E!O5+FC_TRA_DNAVI_IWW_E!O5</f>
        <v>0</v>
      </c>
      <c r="P5" s="8">
        <f>FC_TRA_DNAVI_DCS_E!P5+FC_TRA_DNAVI_IWW_E!P5</f>
        <v>0</v>
      </c>
      <c r="Q5" s="8">
        <f>FC_TRA_DNAVI_DCS_E!Q5+FC_TRA_DNAVI_IWW_E!Q5</f>
        <v>0</v>
      </c>
      <c r="R5" s="8">
        <f>FC_TRA_DNAVI_DCS_E!R5+FC_TRA_DNAVI_IWW_E!R5</f>
        <v>0</v>
      </c>
      <c r="S5" s="8">
        <f>FC_TRA_DNAVI_DCS_E!S5+FC_TRA_DNAVI_IWW_E!S5</f>
        <v>0</v>
      </c>
      <c r="T5" s="8">
        <f>FC_TRA_DNAVI_DCS_E!T5+FC_TRA_DNAVI_IWW_E!T5</f>
        <v>0</v>
      </c>
      <c r="U5" s="8">
        <f>FC_TRA_DNAVI_DCS_E!U5+FC_TRA_DNAVI_IWW_E!U5</f>
        <v>0</v>
      </c>
      <c r="V5" s="8">
        <f>FC_TRA_DNAVI_DCS_E!V5+FC_TRA_DNAVI_IWW_E!V5</f>
        <v>0</v>
      </c>
      <c r="W5" s="8">
        <f>FC_TRA_DNAVI_DCS_E!W5+FC_TRA_DNAVI_IWW_E!W5</f>
        <v>0</v>
      </c>
      <c r="X5" s="8">
        <f>FC_TRA_DNAVI_DCS_E!X5+FC_TRA_DNAVI_IWW_E!X5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FC_TRA_DNAVI_DCS_E!C6+FC_TRA_DNAVI_IWW_E!C6</f>
        <v>0</v>
      </c>
      <c r="D6" s="8">
        <f>FC_TRA_DNAVI_DCS_E!D6+FC_TRA_DNAVI_IWW_E!D6</f>
        <v>0</v>
      </c>
      <c r="E6" s="8">
        <f>FC_TRA_DNAVI_DCS_E!E6+FC_TRA_DNAVI_IWW_E!E6</f>
        <v>0</v>
      </c>
      <c r="F6" s="8">
        <f>FC_TRA_DNAVI_DCS_E!F6+FC_TRA_DNAVI_IWW_E!F6</f>
        <v>0</v>
      </c>
      <c r="G6" s="8">
        <f>FC_TRA_DNAVI_DCS_E!G6+FC_TRA_DNAVI_IWW_E!G6</f>
        <v>0</v>
      </c>
      <c r="H6" s="8">
        <f>FC_TRA_DNAVI_DCS_E!H6+FC_TRA_DNAVI_IWW_E!H6</f>
        <v>0</v>
      </c>
      <c r="I6" s="8">
        <f>FC_TRA_DNAVI_DCS_E!I6+FC_TRA_DNAVI_IWW_E!I6</f>
        <v>0</v>
      </c>
      <c r="J6" s="8">
        <f>FC_TRA_DNAVI_DCS_E!J6+FC_TRA_DNAVI_IWW_E!J6</f>
        <v>0</v>
      </c>
      <c r="K6" s="8">
        <f>FC_TRA_DNAVI_DCS_E!K6+FC_TRA_DNAVI_IWW_E!K6</f>
        <v>0</v>
      </c>
      <c r="L6" s="8">
        <f>FC_TRA_DNAVI_DCS_E!L6+FC_TRA_DNAVI_IWW_E!L6</f>
        <v>0</v>
      </c>
      <c r="M6" s="8">
        <f>FC_TRA_DNAVI_DCS_E!M6+FC_TRA_DNAVI_IWW_E!M6</f>
        <v>0</v>
      </c>
      <c r="N6" s="8">
        <f>FC_TRA_DNAVI_DCS_E!N6+FC_TRA_DNAVI_IWW_E!N6</f>
        <v>0</v>
      </c>
      <c r="O6" s="8">
        <f>FC_TRA_DNAVI_DCS_E!O6+FC_TRA_DNAVI_IWW_E!O6</f>
        <v>0</v>
      </c>
      <c r="P6" s="8">
        <f>FC_TRA_DNAVI_DCS_E!P6+FC_TRA_DNAVI_IWW_E!P6</f>
        <v>0</v>
      </c>
      <c r="Q6" s="8">
        <f>FC_TRA_DNAVI_DCS_E!Q6+FC_TRA_DNAVI_IWW_E!Q6</f>
        <v>0</v>
      </c>
      <c r="R6" s="8">
        <f>FC_TRA_DNAVI_DCS_E!R6+FC_TRA_DNAVI_IWW_E!R6</f>
        <v>0</v>
      </c>
      <c r="S6" s="8">
        <f>FC_TRA_DNAVI_DCS_E!S6+FC_TRA_DNAVI_IWW_E!S6</f>
        <v>0</v>
      </c>
      <c r="T6" s="8">
        <f>FC_TRA_DNAVI_DCS_E!T6+FC_TRA_DNAVI_IWW_E!T6</f>
        <v>0</v>
      </c>
      <c r="U6" s="8">
        <f>FC_TRA_DNAVI_DCS_E!U6+FC_TRA_DNAVI_IWW_E!U6</f>
        <v>0</v>
      </c>
      <c r="V6" s="8">
        <f>FC_TRA_DNAVI_DCS_E!V6+FC_TRA_DNAVI_IWW_E!V6</f>
        <v>0</v>
      </c>
      <c r="W6" s="8">
        <f>FC_TRA_DNAVI_DCS_E!W6+FC_TRA_DNAVI_IWW_E!W6</f>
        <v>0</v>
      </c>
      <c r="X6" s="8">
        <f>FC_TRA_DNAVI_DCS_E!X6+FC_TRA_DNAVI_IWW_E!X6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FC_TRA_DNAVI_DCS_E!C7+FC_TRA_DNAVI_IWW_E!C7</f>
        <v>0</v>
      </c>
      <c r="D7" s="8">
        <f>FC_TRA_DNAVI_DCS_E!D7+FC_TRA_DNAVI_IWW_E!D7</f>
        <v>0</v>
      </c>
      <c r="E7" s="8">
        <f>FC_TRA_DNAVI_DCS_E!E7+FC_TRA_DNAVI_IWW_E!E7</f>
        <v>0</v>
      </c>
      <c r="F7" s="8">
        <f>FC_TRA_DNAVI_DCS_E!F7+FC_TRA_DNAVI_IWW_E!F7</f>
        <v>0</v>
      </c>
      <c r="G7" s="8">
        <f>FC_TRA_DNAVI_DCS_E!G7+FC_TRA_DNAVI_IWW_E!G7</f>
        <v>0</v>
      </c>
      <c r="H7" s="8">
        <f>FC_TRA_DNAVI_DCS_E!H7+FC_TRA_DNAVI_IWW_E!H7</f>
        <v>0</v>
      </c>
      <c r="I7" s="8">
        <f>FC_TRA_DNAVI_DCS_E!I7+FC_TRA_DNAVI_IWW_E!I7</f>
        <v>0</v>
      </c>
      <c r="J7" s="8">
        <f>FC_TRA_DNAVI_DCS_E!J7+FC_TRA_DNAVI_IWW_E!J7</f>
        <v>0</v>
      </c>
      <c r="K7" s="8">
        <f>FC_TRA_DNAVI_DCS_E!K7+FC_TRA_DNAVI_IWW_E!K7</f>
        <v>0</v>
      </c>
      <c r="L7" s="8">
        <f>FC_TRA_DNAVI_DCS_E!L7+FC_TRA_DNAVI_IWW_E!L7</f>
        <v>0</v>
      </c>
      <c r="M7" s="8">
        <f>FC_TRA_DNAVI_DCS_E!M7+FC_TRA_DNAVI_IWW_E!M7</f>
        <v>0</v>
      </c>
      <c r="N7" s="8">
        <f>FC_TRA_DNAVI_DCS_E!N7+FC_TRA_DNAVI_IWW_E!N7</f>
        <v>0</v>
      </c>
      <c r="O7" s="8">
        <f>FC_TRA_DNAVI_DCS_E!O7+FC_TRA_DNAVI_IWW_E!O7</f>
        <v>0</v>
      </c>
      <c r="P7" s="8">
        <f>FC_TRA_DNAVI_DCS_E!P7+FC_TRA_DNAVI_IWW_E!P7</f>
        <v>0</v>
      </c>
      <c r="Q7" s="8">
        <f>FC_TRA_DNAVI_DCS_E!Q7+FC_TRA_DNAVI_IWW_E!Q7</f>
        <v>0</v>
      </c>
      <c r="R7" s="8">
        <f>FC_TRA_DNAVI_DCS_E!R7+FC_TRA_DNAVI_IWW_E!R7</f>
        <v>0</v>
      </c>
      <c r="S7" s="8">
        <f>FC_TRA_DNAVI_DCS_E!S7+FC_TRA_DNAVI_IWW_E!S7</f>
        <v>0</v>
      </c>
      <c r="T7" s="8">
        <f>FC_TRA_DNAVI_DCS_E!T7+FC_TRA_DNAVI_IWW_E!T7</f>
        <v>0</v>
      </c>
      <c r="U7" s="8">
        <f>FC_TRA_DNAVI_DCS_E!U7+FC_TRA_DNAVI_IWW_E!U7</f>
        <v>0</v>
      </c>
      <c r="V7" s="8">
        <f>FC_TRA_DNAVI_DCS_E!V7+FC_TRA_DNAVI_IWW_E!V7</f>
        <v>0</v>
      </c>
      <c r="W7" s="8">
        <f>FC_TRA_DNAVI_DCS_E!W7+FC_TRA_DNAVI_IWW_E!W7</f>
        <v>0</v>
      </c>
      <c r="X7" s="8">
        <f>FC_TRA_DNAVI_DCS_E!X7+FC_TRA_DNAVI_IWW_E!X7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FC_TRA_DNAVI_DCS_E!C9+FC_TRA_DNAVI_IWW_E!C9</f>
        <v>0</v>
      </c>
      <c r="D9" s="8">
        <f>FC_TRA_DNAVI_DCS_E!D9+FC_TRA_DNAVI_IWW_E!D9</f>
        <v>0</v>
      </c>
      <c r="E9" s="8">
        <f>FC_TRA_DNAVI_DCS_E!E9+FC_TRA_DNAVI_IWW_E!E9</f>
        <v>0</v>
      </c>
      <c r="F9" s="8">
        <f>FC_TRA_DNAVI_DCS_E!F9+FC_TRA_DNAVI_IWW_E!F9</f>
        <v>0</v>
      </c>
      <c r="G9" s="8">
        <f>FC_TRA_DNAVI_DCS_E!G9+FC_TRA_DNAVI_IWW_E!G9</f>
        <v>0</v>
      </c>
      <c r="H9" s="8">
        <f>FC_TRA_DNAVI_DCS_E!H9+FC_TRA_DNAVI_IWW_E!H9</f>
        <v>0</v>
      </c>
      <c r="I9" s="8">
        <f>FC_TRA_DNAVI_DCS_E!I9+FC_TRA_DNAVI_IWW_E!I9</f>
        <v>0</v>
      </c>
      <c r="J9" s="8">
        <f>FC_TRA_DNAVI_DCS_E!J9+FC_TRA_DNAVI_IWW_E!J9</f>
        <v>0</v>
      </c>
      <c r="K9" s="8">
        <f>FC_TRA_DNAVI_DCS_E!K9+FC_TRA_DNAVI_IWW_E!K9</f>
        <v>0</v>
      </c>
      <c r="L9" s="8">
        <f>FC_TRA_DNAVI_DCS_E!L9+FC_TRA_DNAVI_IWW_E!L9</f>
        <v>0</v>
      </c>
      <c r="M9" s="8">
        <f>FC_TRA_DNAVI_DCS_E!M9+FC_TRA_DNAVI_IWW_E!M9</f>
        <v>0</v>
      </c>
      <c r="N9" s="8">
        <f>FC_TRA_DNAVI_DCS_E!N9+FC_TRA_DNAVI_IWW_E!N9</f>
        <v>0</v>
      </c>
      <c r="O9" s="8">
        <f>FC_TRA_DNAVI_DCS_E!O9+FC_TRA_DNAVI_IWW_E!O9</f>
        <v>0</v>
      </c>
      <c r="P9" s="8">
        <f>FC_TRA_DNAVI_DCS_E!P9+FC_TRA_DNAVI_IWW_E!P9</f>
        <v>0</v>
      </c>
      <c r="Q9" s="8">
        <f>FC_TRA_DNAVI_DCS_E!Q9+FC_TRA_DNAVI_IWW_E!Q9</f>
        <v>0</v>
      </c>
      <c r="R9" s="8">
        <f>FC_TRA_DNAVI_DCS_E!R9+FC_TRA_DNAVI_IWW_E!R9</f>
        <v>0</v>
      </c>
      <c r="S9" s="8">
        <f>FC_TRA_DNAVI_DCS_E!S9+FC_TRA_DNAVI_IWW_E!S9</f>
        <v>0</v>
      </c>
      <c r="T9" s="8">
        <f>FC_TRA_DNAVI_DCS_E!T9+FC_TRA_DNAVI_IWW_E!T9</f>
        <v>0</v>
      </c>
      <c r="U9" s="8">
        <f>FC_TRA_DNAVI_DCS_E!U9+FC_TRA_DNAVI_IWW_E!U9</f>
        <v>0</v>
      </c>
      <c r="V9" s="8">
        <f>FC_TRA_DNAVI_DCS_E!V9+FC_TRA_DNAVI_IWW_E!V9</f>
        <v>0</v>
      </c>
      <c r="W9" s="8">
        <f>FC_TRA_DNAVI_DCS_E!W9+FC_TRA_DNAVI_IWW_E!W9</f>
        <v>0</v>
      </c>
      <c r="X9" s="8">
        <f>FC_TRA_DNAVI_DCS_E!X9+FC_TRA_DNAVI_IWW_E!X9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FC_TRA_DNAVI_DCS_E!C10+FC_TRA_DNAVI_IWW_E!C10</f>
        <v>0</v>
      </c>
      <c r="D10" s="8">
        <f>FC_TRA_DNAVI_DCS_E!D10+FC_TRA_DNAVI_IWW_E!D10</f>
        <v>0</v>
      </c>
      <c r="E10" s="8">
        <f>FC_TRA_DNAVI_DCS_E!E10+FC_TRA_DNAVI_IWW_E!E10</f>
        <v>0</v>
      </c>
      <c r="F10" s="8">
        <f>FC_TRA_DNAVI_DCS_E!F10+FC_TRA_DNAVI_IWW_E!F10</f>
        <v>0</v>
      </c>
      <c r="G10" s="8">
        <f>FC_TRA_DNAVI_DCS_E!G10+FC_TRA_DNAVI_IWW_E!G10</f>
        <v>0</v>
      </c>
      <c r="H10" s="8">
        <f>FC_TRA_DNAVI_DCS_E!H10+FC_TRA_DNAVI_IWW_E!H10</f>
        <v>0</v>
      </c>
      <c r="I10" s="8">
        <f>FC_TRA_DNAVI_DCS_E!I10+FC_TRA_DNAVI_IWW_E!I10</f>
        <v>0</v>
      </c>
      <c r="J10" s="8">
        <f>FC_TRA_DNAVI_DCS_E!J10+FC_TRA_DNAVI_IWW_E!J10</f>
        <v>0</v>
      </c>
      <c r="K10" s="8">
        <f>FC_TRA_DNAVI_DCS_E!K10+FC_TRA_DNAVI_IWW_E!K10</f>
        <v>0</v>
      </c>
      <c r="L10" s="8">
        <f>FC_TRA_DNAVI_DCS_E!L10+FC_TRA_DNAVI_IWW_E!L10</f>
        <v>0</v>
      </c>
      <c r="M10" s="8">
        <f>FC_TRA_DNAVI_DCS_E!M10+FC_TRA_DNAVI_IWW_E!M10</f>
        <v>0</v>
      </c>
      <c r="N10" s="8">
        <f>FC_TRA_DNAVI_DCS_E!N10+FC_TRA_DNAVI_IWW_E!N10</f>
        <v>0</v>
      </c>
      <c r="O10" s="8">
        <f>FC_TRA_DNAVI_DCS_E!O10+FC_TRA_DNAVI_IWW_E!O10</f>
        <v>0</v>
      </c>
      <c r="P10" s="8">
        <f>FC_TRA_DNAVI_DCS_E!P10+FC_TRA_DNAVI_IWW_E!P10</f>
        <v>0</v>
      </c>
      <c r="Q10" s="8">
        <f>FC_TRA_DNAVI_DCS_E!Q10+FC_TRA_DNAVI_IWW_E!Q10</f>
        <v>0</v>
      </c>
      <c r="R10" s="8">
        <f>FC_TRA_DNAVI_DCS_E!R10+FC_TRA_DNAVI_IWW_E!R10</f>
        <v>0</v>
      </c>
      <c r="S10" s="8">
        <f>FC_TRA_DNAVI_DCS_E!S10+FC_TRA_DNAVI_IWW_E!S10</f>
        <v>0</v>
      </c>
      <c r="T10" s="8">
        <f>FC_TRA_DNAVI_DCS_E!T10+FC_TRA_DNAVI_IWW_E!T10</f>
        <v>0</v>
      </c>
      <c r="U10" s="8">
        <f>FC_TRA_DNAVI_DCS_E!U10+FC_TRA_DNAVI_IWW_E!U10</f>
        <v>0</v>
      </c>
      <c r="V10" s="8">
        <f>FC_TRA_DNAVI_DCS_E!V10+FC_TRA_DNAVI_IWW_E!V10</f>
        <v>0</v>
      </c>
      <c r="W10" s="8">
        <f>FC_TRA_DNAVI_DCS_E!W10+FC_TRA_DNAVI_IWW_E!W10</f>
        <v>0</v>
      </c>
      <c r="X10" s="8">
        <f>FC_TRA_DNAVI_DCS_E!X10+FC_TRA_DNAVI_IWW_E!X10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FC_TRA_DNAVI_DCS_E!C12+FC_TRA_DNAVI_IWW_E!C12</f>
        <v>0</v>
      </c>
      <c r="D12" s="8">
        <f>FC_TRA_DNAVI_DCS_E!D12+FC_TRA_DNAVI_IWW_E!D12</f>
        <v>0</v>
      </c>
      <c r="E12" s="8">
        <f>FC_TRA_DNAVI_DCS_E!E12+FC_TRA_DNAVI_IWW_E!E12</f>
        <v>0</v>
      </c>
      <c r="F12" s="8">
        <f>FC_TRA_DNAVI_DCS_E!F12+FC_TRA_DNAVI_IWW_E!F12</f>
        <v>0</v>
      </c>
      <c r="G12" s="8">
        <f>FC_TRA_DNAVI_DCS_E!G12+FC_TRA_DNAVI_IWW_E!G12</f>
        <v>0</v>
      </c>
      <c r="H12" s="8">
        <f>FC_TRA_DNAVI_DCS_E!H12+FC_TRA_DNAVI_IWW_E!H12</f>
        <v>0</v>
      </c>
      <c r="I12" s="8">
        <f>FC_TRA_DNAVI_DCS_E!I12+FC_TRA_DNAVI_IWW_E!I12</f>
        <v>0</v>
      </c>
      <c r="J12" s="8">
        <f>FC_TRA_DNAVI_DCS_E!J12+FC_TRA_DNAVI_IWW_E!J12</f>
        <v>0</v>
      </c>
      <c r="K12" s="8">
        <f>FC_TRA_DNAVI_DCS_E!K12+FC_TRA_DNAVI_IWW_E!K12</f>
        <v>0</v>
      </c>
      <c r="L12" s="8">
        <f>FC_TRA_DNAVI_DCS_E!L12+FC_TRA_DNAVI_IWW_E!L12</f>
        <v>0</v>
      </c>
      <c r="M12" s="8">
        <f>FC_TRA_DNAVI_DCS_E!M12+FC_TRA_DNAVI_IWW_E!M12</f>
        <v>0</v>
      </c>
      <c r="N12" s="8">
        <f>FC_TRA_DNAVI_DCS_E!N12+FC_TRA_DNAVI_IWW_E!N12</f>
        <v>0</v>
      </c>
      <c r="O12" s="8">
        <f>FC_TRA_DNAVI_DCS_E!O12+FC_TRA_DNAVI_IWW_E!O12</f>
        <v>0</v>
      </c>
      <c r="P12" s="8">
        <f>FC_TRA_DNAVI_DCS_E!P12+FC_TRA_DNAVI_IWW_E!P12</f>
        <v>0</v>
      </c>
      <c r="Q12" s="8">
        <f>FC_TRA_DNAVI_DCS_E!Q12+FC_TRA_DNAVI_IWW_E!Q12</f>
        <v>0</v>
      </c>
      <c r="R12" s="8">
        <f>FC_TRA_DNAVI_DCS_E!R12+FC_TRA_DNAVI_IWW_E!R12</f>
        <v>0</v>
      </c>
      <c r="S12" s="8">
        <f>FC_TRA_DNAVI_DCS_E!S12+FC_TRA_DNAVI_IWW_E!S12</f>
        <v>0</v>
      </c>
      <c r="T12" s="8">
        <f>FC_TRA_DNAVI_DCS_E!T12+FC_TRA_DNAVI_IWW_E!T12</f>
        <v>0</v>
      </c>
      <c r="U12" s="8">
        <f>FC_TRA_DNAVI_DCS_E!U12+FC_TRA_DNAVI_IWW_E!U12</f>
        <v>0</v>
      </c>
      <c r="V12" s="8">
        <f>FC_TRA_DNAVI_DCS_E!V12+FC_TRA_DNAVI_IWW_E!V12</f>
        <v>0</v>
      </c>
      <c r="W12" s="8">
        <f>FC_TRA_DNAVI_DCS_E!W12+FC_TRA_DNAVI_IWW_E!W12</f>
        <v>0</v>
      </c>
      <c r="X12" s="8">
        <f>FC_TRA_DNAVI_DCS_E!X12+FC_TRA_DNAVI_IWW_E!X12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FC_TRA_DNAVI_DCS_E!C13+FC_TRA_DNAVI_IWW_E!C13</f>
        <v>0</v>
      </c>
      <c r="D13" s="8">
        <f>FC_TRA_DNAVI_DCS_E!D13+FC_TRA_DNAVI_IWW_E!D13</f>
        <v>0</v>
      </c>
      <c r="E13" s="8">
        <f>FC_TRA_DNAVI_DCS_E!E13+FC_TRA_DNAVI_IWW_E!E13</f>
        <v>0</v>
      </c>
      <c r="F13" s="8">
        <f>FC_TRA_DNAVI_DCS_E!F13+FC_TRA_DNAVI_IWW_E!F13</f>
        <v>0</v>
      </c>
      <c r="G13" s="8">
        <f>FC_TRA_DNAVI_DCS_E!G13+FC_TRA_DNAVI_IWW_E!G13</f>
        <v>0</v>
      </c>
      <c r="H13" s="8">
        <f>FC_TRA_DNAVI_DCS_E!H13+FC_TRA_DNAVI_IWW_E!H13</f>
        <v>0</v>
      </c>
      <c r="I13" s="8">
        <f>FC_TRA_DNAVI_DCS_E!I13+FC_TRA_DNAVI_IWW_E!I13</f>
        <v>0</v>
      </c>
      <c r="J13" s="8">
        <f>FC_TRA_DNAVI_DCS_E!J13+FC_TRA_DNAVI_IWW_E!J13</f>
        <v>0</v>
      </c>
      <c r="K13" s="8">
        <f>FC_TRA_DNAVI_DCS_E!K13+FC_TRA_DNAVI_IWW_E!K13</f>
        <v>0</v>
      </c>
      <c r="L13" s="8">
        <f>FC_TRA_DNAVI_DCS_E!L13+FC_TRA_DNAVI_IWW_E!L13</f>
        <v>0</v>
      </c>
      <c r="M13" s="8">
        <f>FC_TRA_DNAVI_DCS_E!M13+FC_TRA_DNAVI_IWW_E!M13</f>
        <v>0</v>
      </c>
      <c r="N13" s="8">
        <f>FC_TRA_DNAVI_DCS_E!N13+FC_TRA_DNAVI_IWW_E!N13</f>
        <v>0</v>
      </c>
      <c r="O13" s="8">
        <f>FC_TRA_DNAVI_DCS_E!O13+FC_TRA_DNAVI_IWW_E!O13</f>
        <v>0</v>
      </c>
      <c r="P13" s="8">
        <f>FC_TRA_DNAVI_DCS_E!P13+FC_TRA_DNAVI_IWW_E!P13</f>
        <v>0</v>
      </c>
      <c r="Q13" s="8">
        <f>FC_TRA_DNAVI_DCS_E!Q13+FC_TRA_DNAVI_IWW_E!Q13</f>
        <v>0</v>
      </c>
      <c r="R13" s="8">
        <f>FC_TRA_DNAVI_DCS_E!R13+FC_TRA_DNAVI_IWW_E!R13</f>
        <v>0</v>
      </c>
      <c r="S13" s="8">
        <f>FC_TRA_DNAVI_DCS_E!S13+FC_TRA_DNAVI_IWW_E!S13</f>
        <v>0</v>
      </c>
      <c r="T13" s="8">
        <f>FC_TRA_DNAVI_DCS_E!T13+FC_TRA_DNAVI_IWW_E!T13</f>
        <v>0</v>
      </c>
      <c r="U13" s="8">
        <f>FC_TRA_DNAVI_DCS_E!U13+FC_TRA_DNAVI_IWW_E!U13</f>
        <v>0</v>
      </c>
      <c r="V13" s="8">
        <f>FC_TRA_DNAVI_DCS_E!V13+FC_TRA_DNAVI_IWW_E!V13</f>
        <v>0</v>
      </c>
      <c r="W13" s="8">
        <f>FC_TRA_DNAVI_DCS_E!W13+FC_TRA_DNAVI_IWW_E!W13</f>
        <v>0</v>
      </c>
      <c r="X13" s="8">
        <f>FC_TRA_DNAVI_DCS_E!X13+FC_TRA_DNAVI_IWW_E!X13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FC_TRA_DNAVI_DCS_E!C14+FC_TRA_DNAVI_IWW_E!C14</f>
        <v>0</v>
      </c>
      <c r="D14" s="8">
        <f>FC_TRA_DNAVI_DCS_E!D14+FC_TRA_DNAVI_IWW_E!D14</f>
        <v>0</v>
      </c>
      <c r="E14" s="8">
        <f>FC_TRA_DNAVI_DCS_E!E14+FC_TRA_DNAVI_IWW_E!E14</f>
        <v>0</v>
      </c>
      <c r="F14" s="8">
        <f>FC_TRA_DNAVI_DCS_E!F14+FC_TRA_DNAVI_IWW_E!F14</f>
        <v>0</v>
      </c>
      <c r="G14" s="8">
        <f>FC_TRA_DNAVI_DCS_E!G14+FC_TRA_DNAVI_IWW_E!G14</f>
        <v>0</v>
      </c>
      <c r="H14" s="8">
        <f>FC_TRA_DNAVI_DCS_E!H14+FC_TRA_DNAVI_IWW_E!H14</f>
        <v>0</v>
      </c>
      <c r="I14" s="8">
        <f>FC_TRA_DNAVI_DCS_E!I14+FC_TRA_DNAVI_IWW_E!I14</f>
        <v>0</v>
      </c>
      <c r="J14" s="8">
        <f>FC_TRA_DNAVI_DCS_E!J14+FC_TRA_DNAVI_IWW_E!J14</f>
        <v>0</v>
      </c>
      <c r="K14" s="8">
        <f>FC_TRA_DNAVI_DCS_E!K14+FC_TRA_DNAVI_IWW_E!K14</f>
        <v>0</v>
      </c>
      <c r="L14" s="8">
        <f>FC_TRA_DNAVI_DCS_E!L14+FC_TRA_DNAVI_IWW_E!L14</f>
        <v>0</v>
      </c>
      <c r="M14" s="8">
        <f>FC_TRA_DNAVI_DCS_E!M14+FC_TRA_DNAVI_IWW_E!M14</f>
        <v>0</v>
      </c>
      <c r="N14" s="8">
        <f>FC_TRA_DNAVI_DCS_E!N14+FC_TRA_DNAVI_IWW_E!N14</f>
        <v>0</v>
      </c>
      <c r="O14" s="8">
        <f>FC_TRA_DNAVI_DCS_E!O14+FC_TRA_DNAVI_IWW_E!O14</f>
        <v>0</v>
      </c>
      <c r="P14" s="8">
        <f>FC_TRA_DNAVI_DCS_E!P14+FC_TRA_DNAVI_IWW_E!P14</f>
        <v>0</v>
      </c>
      <c r="Q14" s="8">
        <f>FC_TRA_DNAVI_DCS_E!Q14+FC_TRA_DNAVI_IWW_E!Q14</f>
        <v>0</v>
      </c>
      <c r="R14" s="8">
        <f>FC_TRA_DNAVI_DCS_E!R14+FC_TRA_DNAVI_IWW_E!R14</f>
        <v>0</v>
      </c>
      <c r="S14" s="8">
        <f>FC_TRA_DNAVI_DCS_E!S14+FC_TRA_DNAVI_IWW_E!S14</f>
        <v>0</v>
      </c>
      <c r="T14" s="8">
        <f>FC_TRA_DNAVI_DCS_E!T14+FC_TRA_DNAVI_IWW_E!T14</f>
        <v>0</v>
      </c>
      <c r="U14" s="8">
        <f>FC_TRA_DNAVI_DCS_E!U14+FC_TRA_DNAVI_IWW_E!U14</f>
        <v>0</v>
      </c>
      <c r="V14" s="8">
        <f>FC_TRA_DNAVI_DCS_E!V14+FC_TRA_DNAVI_IWW_E!V14</f>
        <v>0</v>
      </c>
      <c r="W14" s="8">
        <f>FC_TRA_DNAVI_DCS_E!W14+FC_TRA_DNAVI_IWW_E!W14</f>
        <v>0</v>
      </c>
      <c r="X14" s="8">
        <f>FC_TRA_DNAVI_DCS_E!X14+FC_TRA_DNAVI_IWW_E!X14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FC_TRA_DNAVI_DCS_E!C15+FC_TRA_DNAVI_IWW_E!C15</f>
        <v>0</v>
      </c>
      <c r="D15" s="8">
        <f>FC_TRA_DNAVI_DCS_E!D15+FC_TRA_DNAVI_IWW_E!D15</f>
        <v>0</v>
      </c>
      <c r="E15" s="8">
        <f>FC_TRA_DNAVI_DCS_E!E15+FC_TRA_DNAVI_IWW_E!E15</f>
        <v>0</v>
      </c>
      <c r="F15" s="8">
        <f>FC_TRA_DNAVI_DCS_E!F15+FC_TRA_DNAVI_IWW_E!F15</f>
        <v>0</v>
      </c>
      <c r="G15" s="8">
        <f>FC_TRA_DNAVI_DCS_E!G15+FC_TRA_DNAVI_IWW_E!G15</f>
        <v>0</v>
      </c>
      <c r="H15" s="8">
        <f>FC_TRA_DNAVI_DCS_E!H15+FC_TRA_DNAVI_IWW_E!H15</f>
        <v>0</v>
      </c>
      <c r="I15" s="8">
        <f>FC_TRA_DNAVI_DCS_E!I15+FC_TRA_DNAVI_IWW_E!I15</f>
        <v>0</v>
      </c>
      <c r="J15" s="8">
        <f>FC_TRA_DNAVI_DCS_E!J15+FC_TRA_DNAVI_IWW_E!J15</f>
        <v>0</v>
      </c>
      <c r="K15" s="8">
        <f>FC_TRA_DNAVI_DCS_E!K15+FC_TRA_DNAVI_IWW_E!K15</f>
        <v>0</v>
      </c>
      <c r="L15" s="8">
        <f>FC_TRA_DNAVI_DCS_E!L15+FC_TRA_DNAVI_IWW_E!L15</f>
        <v>0</v>
      </c>
      <c r="M15" s="8">
        <f>FC_TRA_DNAVI_DCS_E!M15+FC_TRA_DNAVI_IWW_E!M15</f>
        <v>0</v>
      </c>
      <c r="N15" s="8">
        <f>FC_TRA_DNAVI_DCS_E!N15+FC_TRA_DNAVI_IWW_E!N15</f>
        <v>0</v>
      </c>
      <c r="O15" s="8">
        <f>FC_TRA_DNAVI_DCS_E!O15+FC_TRA_DNAVI_IWW_E!O15</f>
        <v>0</v>
      </c>
      <c r="P15" s="8">
        <f>FC_TRA_DNAVI_DCS_E!P15+FC_TRA_DNAVI_IWW_E!P15</f>
        <v>0</v>
      </c>
      <c r="Q15" s="8">
        <f>FC_TRA_DNAVI_DCS_E!Q15+FC_TRA_DNAVI_IWW_E!Q15</f>
        <v>0</v>
      </c>
      <c r="R15" s="8">
        <f>FC_TRA_DNAVI_DCS_E!R15+FC_TRA_DNAVI_IWW_E!R15</f>
        <v>0</v>
      </c>
      <c r="S15" s="8">
        <f>FC_TRA_DNAVI_DCS_E!S15+FC_TRA_DNAVI_IWW_E!S15</f>
        <v>0</v>
      </c>
      <c r="T15" s="8">
        <f>FC_TRA_DNAVI_DCS_E!T15+FC_TRA_DNAVI_IWW_E!T15</f>
        <v>0</v>
      </c>
      <c r="U15" s="8">
        <f>FC_TRA_DNAVI_DCS_E!U15+FC_TRA_DNAVI_IWW_E!U15</f>
        <v>0</v>
      </c>
      <c r="V15" s="8">
        <f>FC_TRA_DNAVI_DCS_E!V15+FC_TRA_DNAVI_IWW_E!V15</f>
        <v>0</v>
      </c>
      <c r="W15" s="8">
        <f>FC_TRA_DNAVI_DCS_E!W15+FC_TRA_DNAVI_IWW_E!W15</f>
        <v>0</v>
      </c>
      <c r="X15" s="8">
        <f>FC_TRA_DNAVI_DCS_E!X15+FC_TRA_DNAVI_IWW_E!X15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FC_TRA_DNAVI_DCS_E!C16+FC_TRA_DNAVI_IWW_E!C16</f>
        <v>0</v>
      </c>
      <c r="D16" s="8">
        <f>FC_TRA_DNAVI_DCS_E!D16+FC_TRA_DNAVI_IWW_E!D16</f>
        <v>0</v>
      </c>
      <c r="E16" s="8">
        <f>FC_TRA_DNAVI_DCS_E!E16+FC_TRA_DNAVI_IWW_E!E16</f>
        <v>0</v>
      </c>
      <c r="F16" s="8">
        <f>FC_TRA_DNAVI_DCS_E!F16+FC_TRA_DNAVI_IWW_E!F16</f>
        <v>0</v>
      </c>
      <c r="G16" s="8">
        <f>FC_TRA_DNAVI_DCS_E!G16+FC_TRA_DNAVI_IWW_E!G16</f>
        <v>0</v>
      </c>
      <c r="H16" s="8">
        <f>FC_TRA_DNAVI_DCS_E!H16+FC_TRA_DNAVI_IWW_E!H16</f>
        <v>0</v>
      </c>
      <c r="I16" s="8">
        <f>FC_TRA_DNAVI_DCS_E!I16+FC_TRA_DNAVI_IWW_E!I16</f>
        <v>0</v>
      </c>
      <c r="J16" s="8">
        <f>FC_TRA_DNAVI_DCS_E!J16+FC_TRA_DNAVI_IWW_E!J16</f>
        <v>0</v>
      </c>
      <c r="K16" s="8">
        <f>FC_TRA_DNAVI_DCS_E!K16+FC_TRA_DNAVI_IWW_E!K16</f>
        <v>0</v>
      </c>
      <c r="L16" s="8">
        <f>FC_TRA_DNAVI_DCS_E!L16+FC_TRA_DNAVI_IWW_E!L16</f>
        <v>0</v>
      </c>
      <c r="M16" s="8">
        <f>FC_TRA_DNAVI_DCS_E!M16+FC_TRA_DNAVI_IWW_E!M16</f>
        <v>0</v>
      </c>
      <c r="N16" s="8">
        <f>FC_TRA_DNAVI_DCS_E!N16+FC_TRA_DNAVI_IWW_E!N16</f>
        <v>0</v>
      </c>
      <c r="O16" s="8">
        <f>FC_TRA_DNAVI_DCS_E!O16+FC_TRA_DNAVI_IWW_E!O16</f>
        <v>0</v>
      </c>
      <c r="P16" s="8">
        <f>FC_TRA_DNAVI_DCS_E!P16+FC_TRA_DNAVI_IWW_E!P16</f>
        <v>0</v>
      </c>
      <c r="Q16" s="8">
        <f>FC_TRA_DNAVI_DCS_E!Q16+FC_TRA_DNAVI_IWW_E!Q16</f>
        <v>0</v>
      </c>
      <c r="R16" s="8">
        <f>FC_TRA_DNAVI_DCS_E!R16+FC_TRA_DNAVI_IWW_E!R16</f>
        <v>0</v>
      </c>
      <c r="S16" s="8">
        <f>FC_TRA_DNAVI_DCS_E!S16+FC_TRA_DNAVI_IWW_E!S16</f>
        <v>0</v>
      </c>
      <c r="T16" s="8">
        <f>FC_TRA_DNAVI_DCS_E!T16+FC_TRA_DNAVI_IWW_E!T16</f>
        <v>0</v>
      </c>
      <c r="U16" s="8">
        <f>FC_TRA_DNAVI_DCS_E!U16+FC_TRA_DNAVI_IWW_E!U16</f>
        <v>0</v>
      </c>
      <c r="V16" s="8">
        <f>FC_TRA_DNAVI_DCS_E!V16+FC_TRA_DNAVI_IWW_E!V16</f>
        <v>0</v>
      </c>
      <c r="W16" s="8">
        <f>FC_TRA_DNAVI_DCS_E!W16+FC_TRA_DNAVI_IWW_E!W16</f>
        <v>0</v>
      </c>
      <c r="X16" s="8">
        <f>FC_TRA_DNAVI_DCS_E!X16+FC_TRA_DNAVI_IWW_E!X16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FC_TRA_DNAVI_DCS_E!C18+FC_TRA_DNAVI_IWW_E!C18</f>
        <v>0</v>
      </c>
      <c r="D18" s="8">
        <f>FC_TRA_DNAVI_DCS_E!D18+FC_TRA_DNAVI_IWW_E!D18</f>
        <v>0</v>
      </c>
      <c r="E18" s="8">
        <f>FC_TRA_DNAVI_DCS_E!E18+FC_TRA_DNAVI_IWW_E!E18</f>
        <v>0</v>
      </c>
      <c r="F18" s="8">
        <f>FC_TRA_DNAVI_DCS_E!F18+FC_TRA_DNAVI_IWW_E!F18</f>
        <v>0</v>
      </c>
      <c r="G18" s="8">
        <f>FC_TRA_DNAVI_DCS_E!G18+FC_TRA_DNAVI_IWW_E!G18</f>
        <v>0</v>
      </c>
      <c r="H18" s="8">
        <f>FC_TRA_DNAVI_DCS_E!H18+FC_TRA_DNAVI_IWW_E!H18</f>
        <v>0</v>
      </c>
      <c r="I18" s="8">
        <f>FC_TRA_DNAVI_DCS_E!I18+FC_TRA_DNAVI_IWW_E!I18</f>
        <v>0</v>
      </c>
      <c r="J18" s="8">
        <f>FC_TRA_DNAVI_DCS_E!J18+FC_TRA_DNAVI_IWW_E!J18</f>
        <v>0</v>
      </c>
      <c r="K18" s="8">
        <f>FC_TRA_DNAVI_DCS_E!K18+FC_TRA_DNAVI_IWW_E!K18</f>
        <v>0</v>
      </c>
      <c r="L18" s="8">
        <f>FC_TRA_DNAVI_DCS_E!L18+FC_TRA_DNAVI_IWW_E!L18</f>
        <v>0</v>
      </c>
      <c r="M18" s="8">
        <f>FC_TRA_DNAVI_DCS_E!M18+FC_TRA_DNAVI_IWW_E!M18</f>
        <v>0</v>
      </c>
      <c r="N18" s="8">
        <f>FC_TRA_DNAVI_DCS_E!N18+FC_TRA_DNAVI_IWW_E!N18</f>
        <v>0</v>
      </c>
      <c r="O18" s="8">
        <f>FC_TRA_DNAVI_DCS_E!O18+FC_TRA_DNAVI_IWW_E!O18</f>
        <v>0</v>
      </c>
      <c r="P18" s="8">
        <f>FC_TRA_DNAVI_DCS_E!P18+FC_TRA_DNAVI_IWW_E!P18</f>
        <v>0</v>
      </c>
      <c r="Q18" s="8">
        <f>FC_TRA_DNAVI_DCS_E!Q18+FC_TRA_DNAVI_IWW_E!Q18</f>
        <v>0</v>
      </c>
      <c r="R18" s="8">
        <f>FC_TRA_DNAVI_DCS_E!R18+FC_TRA_DNAVI_IWW_E!R18</f>
        <v>0</v>
      </c>
      <c r="S18" s="8">
        <f>FC_TRA_DNAVI_DCS_E!S18+FC_TRA_DNAVI_IWW_E!S18</f>
        <v>0</v>
      </c>
      <c r="T18" s="8">
        <f>FC_TRA_DNAVI_DCS_E!T18+FC_TRA_DNAVI_IWW_E!T18</f>
        <v>0</v>
      </c>
      <c r="U18" s="8">
        <f>FC_TRA_DNAVI_DCS_E!U18+FC_TRA_DNAVI_IWW_E!U18</f>
        <v>0</v>
      </c>
      <c r="V18" s="8">
        <f>FC_TRA_DNAVI_DCS_E!V18+FC_TRA_DNAVI_IWW_E!V18</f>
        <v>0</v>
      </c>
      <c r="W18" s="8">
        <f>FC_TRA_DNAVI_DCS_E!W18+FC_TRA_DNAVI_IWW_E!W18</f>
        <v>0</v>
      </c>
      <c r="X18" s="8">
        <f>FC_TRA_DNAVI_DCS_E!X18+FC_TRA_DNAVI_IWW_E!X18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FC_TRA_DNAVI_DCS_E!C19+FC_TRA_DNAVI_IWW_E!C19</f>
        <v>0</v>
      </c>
      <c r="D19" s="8">
        <f>FC_TRA_DNAVI_DCS_E!D19+FC_TRA_DNAVI_IWW_E!D19</f>
        <v>0</v>
      </c>
      <c r="E19" s="8">
        <f>FC_TRA_DNAVI_DCS_E!E19+FC_TRA_DNAVI_IWW_E!E19</f>
        <v>0</v>
      </c>
      <c r="F19" s="8">
        <f>FC_TRA_DNAVI_DCS_E!F19+FC_TRA_DNAVI_IWW_E!F19</f>
        <v>0</v>
      </c>
      <c r="G19" s="8">
        <f>FC_TRA_DNAVI_DCS_E!G19+FC_TRA_DNAVI_IWW_E!G19</f>
        <v>0</v>
      </c>
      <c r="H19" s="8">
        <f>FC_TRA_DNAVI_DCS_E!H19+FC_TRA_DNAVI_IWW_E!H19</f>
        <v>0</v>
      </c>
      <c r="I19" s="8">
        <f>FC_TRA_DNAVI_DCS_E!I19+FC_TRA_DNAVI_IWW_E!I19</f>
        <v>0</v>
      </c>
      <c r="J19" s="8">
        <f>FC_TRA_DNAVI_DCS_E!J19+FC_TRA_DNAVI_IWW_E!J19</f>
        <v>0</v>
      </c>
      <c r="K19" s="8">
        <f>FC_TRA_DNAVI_DCS_E!K19+FC_TRA_DNAVI_IWW_E!K19</f>
        <v>0</v>
      </c>
      <c r="L19" s="8">
        <f>FC_TRA_DNAVI_DCS_E!L19+FC_TRA_DNAVI_IWW_E!L19</f>
        <v>0</v>
      </c>
      <c r="M19" s="8">
        <f>FC_TRA_DNAVI_DCS_E!M19+FC_TRA_DNAVI_IWW_E!M19</f>
        <v>0</v>
      </c>
      <c r="N19" s="8">
        <f>FC_TRA_DNAVI_DCS_E!N19+FC_TRA_DNAVI_IWW_E!N19</f>
        <v>0</v>
      </c>
      <c r="O19" s="8">
        <f>FC_TRA_DNAVI_DCS_E!O19+FC_TRA_DNAVI_IWW_E!O19</f>
        <v>0</v>
      </c>
      <c r="P19" s="8">
        <f>FC_TRA_DNAVI_DCS_E!P19+FC_TRA_DNAVI_IWW_E!P19</f>
        <v>0</v>
      </c>
      <c r="Q19" s="8">
        <f>FC_TRA_DNAVI_DCS_E!Q19+FC_TRA_DNAVI_IWW_E!Q19</f>
        <v>0</v>
      </c>
      <c r="R19" s="8">
        <f>FC_TRA_DNAVI_DCS_E!R19+FC_TRA_DNAVI_IWW_E!R19</f>
        <v>0</v>
      </c>
      <c r="S19" s="8">
        <f>FC_TRA_DNAVI_DCS_E!S19+FC_TRA_DNAVI_IWW_E!S19</f>
        <v>0</v>
      </c>
      <c r="T19" s="8">
        <f>FC_TRA_DNAVI_DCS_E!T19+FC_TRA_DNAVI_IWW_E!T19</f>
        <v>0</v>
      </c>
      <c r="U19" s="8">
        <f>FC_TRA_DNAVI_DCS_E!U19+FC_TRA_DNAVI_IWW_E!U19</f>
        <v>0</v>
      </c>
      <c r="V19" s="8">
        <f>FC_TRA_DNAVI_DCS_E!V19+FC_TRA_DNAVI_IWW_E!V19</f>
        <v>0</v>
      </c>
      <c r="W19" s="8">
        <f>FC_TRA_DNAVI_DCS_E!W19+FC_TRA_DNAVI_IWW_E!W19</f>
        <v>0</v>
      </c>
      <c r="X19" s="8">
        <f>FC_TRA_DNAVI_DCS_E!X19+FC_TRA_DNAVI_IWW_E!X19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FC_TRA_DNAVI_DCS_E!C20+FC_TRA_DNAVI_IWW_E!C20</f>
        <v>0</v>
      </c>
      <c r="D20" s="8">
        <f>FC_TRA_DNAVI_DCS_E!D20+FC_TRA_DNAVI_IWW_E!D20</f>
        <v>0</v>
      </c>
      <c r="E20" s="8">
        <f>FC_TRA_DNAVI_DCS_E!E20+FC_TRA_DNAVI_IWW_E!E20</f>
        <v>0</v>
      </c>
      <c r="F20" s="8">
        <f>FC_TRA_DNAVI_DCS_E!F20+FC_TRA_DNAVI_IWW_E!F20</f>
        <v>0</v>
      </c>
      <c r="G20" s="8">
        <f>FC_TRA_DNAVI_DCS_E!G20+FC_TRA_DNAVI_IWW_E!G20</f>
        <v>0</v>
      </c>
      <c r="H20" s="8">
        <f>FC_TRA_DNAVI_DCS_E!H20+FC_TRA_DNAVI_IWW_E!H20</f>
        <v>0</v>
      </c>
      <c r="I20" s="8">
        <f>FC_TRA_DNAVI_DCS_E!I20+FC_TRA_DNAVI_IWW_E!I20</f>
        <v>0</v>
      </c>
      <c r="J20" s="8">
        <f>FC_TRA_DNAVI_DCS_E!J20+FC_TRA_DNAVI_IWW_E!J20</f>
        <v>0</v>
      </c>
      <c r="K20" s="8">
        <f>FC_TRA_DNAVI_DCS_E!K20+FC_TRA_DNAVI_IWW_E!K20</f>
        <v>0</v>
      </c>
      <c r="L20" s="8">
        <f>FC_TRA_DNAVI_DCS_E!L20+FC_TRA_DNAVI_IWW_E!L20</f>
        <v>0</v>
      </c>
      <c r="M20" s="8">
        <f>FC_TRA_DNAVI_DCS_E!M20+FC_TRA_DNAVI_IWW_E!M20</f>
        <v>0</v>
      </c>
      <c r="N20" s="8">
        <f>FC_TRA_DNAVI_DCS_E!N20+FC_TRA_DNAVI_IWW_E!N20</f>
        <v>0</v>
      </c>
      <c r="O20" s="8">
        <f>FC_TRA_DNAVI_DCS_E!O20+FC_TRA_DNAVI_IWW_E!O20</f>
        <v>0</v>
      </c>
      <c r="P20" s="8">
        <f>FC_TRA_DNAVI_DCS_E!P20+FC_TRA_DNAVI_IWW_E!P20</f>
        <v>0</v>
      </c>
      <c r="Q20" s="8">
        <f>FC_TRA_DNAVI_DCS_E!Q20+FC_TRA_DNAVI_IWW_E!Q20</f>
        <v>0</v>
      </c>
      <c r="R20" s="8">
        <f>FC_TRA_DNAVI_DCS_E!R20+FC_TRA_DNAVI_IWW_E!R20</f>
        <v>0</v>
      </c>
      <c r="S20" s="8">
        <f>FC_TRA_DNAVI_DCS_E!S20+FC_TRA_DNAVI_IWW_E!S20</f>
        <v>0</v>
      </c>
      <c r="T20" s="8">
        <f>FC_TRA_DNAVI_DCS_E!T20+FC_TRA_DNAVI_IWW_E!T20</f>
        <v>0</v>
      </c>
      <c r="U20" s="8">
        <f>FC_TRA_DNAVI_DCS_E!U20+FC_TRA_DNAVI_IWW_E!U20</f>
        <v>0</v>
      </c>
      <c r="V20" s="8">
        <f>FC_TRA_DNAVI_DCS_E!V20+FC_TRA_DNAVI_IWW_E!V20</f>
        <v>0</v>
      </c>
      <c r="W20" s="8">
        <f>FC_TRA_DNAVI_DCS_E!W20+FC_TRA_DNAVI_IWW_E!W20</f>
        <v>0</v>
      </c>
      <c r="X20" s="8">
        <f>FC_TRA_DNAVI_DCS_E!X20+FC_TRA_DNAVI_IWW_E!X20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FC_TRA_DNAVI_DCS_E!C21+FC_TRA_DNAVI_IWW_E!C21</f>
        <v>0</v>
      </c>
      <c r="D21" s="8">
        <f>FC_TRA_DNAVI_DCS_E!D21+FC_TRA_DNAVI_IWW_E!D21</f>
        <v>0</v>
      </c>
      <c r="E21" s="8">
        <f>FC_TRA_DNAVI_DCS_E!E21+FC_TRA_DNAVI_IWW_E!E21</f>
        <v>0</v>
      </c>
      <c r="F21" s="8">
        <f>FC_TRA_DNAVI_DCS_E!F21+FC_TRA_DNAVI_IWW_E!F21</f>
        <v>0</v>
      </c>
      <c r="G21" s="8">
        <f>FC_TRA_DNAVI_DCS_E!G21+FC_TRA_DNAVI_IWW_E!G21</f>
        <v>0</v>
      </c>
      <c r="H21" s="8">
        <f>FC_TRA_DNAVI_DCS_E!H21+FC_TRA_DNAVI_IWW_E!H21</f>
        <v>0</v>
      </c>
      <c r="I21" s="8">
        <f>FC_TRA_DNAVI_DCS_E!I21+FC_TRA_DNAVI_IWW_E!I21</f>
        <v>0</v>
      </c>
      <c r="J21" s="8">
        <f>FC_TRA_DNAVI_DCS_E!J21+FC_TRA_DNAVI_IWW_E!J21</f>
        <v>0</v>
      </c>
      <c r="K21" s="8">
        <f>FC_TRA_DNAVI_DCS_E!K21+FC_TRA_DNAVI_IWW_E!K21</f>
        <v>0</v>
      </c>
      <c r="L21" s="8">
        <f>FC_TRA_DNAVI_DCS_E!L21+FC_TRA_DNAVI_IWW_E!L21</f>
        <v>0</v>
      </c>
      <c r="M21" s="8">
        <f>FC_TRA_DNAVI_DCS_E!M21+FC_TRA_DNAVI_IWW_E!M21</f>
        <v>0</v>
      </c>
      <c r="N21" s="8">
        <f>FC_TRA_DNAVI_DCS_E!N21+FC_TRA_DNAVI_IWW_E!N21</f>
        <v>0</v>
      </c>
      <c r="O21" s="8">
        <f>FC_TRA_DNAVI_DCS_E!O21+FC_TRA_DNAVI_IWW_E!O21</f>
        <v>0</v>
      </c>
      <c r="P21" s="8">
        <f>FC_TRA_DNAVI_DCS_E!P21+FC_TRA_DNAVI_IWW_E!P21</f>
        <v>0</v>
      </c>
      <c r="Q21" s="8">
        <f>FC_TRA_DNAVI_DCS_E!Q21+FC_TRA_DNAVI_IWW_E!Q21</f>
        <v>0</v>
      </c>
      <c r="R21" s="8">
        <f>FC_TRA_DNAVI_DCS_E!R21+FC_TRA_DNAVI_IWW_E!R21</f>
        <v>0</v>
      </c>
      <c r="S21" s="8">
        <f>FC_TRA_DNAVI_DCS_E!S21+FC_TRA_DNAVI_IWW_E!S21</f>
        <v>0</v>
      </c>
      <c r="T21" s="8">
        <f>FC_TRA_DNAVI_DCS_E!T21+FC_TRA_DNAVI_IWW_E!T21</f>
        <v>0</v>
      </c>
      <c r="U21" s="8">
        <f>FC_TRA_DNAVI_DCS_E!U21+FC_TRA_DNAVI_IWW_E!U21</f>
        <v>0</v>
      </c>
      <c r="V21" s="8">
        <f>FC_TRA_DNAVI_DCS_E!V21+FC_TRA_DNAVI_IWW_E!V21</f>
        <v>0</v>
      </c>
      <c r="W21" s="8">
        <f>FC_TRA_DNAVI_DCS_E!W21+FC_TRA_DNAVI_IWW_E!W21</f>
        <v>0</v>
      </c>
      <c r="X21" s="8">
        <f>FC_TRA_DNAVI_DCS_E!X21+FC_TRA_DNAVI_IWW_E!X21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FC_TRA_DNAVI_DCS_E!C23+FC_TRA_DNAVI_IWW_E!C23</f>
        <v>0</v>
      </c>
      <c r="D23" s="8">
        <f>FC_TRA_DNAVI_DCS_E!D23+FC_TRA_DNAVI_IWW_E!D23</f>
        <v>0</v>
      </c>
      <c r="E23" s="8">
        <f>FC_TRA_DNAVI_DCS_E!E23+FC_TRA_DNAVI_IWW_E!E23</f>
        <v>0</v>
      </c>
      <c r="F23" s="8">
        <f>FC_TRA_DNAVI_DCS_E!F23+FC_TRA_DNAVI_IWW_E!F23</f>
        <v>0</v>
      </c>
      <c r="G23" s="8">
        <f>FC_TRA_DNAVI_DCS_E!G23+FC_TRA_DNAVI_IWW_E!G23</f>
        <v>0</v>
      </c>
      <c r="H23" s="8">
        <f>FC_TRA_DNAVI_DCS_E!H23+FC_TRA_DNAVI_IWW_E!H23</f>
        <v>0</v>
      </c>
      <c r="I23" s="8">
        <f>FC_TRA_DNAVI_DCS_E!I23+FC_TRA_DNAVI_IWW_E!I23</f>
        <v>0</v>
      </c>
      <c r="J23" s="8">
        <f>FC_TRA_DNAVI_DCS_E!J23+FC_TRA_DNAVI_IWW_E!J23</f>
        <v>0</v>
      </c>
      <c r="K23" s="8">
        <f>FC_TRA_DNAVI_DCS_E!K23+FC_TRA_DNAVI_IWW_E!K23</f>
        <v>0</v>
      </c>
      <c r="L23" s="8">
        <f>FC_TRA_DNAVI_DCS_E!L23+FC_TRA_DNAVI_IWW_E!L23</f>
        <v>0</v>
      </c>
      <c r="M23" s="8">
        <f>FC_TRA_DNAVI_DCS_E!M23+FC_TRA_DNAVI_IWW_E!M23</f>
        <v>0</v>
      </c>
      <c r="N23" s="8">
        <f>FC_TRA_DNAVI_DCS_E!N23+FC_TRA_DNAVI_IWW_E!N23</f>
        <v>0</v>
      </c>
      <c r="O23" s="8">
        <f>FC_TRA_DNAVI_DCS_E!O23+FC_TRA_DNAVI_IWW_E!O23</f>
        <v>0</v>
      </c>
      <c r="P23" s="8">
        <f>FC_TRA_DNAVI_DCS_E!P23+FC_TRA_DNAVI_IWW_E!P23</f>
        <v>0</v>
      </c>
      <c r="Q23" s="8">
        <f>FC_TRA_DNAVI_DCS_E!Q23+FC_TRA_DNAVI_IWW_E!Q23</f>
        <v>0</v>
      </c>
      <c r="R23" s="8">
        <f>FC_TRA_DNAVI_DCS_E!R23+FC_TRA_DNAVI_IWW_E!R23</f>
        <v>0</v>
      </c>
      <c r="S23" s="8">
        <f>FC_TRA_DNAVI_DCS_E!S23+FC_TRA_DNAVI_IWW_E!S23</f>
        <v>0</v>
      </c>
      <c r="T23" s="8">
        <f>FC_TRA_DNAVI_DCS_E!T23+FC_TRA_DNAVI_IWW_E!T23</f>
        <v>0</v>
      </c>
      <c r="U23" s="8">
        <f>FC_TRA_DNAVI_DCS_E!U23+FC_TRA_DNAVI_IWW_E!U23</f>
        <v>0</v>
      </c>
      <c r="V23" s="8">
        <f>FC_TRA_DNAVI_DCS_E!V23+FC_TRA_DNAVI_IWW_E!V23</f>
        <v>0</v>
      </c>
      <c r="W23" s="8">
        <f>FC_TRA_DNAVI_DCS_E!W23+FC_TRA_DNAVI_IWW_E!W23</f>
        <v>0</v>
      </c>
      <c r="X23" s="8">
        <f>FC_TRA_DNAVI_DCS_E!X23+FC_TRA_DNAVI_IWW_E!X23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FC_TRA_DNAVI_DCS_E!C24+FC_TRA_DNAVI_IWW_E!C24</f>
        <v>0</v>
      </c>
      <c r="D24" s="8">
        <f>FC_TRA_DNAVI_DCS_E!D24+FC_TRA_DNAVI_IWW_E!D24</f>
        <v>0</v>
      </c>
      <c r="E24" s="8">
        <f>FC_TRA_DNAVI_DCS_E!E24+FC_TRA_DNAVI_IWW_E!E24</f>
        <v>0</v>
      </c>
      <c r="F24" s="8">
        <f>FC_TRA_DNAVI_DCS_E!F24+FC_TRA_DNAVI_IWW_E!F24</f>
        <v>0</v>
      </c>
      <c r="G24" s="8">
        <f>FC_TRA_DNAVI_DCS_E!G24+FC_TRA_DNAVI_IWW_E!G24</f>
        <v>0</v>
      </c>
      <c r="H24" s="8">
        <f>FC_TRA_DNAVI_DCS_E!H24+FC_TRA_DNAVI_IWW_E!H24</f>
        <v>0</v>
      </c>
      <c r="I24" s="8">
        <f>FC_TRA_DNAVI_DCS_E!I24+FC_TRA_DNAVI_IWW_E!I24</f>
        <v>0</v>
      </c>
      <c r="J24" s="8">
        <f>FC_TRA_DNAVI_DCS_E!J24+FC_TRA_DNAVI_IWW_E!J24</f>
        <v>0</v>
      </c>
      <c r="K24" s="8">
        <f>FC_TRA_DNAVI_DCS_E!K24+FC_TRA_DNAVI_IWW_E!K24</f>
        <v>0</v>
      </c>
      <c r="L24" s="8">
        <f>FC_TRA_DNAVI_DCS_E!L24+FC_TRA_DNAVI_IWW_E!L24</f>
        <v>0</v>
      </c>
      <c r="M24" s="8">
        <f>FC_TRA_DNAVI_DCS_E!M24+FC_TRA_DNAVI_IWW_E!M24</f>
        <v>0</v>
      </c>
      <c r="N24" s="8">
        <f>FC_TRA_DNAVI_DCS_E!N24+FC_TRA_DNAVI_IWW_E!N24</f>
        <v>0</v>
      </c>
      <c r="O24" s="8">
        <f>FC_TRA_DNAVI_DCS_E!O24+FC_TRA_DNAVI_IWW_E!O24</f>
        <v>0</v>
      </c>
      <c r="P24" s="8">
        <f>FC_TRA_DNAVI_DCS_E!P24+FC_TRA_DNAVI_IWW_E!P24</f>
        <v>0</v>
      </c>
      <c r="Q24" s="8">
        <f>FC_TRA_DNAVI_DCS_E!Q24+FC_TRA_DNAVI_IWW_E!Q24</f>
        <v>0</v>
      </c>
      <c r="R24" s="8">
        <f>FC_TRA_DNAVI_DCS_E!R24+FC_TRA_DNAVI_IWW_E!R24</f>
        <v>0</v>
      </c>
      <c r="S24" s="8">
        <f>FC_TRA_DNAVI_DCS_E!S24+FC_TRA_DNAVI_IWW_E!S24</f>
        <v>0</v>
      </c>
      <c r="T24" s="8">
        <f>FC_TRA_DNAVI_DCS_E!T24+FC_TRA_DNAVI_IWW_E!T24</f>
        <v>0</v>
      </c>
      <c r="U24" s="8">
        <f>FC_TRA_DNAVI_DCS_E!U24+FC_TRA_DNAVI_IWW_E!U24</f>
        <v>0</v>
      </c>
      <c r="V24" s="8">
        <f>FC_TRA_DNAVI_DCS_E!V24+FC_TRA_DNAVI_IWW_E!V24</f>
        <v>0</v>
      </c>
      <c r="W24" s="8">
        <f>FC_TRA_DNAVI_DCS_E!W24+FC_TRA_DNAVI_IWW_E!W24</f>
        <v>0</v>
      </c>
      <c r="X24" s="8">
        <f>FC_TRA_DNAVI_DCS_E!X24+FC_TRA_DNAVI_IWW_E!X24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FC_TRA_DNAVI_DCS_E!C25+FC_TRA_DNAVI_IWW_E!C25</f>
        <v>0</v>
      </c>
      <c r="D25" s="27">
        <f>FC_TRA_DNAVI_DCS_E!D25+FC_TRA_DNAVI_IWW_E!D25</f>
        <v>0</v>
      </c>
      <c r="E25" s="27">
        <f>FC_TRA_DNAVI_DCS_E!E25+FC_TRA_DNAVI_IWW_E!E25</f>
        <v>0</v>
      </c>
      <c r="F25" s="27">
        <f>FC_TRA_DNAVI_DCS_E!F25+FC_TRA_DNAVI_IWW_E!F25</f>
        <v>0</v>
      </c>
      <c r="G25" s="27">
        <f>FC_TRA_DNAVI_DCS_E!G25+FC_TRA_DNAVI_IWW_E!G25</f>
        <v>0</v>
      </c>
      <c r="H25" s="27">
        <f>FC_TRA_DNAVI_DCS_E!H25+FC_TRA_DNAVI_IWW_E!H25</f>
        <v>0</v>
      </c>
      <c r="I25" s="27">
        <f>FC_TRA_DNAVI_DCS_E!I25+FC_TRA_DNAVI_IWW_E!I25</f>
        <v>0</v>
      </c>
      <c r="J25" s="27">
        <f>FC_TRA_DNAVI_DCS_E!J25+FC_TRA_DNAVI_IWW_E!J25</f>
        <v>0</v>
      </c>
      <c r="K25" s="27">
        <f>FC_TRA_DNAVI_DCS_E!K25+FC_TRA_DNAVI_IWW_E!K25</f>
        <v>0</v>
      </c>
      <c r="L25" s="27">
        <f>FC_TRA_DNAVI_DCS_E!L25+FC_TRA_DNAVI_IWW_E!L25</f>
        <v>0</v>
      </c>
      <c r="M25" s="27">
        <f>FC_TRA_DNAVI_DCS_E!M25+FC_TRA_DNAVI_IWW_E!M25</f>
        <v>0</v>
      </c>
      <c r="N25" s="27">
        <f>FC_TRA_DNAVI_DCS_E!N25+FC_TRA_DNAVI_IWW_E!N25</f>
        <v>0</v>
      </c>
      <c r="O25" s="27">
        <f>FC_TRA_DNAVI_DCS_E!O25+FC_TRA_DNAVI_IWW_E!O25</f>
        <v>0</v>
      </c>
      <c r="P25" s="27">
        <f>FC_TRA_DNAVI_DCS_E!P25+FC_TRA_DNAVI_IWW_E!P25</f>
        <v>0</v>
      </c>
      <c r="Q25" s="27">
        <f>FC_TRA_DNAVI_DCS_E!Q25+FC_TRA_DNAVI_IWW_E!Q25</f>
        <v>0</v>
      </c>
      <c r="R25" s="27">
        <f>FC_TRA_DNAVI_DCS_E!R25+FC_TRA_DNAVI_IWW_E!R25</f>
        <v>0</v>
      </c>
      <c r="S25" s="27">
        <f>FC_TRA_DNAVI_DCS_E!S25+FC_TRA_DNAVI_IWW_E!S25</f>
        <v>0</v>
      </c>
      <c r="T25" s="27">
        <f>FC_TRA_DNAVI_DCS_E!T25+FC_TRA_DNAVI_IWW_E!T25</f>
        <v>0</v>
      </c>
      <c r="U25" s="27">
        <f>FC_TRA_DNAVI_DCS_E!U25+FC_TRA_DNAVI_IWW_E!U25</f>
        <v>0</v>
      </c>
      <c r="V25" s="27">
        <f>FC_TRA_DNAVI_DCS_E!V25+FC_TRA_DNAVI_IWW_E!V25</f>
        <v>0</v>
      </c>
      <c r="W25" s="27">
        <f>FC_TRA_DNAVI_DCS_E!W25+FC_TRA_DNAVI_IWW_E!W25</f>
        <v>0</v>
      </c>
      <c r="X25" s="27">
        <f>FC_TRA_DNAVI_DCS_E!X25+FC_TRA_DNAVI_IWW_E!X25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138.06243827999998</v>
      </c>
      <c r="D26" s="27">
        <f t="shared" si="13"/>
        <v>157.32677844</v>
      </c>
      <c r="E26" s="27">
        <f t="shared" si="13"/>
        <v>282.23642987999995</v>
      </c>
      <c r="F26" s="27">
        <f t="shared" si="13"/>
        <v>205.40433707999998</v>
      </c>
      <c r="G26" s="27">
        <f t="shared" si="13"/>
        <v>80.268884280000009</v>
      </c>
      <c r="H26" s="27">
        <f t="shared" si="13"/>
        <v>54.58283063999999</v>
      </c>
      <c r="I26" s="27">
        <f t="shared" si="13"/>
        <v>63.726029640000014</v>
      </c>
      <c r="J26" s="27">
        <f t="shared" si="13"/>
        <v>402.81539868000004</v>
      </c>
      <c r="K26" s="27">
        <f t="shared" si="13"/>
        <v>440.41890132000003</v>
      </c>
      <c r="L26" s="27">
        <f t="shared" si="13"/>
        <v>626.42402568000023</v>
      </c>
      <c r="M26" s="27">
        <f t="shared" si="13"/>
        <v>390.97331856</v>
      </c>
      <c r="N26" s="27">
        <f t="shared" si="13"/>
        <v>368.39807747999998</v>
      </c>
      <c r="O26" s="27">
        <f t="shared" si="13"/>
        <v>371.49404651999998</v>
      </c>
      <c r="P26" s="27">
        <f t="shared" si="13"/>
        <v>383.96868048000005</v>
      </c>
      <c r="Q26" s="27">
        <f t="shared" si="13"/>
        <v>269.23601988000001</v>
      </c>
      <c r="R26" s="27">
        <f t="shared" si="13"/>
        <v>304.46577431999998</v>
      </c>
      <c r="S26" s="27">
        <f t="shared" si="13"/>
        <v>346.99691952000001</v>
      </c>
      <c r="T26" s="27">
        <f t="shared" si="13"/>
        <v>307.07894340000001</v>
      </c>
      <c r="U26" s="27">
        <f t="shared" si="13"/>
        <v>320.03780724000001</v>
      </c>
      <c r="V26" s="27">
        <f t="shared" si="13"/>
        <v>275.67038448000005</v>
      </c>
      <c r="W26" s="27">
        <f t="shared" ref="W26:X26" si="14">SUM(W27,W33)</f>
        <v>197.49954167999999</v>
      </c>
      <c r="X26" s="27">
        <f t="shared" si="14"/>
        <v>226.59361416000002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FC_TRA_DNAVI_DCS_E!C28+FC_TRA_DNAVI_IWW_E!C28</f>
        <v>0</v>
      </c>
      <c r="D28" s="8">
        <f>FC_TRA_DNAVI_DCS_E!D28+FC_TRA_DNAVI_IWW_E!D28</f>
        <v>0</v>
      </c>
      <c r="E28" s="8">
        <f>FC_TRA_DNAVI_DCS_E!E28+FC_TRA_DNAVI_IWW_E!E28</f>
        <v>0</v>
      </c>
      <c r="F28" s="8">
        <f>FC_TRA_DNAVI_DCS_E!F28+FC_TRA_DNAVI_IWW_E!F28</f>
        <v>0</v>
      </c>
      <c r="G28" s="8">
        <f>FC_TRA_DNAVI_DCS_E!G28+FC_TRA_DNAVI_IWW_E!G28</f>
        <v>0</v>
      </c>
      <c r="H28" s="8">
        <f>FC_TRA_DNAVI_DCS_E!H28+FC_TRA_DNAVI_IWW_E!H28</f>
        <v>0</v>
      </c>
      <c r="I28" s="8">
        <f>FC_TRA_DNAVI_DCS_E!I28+FC_TRA_DNAVI_IWW_E!I28</f>
        <v>0</v>
      </c>
      <c r="J28" s="8">
        <f>FC_TRA_DNAVI_DCS_E!J28+FC_TRA_DNAVI_IWW_E!J28</f>
        <v>0</v>
      </c>
      <c r="K28" s="8">
        <f>FC_TRA_DNAVI_DCS_E!K28+FC_TRA_DNAVI_IWW_E!K28</f>
        <v>0</v>
      </c>
      <c r="L28" s="8">
        <f>FC_TRA_DNAVI_DCS_E!L28+FC_TRA_DNAVI_IWW_E!L28</f>
        <v>0</v>
      </c>
      <c r="M28" s="8">
        <f>FC_TRA_DNAVI_DCS_E!M28+FC_TRA_DNAVI_IWW_E!M28</f>
        <v>0</v>
      </c>
      <c r="N28" s="8">
        <f>FC_TRA_DNAVI_DCS_E!N28+FC_TRA_DNAVI_IWW_E!N28</f>
        <v>0</v>
      </c>
      <c r="O28" s="8">
        <f>FC_TRA_DNAVI_DCS_E!O28+FC_TRA_DNAVI_IWW_E!O28</f>
        <v>0</v>
      </c>
      <c r="P28" s="8">
        <f>FC_TRA_DNAVI_DCS_E!P28+FC_TRA_DNAVI_IWW_E!P28</f>
        <v>0</v>
      </c>
      <c r="Q28" s="8">
        <f>FC_TRA_DNAVI_DCS_E!Q28+FC_TRA_DNAVI_IWW_E!Q28</f>
        <v>0</v>
      </c>
      <c r="R28" s="8">
        <f>FC_TRA_DNAVI_DCS_E!R28+FC_TRA_DNAVI_IWW_E!R28</f>
        <v>0</v>
      </c>
      <c r="S28" s="8">
        <f>FC_TRA_DNAVI_DCS_E!S28+FC_TRA_DNAVI_IWW_E!S28</f>
        <v>0</v>
      </c>
      <c r="T28" s="8">
        <f>FC_TRA_DNAVI_DCS_E!T28+FC_TRA_DNAVI_IWW_E!T28</f>
        <v>0</v>
      </c>
      <c r="U28" s="8">
        <f>FC_TRA_DNAVI_DCS_E!U28+FC_TRA_DNAVI_IWW_E!U28</f>
        <v>0</v>
      </c>
      <c r="V28" s="8">
        <f>FC_TRA_DNAVI_DCS_E!V28+FC_TRA_DNAVI_IWW_E!V28</f>
        <v>0</v>
      </c>
      <c r="W28" s="8">
        <f>FC_TRA_DNAVI_DCS_E!W28+FC_TRA_DNAVI_IWW_E!W28</f>
        <v>0</v>
      </c>
      <c r="X28" s="8">
        <f>FC_TRA_DNAVI_DCS_E!X28+FC_TRA_DNAVI_IWW_E!X28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FC_TRA_DNAVI_DCS_E!C29+FC_TRA_DNAVI_IWW_E!C29</f>
        <v>0</v>
      </c>
      <c r="D29" s="8">
        <f>FC_TRA_DNAVI_DCS_E!D29+FC_TRA_DNAVI_IWW_E!D29</f>
        <v>0</v>
      </c>
      <c r="E29" s="8">
        <f>FC_TRA_DNAVI_DCS_E!E29+FC_TRA_DNAVI_IWW_E!E29</f>
        <v>0</v>
      </c>
      <c r="F29" s="8">
        <f>FC_TRA_DNAVI_DCS_E!F29+FC_TRA_DNAVI_IWW_E!F29</f>
        <v>0</v>
      </c>
      <c r="G29" s="8">
        <f>FC_TRA_DNAVI_DCS_E!G29+FC_TRA_DNAVI_IWW_E!G29</f>
        <v>0</v>
      </c>
      <c r="H29" s="8">
        <f>FC_TRA_DNAVI_DCS_E!H29+FC_TRA_DNAVI_IWW_E!H29</f>
        <v>0</v>
      </c>
      <c r="I29" s="8">
        <f>FC_TRA_DNAVI_DCS_E!I29+FC_TRA_DNAVI_IWW_E!I29</f>
        <v>0</v>
      </c>
      <c r="J29" s="8">
        <f>FC_TRA_DNAVI_DCS_E!J29+FC_TRA_DNAVI_IWW_E!J29</f>
        <v>0</v>
      </c>
      <c r="K29" s="8">
        <f>FC_TRA_DNAVI_DCS_E!K29+FC_TRA_DNAVI_IWW_E!K29</f>
        <v>0</v>
      </c>
      <c r="L29" s="8">
        <f>FC_TRA_DNAVI_DCS_E!L29+FC_TRA_DNAVI_IWW_E!L29</f>
        <v>0</v>
      </c>
      <c r="M29" s="8">
        <f>FC_TRA_DNAVI_DCS_E!M29+FC_TRA_DNAVI_IWW_E!M29</f>
        <v>0</v>
      </c>
      <c r="N29" s="8">
        <f>FC_TRA_DNAVI_DCS_E!N29+FC_TRA_DNAVI_IWW_E!N29</f>
        <v>0</v>
      </c>
      <c r="O29" s="8">
        <f>FC_TRA_DNAVI_DCS_E!O29+FC_TRA_DNAVI_IWW_E!O29</f>
        <v>0</v>
      </c>
      <c r="P29" s="8">
        <f>FC_TRA_DNAVI_DCS_E!P29+FC_TRA_DNAVI_IWW_E!P29</f>
        <v>0</v>
      </c>
      <c r="Q29" s="8">
        <f>FC_TRA_DNAVI_DCS_E!Q29+FC_TRA_DNAVI_IWW_E!Q29</f>
        <v>0</v>
      </c>
      <c r="R29" s="8">
        <f>FC_TRA_DNAVI_DCS_E!R29+FC_TRA_DNAVI_IWW_E!R29</f>
        <v>0</v>
      </c>
      <c r="S29" s="8">
        <f>FC_TRA_DNAVI_DCS_E!S29+FC_TRA_DNAVI_IWW_E!S29</f>
        <v>0</v>
      </c>
      <c r="T29" s="8">
        <f>FC_TRA_DNAVI_DCS_E!T29+FC_TRA_DNAVI_IWW_E!T29</f>
        <v>0</v>
      </c>
      <c r="U29" s="8">
        <f>FC_TRA_DNAVI_DCS_E!U29+FC_TRA_DNAVI_IWW_E!U29</f>
        <v>0</v>
      </c>
      <c r="V29" s="8">
        <f>FC_TRA_DNAVI_DCS_E!V29+FC_TRA_DNAVI_IWW_E!V29</f>
        <v>0</v>
      </c>
      <c r="W29" s="8">
        <f>FC_TRA_DNAVI_DCS_E!W29+FC_TRA_DNAVI_IWW_E!W29</f>
        <v>0</v>
      </c>
      <c r="X29" s="8">
        <f>FC_TRA_DNAVI_DCS_E!X29+FC_TRA_DNAVI_IWW_E!X29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FC_TRA_DNAVI_DCS_E!C30+FC_TRA_DNAVI_IWW_E!C30</f>
        <v>0</v>
      </c>
      <c r="D30" s="8">
        <f>FC_TRA_DNAVI_DCS_E!D30+FC_TRA_DNAVI_IWW_E!D30</f>
        <v>0</v>
      </c>
      <c r="E30" s="8">
        <f>FC_TRA_DNAVI_DCS_E!E30+FC_TRA_DNAVI_IWW_E!E30</f>
        <v>0</v>
      </c>
      <c r="F30" s="8">
        <f>FC_TRA_DNAVI_DCS_E!F30+FC_TRA_DNAVI_IWW_E!F30</f>
        <v>0</v>
      </c>
      <c r="G30" s="8">
        <f>FC_TRA_DNAVI_DCS_E!G30+FC_TRA_DNAVI_IWW_E!G30</f>
        <v>0</v>
      </c>
      <c r="H30" s="8">
        <f>FC_TRA_DNAVI_DCS_E!H30+FC_TRA_DNAVI_IWW_E!H30</f>
        <v>0</v>
      </c>
      <c r="I30" s="8">
        <f>FC_TRA_DNAVI_DCS_E!I30+FC_TRA_DNAVI_IWW_E!I30</f>
        <v>0</v>
      </c>
      <c r="J30" s="8">
        <f>FC_TRA_DNAVI_DCS_E!J30+FC_TRA_DNAVI_IWW_E!J30</f>
        <v>0</v>
      </c>
      <c r="K30" s="8">
        <f>FC_TRA_DNAVI_DCS_E!K30+FC_TRA_DNAVI_IWW_E!K30</f>
        <v>0</v>
      </c>
      <c r="L30" s="8">
        <f>FC_TRA_DNAVI_DCS_E!L30+FC_TRA_DNAVI_IWW_E!L30</f>
        <v>0</v>
      </c>
      <c r="M30" s="8">
        <f>FC_TRA_DNAVI_DCS_E!M30+FC_TRA_DNAVI_IWW_E!M30</f>
        <v>0</v>
      </c>
      <c r="N30" s="8">
        <f>FC_TRA_DNAVI_DCS_E!N30+FC_TRA_DNAVI_IWW_E!N30</f>
        <v>0</v>
      </c>
      <c r="O30" s="8">
        <f>FC_TRA_DNAVI_DCS_E!O30+FC_TRA_DNAVI_IWW_E!O30</f>
        <v>0</v>
      </c>
      <c r="P30" s="8">
        <f>FC_TRA_DNAVI_DCS_E!P30+FC_TRA_DNAVI_IWW_E!P30</f>
        <v>0</v>
      </c>
      <c r="Q30" s="8">
        <f>FC_TRA_DNAVI_DCS_E!Q30+FC_TRA_DNAVI_IWW_E!Q30</f>
        <v>0</v>
      </c>
      <c r="R30" s="8">
        <f>FC_TRA_DNAVI_DCS_E!R30+FC_TRA_DNAVI_IWW_E!R30</f>
        <v>0</v>
      </c>
      <c r="S30" s="8">
        <f>FC_TRA_DNAVI_DCS_E!S30+FC_TRA_DNAVI_IWW_E!S30</f>
        <v>0</v>
      </c>
      <c r="T30" s="8">
        <f>FC_TRA_DNAVI_DCS_E!T30+FC_TRA_DNAVI_IWW_E!T30</f>
        <v>0</v>
      </c>
      <c r="U30" s="8">
        <f>FC_TRA_DNAVI_DCS_E!U30+FC_TRA_DNAVI_IWW_E!U30</f>
        <v>0</v>
      </c>
      <c r="V30" s="8">
        <f>FC_TRA_DNAVI_DCS_E!V30+FC_TRA_DNAVI_IWW_E!V30</f>
        <v>0</v>
      </c>
      <c r="W30" s="8">
        <f>FC_TRA_DNAVI_DCS_E!W30+FC_TRA_DNAVI_IWW_E!W30</f>
        <v>0</v>
      </c>
      <c r="X30" s="8">
        <f>FC_TRA_DNAVI_DCS_E!X30+FC_TRA_DNAVI_IWW_E!X30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FC_TRA_DNAVI_DCS_E!C31+FC_TRA_DNAVI_IWW_E!C31</f>
        <v>0</v>
      </c>
      <c r="D31" s="8">
        <f>FC_TRA_DNAVI_DCS_E!D31+FC_TRA_DNAVI_IWW_E!D31</f>
        <v>0</v>
      </c>
      <c r="E31" s="8">
        <f>FC_TRA_DNAVI_DCS_E!E31+FC_TRA_DNAVI_IWW_E!E31</f>
        <v>0</v>
      </c>
      <c r="F31" s="8">
        <f>FC_TRA_DNAVI_DCS_E!F31+FC_TRA_DNAVI_IWW_E!F31</f>
        <v>0</v>
      </c>
      <c r="G31" s="8">
        <f>FC_TRA_DNAVI_DCS_E!G31+FC_TRA_DNAVI_IWW_E!G31</f>
        <v>0</v>
      </c>
      <c r="H31" s="8">
        <f>FC_TRA_DNAVI_DCS_E!H31+FC_TRA_DNAVI_IWW_E!H31</f>
        <v>0</v>
      </c>
      <c r="I31" s="8">
        <f>FC_TRA_DNAVI_DCS_E!I31+FC_TRA_DNAVI_IWW_E!I31</f>
        <v>0</v>
      </c>
      <c r="J31" s="8">
        <f>FC_TRA_DNAVI_DCS_E!J31+FC_TRA_DNAVI_IWW_E!J31</f>
        <v>0</v>
      </c>
      <c r="K31" s="8">
        <f>FC_TRA_DNAVI_DCS_E!K31+FC_TRA_DNAVI_IWW_E!K31</f>
        <v>0</v>
      </c>
      <c r="L31" s="8">
        <f>FC_TRA_DNAVI_DCS_E!L31+FC_TRA_DNAVI_IWW_E!L31</f>
        <v>0</v>
      </c>
      <c r="M31" s="8">
        <f>FC_TRA_DNAVI_DCS_E!M31+FC_TRA_DNAVI_IWW_E!M31</f>
        <v>0</v>
      </c>
      <c r="N31" s="8">
        <f>FC_TRA_DNAVI_DCS_E!N31+FC_TRA_DNAVI_IWW_E!N31</f>
        <v>0</v>
      </c>
      <c r="O31" s="8">
        <f>FC_TRA_DNAVI_DCS_E!O31+FC_TRA_DNAVI_IWW_E!O31</f>
        <v>0</v>
      </c>
      <c r="P31" s="8">
        <f>FC_TRA_DNAVI_DCS_E!P31+FC_TRA_DNAVI_IWW_E!P31</f>
        <v>0</v>
      </c>
      <c r="Q31" s="8">
        <f>FC_TRA_DNAVI_DCS_E!Q31+FC_TRA_DNAVI_IWW_E!Q31</f>
        <v>0</v>
      </c>
      <c r="R31" s="8">
        <f>FC_TRA_DNAVI_DCS_E!R31+FC_TRA_DNAVI_IWW_E!R31</f>
        <v>0</v>
      </c>
      <c r="S31" s="8">
        <f>FC_TRA_DNAVI_DCS_E!S31+FC_TRA_DNAVI_IWW_E!S31</f>
        <v>0</v>
      </c>
      <c r="T31" s="8">
        <f>FC_TRA_DNAVI_DCS_E!T31+FC_TRA_DNAVI_IWW_E!T31</f>
        <v>0</v>
      </c>
      <c r="U31" s="8">
        <f>FC_TRA_DNAVI_DCS_E!U31+FC_TRA_DNAVI_IWW_E!U31</f>
        <v>0</v>
      </c>
      <c r="V31" s="8">
        <f>FC_TRA_DNAVI_DCS_E!V31+FC_TRA_DNAVI_IWW_E!V31</f>
        <v>0</v>
      </c>
      <c r="W31" s="8">
        <f>FC_TRA_DNAVI_DCS_E!W31+FC_TRA_DNAVI_IWW_E!W31</f>
        <v>0</v>
      </c>
      <c r="X31" s="8">
        <f>FC_TRA_DNAVI_DCS_E!X31+FC_TRA_DNAVI_IWW_E!X31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FC_TRA_DNAVI_DCS_E!C32+FC_TRA_DNAVI_IWW_E!C32</f>
        <v>0</v>
      </c>
      <c r="D32" s="8">
        <f>FC_TRA_DNAVI_DCS_E!D32+FC_TRA_DNAVI_IWW_E!D32</f>
        <v>0</v>
      </c>
      <c r="E32" s="8">
        <f>FC_TRA_DNAVI_DCS_E!E32+FC_TRA_DNAVI_IWW_E!E32</f>
        <v>0</v>
      </c>
      <c r="F32" s="8">
        <f>FC_TRA_DNAVI_DCS_E!F32+FC_TRA_DNAVI_IWW_E!F32</f>
        <v>0</v>
      </c>
      <c r="G32" s="8">
        <f>FC_TRA_DNAVI_DCS_E!G32+FC_TRA_DNAVI_IWW_E!G32</f>
        <v>0</v>
      </c>
      <c r="H32" s="8">
        <f>FC_TRA_DNAVI_DCS_E!H32+FC_TRA_DNAVI_IWW_E!H32</f>
        <v>0</v>
      </c>
      <c r="I32" s="8">
        <f>FC_TRA_DNAVI_DCS_E!I32+FC_TRA_DNAVI_IWW_E!I32</f>
        <v>0</v>
      </c>
      <c r="J32" s="8">
        <f>FC_TRA_DNAVI_DCS_E!J32+FC_TRA_DNAVI_IWW_E!J32</f>
        <v>0</v>
      </c>
      <c r="K32" s="8">
        <f>FC_TRA_DNAVI_DCS_E!K32+FC_TRA_DNAVI_IWW_E!K32</f>
        <v>0</v>
      </c>
      <c r="L32" s="8">
        <f>FC_TRA_DNAVI_DCS_E!L32+FC_TRA_DNAVI_IWW_E!L32</f>
        <v>0</v>
      </c>
      <c r="M32" s="8">
        <f>FC_TRA_DNAVI_DCS_E!M32+FC_TRA_DNAVI_IWW_E!M32</f>
        <v>0</v>
      </c>
      <c r="N32" s="8">
        <f>FC_TRA_DNAVI_DCS_E!N32+FC_TRA_DNAVI_IWW_E!N32</f>
        <v>0</v>
      </c>
      <c r="O32" s="8">
        <f>FC_TRA_DNAVI_DCS_E!O32+FC_TRA_DNAVI_IWW_E!O32</f>
        <v>0</v>
      </c>
      <c r="P32" s="8">
        <f>FC_TRA_DNAVI_DCS_E!P32+FC_TRA_DNAVI_IWW_E!P32</f>
        <v>0</v>
      </c>
      <c r="Q32" s="8">
        <f>FC_TRA_DNAVI_DCS_E!Q32+FC_TRA_DNAVI_IWW_E!Q32</f>
        <v>0</v>
      </c>
      <c r="R32" s="8">
        <f>FC_TRA_DNAVI_DCS_E!R32+FC_TRA_DNAVI_IWW_E!R32</f>
        <v>0</v>
      </c>
      <c r="S32" s="8">
        <f>FC_TRA_DNAVI_DCS_E!S32+FC_TRA_DNAVI_IWW_E!S32</f>
        <v>0</v>
      </c>
      <c r="T32" s="8">
        <f>FC_TRA_DNAVI_DCS_E!T32+FC_TRA_DNAVI_IWW_E!T32</f>
        <v>0</v>
      </c>
      <c r="U32" s="8">
        <f>FC_TRA_DNAVI_DCS_E!U32+FC_TRA_DNAVI_IWW_E!U32</f>
        <v>0</v>
      </c>
      <c r="V32" s="8">
        <f>FC_TRA_DNAVI_DCS_E!V32+FC_TRA_DNAVI_IWW_E!V32</f>
        <v>0</v>
      </c>
      <c r="W32" s="8">
        <f>FC_TRA_DNAVI_DCS_E!W32+FC_TRA_DNAVI_IWW_E!W32</f>
        <v>0</v>
      </c>
      <c r="X32" s="8">
        <f>FC_TRA_DNAVI_DCS_E!X32+FC_TRA_DNAVI_IWW_E!X32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138.06243827999998</v>
      </c>
      <c r="D33" s="19">
        <f t="shared" si="17"/>
        <v>157.32677844</v>
      </c>
      <c r="E33" s="19">
        <f t="shared" si="17"/>
        <v>282.23642987999995</v>
      </c>
      <c r="F33" s="19">
        <f t="shared" si="17"/>
        <v>205.40433707999998</v>
      </c>
      <c r="G33" s="19">
        <f t="shared" si="17"/>
        <v>80.268884280000009</v>
      </c>
      <c r="H33" s="19">
        <f t="shared" si="17"/>
        <v>54.58283063999999</v>
      </c>
      <c r="I33" s="19">
        <f t="shared" si="17"/>
        <v>63.726029640000014</v>
      </c>
      <c r="J33" s="19">
        <f t="shared" si="17"/>
        <v>402.81539868000004</v>
      </c>
      <c r="K33" s="19">
        <f t="shared" si="17"/>
        <v>440.41890132000003</v>
      </c>
      <c r="L33" s="19">
        <f t="shared" si="17"/>
        <v>626.42402568000023</v>
      </c>
      <c r="M33" s="19">
        <f t="shared" si="17"/>
        <v>390.97331856</v>
      </c>
      <c r="N33" s="19">
        <f t="shared" si="17"/>
        <v>368.39807747999998</v>
      </c>
      <c r="O33" s="19">
        <f t="shared" si="17"/>
        <v>371.49404651999998</v>
      </c>
      <c r="P33" s="19">
        <f t="shared" si="17"/>
        <v>383.96868048000005</v>
      </c>
      <c r="Q33" s="19">
        <f t="shared" si="17"/>
        <v>269.23601988000001</v>
      </c>
      <c r="R33" s="19">
        <f t="shared" si="17"/>
        <v>304.46577431999998</v>
      </c>
      <c r="S33" s="19">
        <f t="shared" si="17"/>
        <v>346.99691952000001</v>
      </c>
      <c r="T33" s="19">
        <f t="shared" si="17"/>
        <v>307.07894340000001</v>
      </c>
      <c r="U33" s="19">
        <f t="shared" si="17"/>
        <v>320.03780724000001</v>
      </c>
      <c r="V33" s="19">
        <f t="shared" si="17"/>
        <v>275.67038448000005</v>
      </c>
      <c r="W33" s="19">
        <f t="shared" ref="W33:X33" si="18">SUM(W34:W50)</f>
        <v>197.49954167999999</v>
      </c>
      <c r="X33" s="19">
        <f t="shared" si="18"/>
        <v>226.59361416000002</v>
      </c>
    </row>
    <row r="34" spans="1:24" ht="11.25" customHeight="1" x14ac:dyDescent="0.2">
      <c r="A34" s="28" t="s">
        <v>54</v>
      </c>
      <c r="B34" s="7" t="s">
        <v>55</v>
      </c>
      <c r="C34" s="8">
        <f>FC_TRA_DNAVI_DCS_E!C34+FC_TRA_DNAVI_IWW_E!C34</f>
        <v>0</v>
      </c>
      <c r="D34" s="8">
        <f>FC_TRA_DNAVI_DCS_E!D34+FC_TRA_DNAVI_IWW_E!D34</f>
        <v>0</v>
      </c>
      <c r="E34" s="8">
        <f>FC_TRA_DNAVI_DCS_E!E34+FC_TRA_DNAVI_IWW_E!E34</f>
        <v>0</v>
      </c>
      <c r="F34" s="8">
        <f>FC_TRA_DNAVI_DCS_E!F34+FC_TRA_DNAVI_IWW_E!F34</f>
        <v>0</v>
      </c>
      <c r="G34" s="8">
        <f>FC_TRA_DNAVI_DCS_E!G34+FC_TRA_DNAVI_IWW_E!G34</f>
        <v>0</v>
      </c>
      <c r="H34" s="8">
        <f>FC_TRA_DNAVI_DCS_E!H34+FC_TRA_DNAVI_IWW_E!H34</f>
        <v>0</v>
      </c>
      <c r="I34" s="8">
        <f>FC_TRA_DNAVI_DCS_E!I34+FC_TRA_DNAVI_IWW_E!I34</f>
        <v>0</v>
      </c>
      <c r="J34" s="8">
        <f>FC_TRA_DNAVI_DCS_E!J34+FC_TRA_DNAVI_IWW_E!J34</f>
        <v>0</v>
      </c>
      <c r="K34" s="8">
        <f>FC_TRA_DNAVI_DCS_E!K34+FC_TRA_DNAVI_IWW_E!K34</f>
        <v>0</v>
      </c>
      <c r="L34" s="8">
        <f>FC_TRA_DNAVI_DCS_E!L34+FC_TRA_DNAVI_IWW_E!L34</f>
        <v>0</v>
      </c>
      <c r="M34" s="8">
        <f>FC_TRA_DNAVI_DCS_E!M34+FC_TRA_DNAVI_IWW_E!M34</f>
        <v>0</v>
      </c>
      <c r="N34" s="8">
        <f>FC_TRA_DNAVI_DCS_E!N34+FC_TRA_DNAVI_IWW_E!N34</f>
        <v>0</v>
      </c>
      <c r="O34" s="8">
        <f>FC_TRA_DNAVI_DCS_E!O34+FC_TRA_DNAVI_IWW_E!O34</f>
        <v>0</v>
      </c>
      <c r="P34" s="8">
        <f>FC_TRA_DNAVI_DCS_E!P34+FC_TRA_DNAVI_IWW_E!P34</f>
        <v>0</v>
      </c>
      <c r="Q34" s="8">
        <f>FC_TRA_DNAVI_DCS_E!Q34+FC_TRA_DNAVI_IWW_E!Q34</f>
        <v>0</v>
      </c>
      <c r="R34" s="8">
        <f>FC_TRA_DNAVI_DCS_E!R34+FC_TRA_DNAVI_IWW_E!R34</f>
        <v>0</v>
      </c>
      <c r="S34" s="8">
        <f>FC_TRA_DNAVI_DCS_E!S34+FC_TRA_DNAVI_IWW_E!S34</f>
        <v>0</v>
      </c>
      <c r="T34" s="8">
        <f>FC_TRA_DNAVI_DCS_E!T34+FC_TRA_DNAVI_IWW_E!T34</f>
        <v>0</v>
      </c>
      <c r="U34" s="8">
        <f>FC_TRA_DNAVI_DCS_E!U34+FC_TRA_DNAVI_IWW_E!U34</f>
        <v>0</v>
      </c>
      <c r="V34" s="8">
        <f>FC_TRA_DNAVI_DCS_E!V34+FC_TRA_DNAVI_IWW_E!V34</f>
        <v>0</v>
      </c>
      <c r="W34" s="8">
        <f>FC_TRA_DNAVI_DCS_E!W34+FC_TRA_DNAVI_IWW_E!W34</f>
        <v>0</v>
      </c>
      <c r="X34" s="8">
        <f>FC_TRA_DNAVI_DCS_E!X34+FC_TRA_DNAVI_IWW_E!X34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FC_TRA_DNAVI_DCS_E!C35+FC_TRA_DNAVI_IWW_E!C35</f>
        <v>0</v>
      </c>
      <c r="D35" s="8">
        <f>FC_TRA_DNAVI_DCS_E!D35+FC_TRA_DNAVI_IWW_E!D35</f>
        <v>0</v>
      </c>
      <c r="E35" s="8">
        <f>FC_TRA_DNAVI_DCS_E!E35+FC_TRA_DNAVI_IWW_E!E35</f>
        <v>0</v>
      </c>
      <c r="F35" s="8">
        <f>FC_TRA_DNAVI_DCS_E!F35+FC_TRA_DNAVI_IWW_E!F35</f>
        <v>0</v>
      </c>
      <c r="G35" s="8">
        <f>FC_TRA_DNAVI_DCS_E!G35+FC_TRA_DNAVI_IWW_E!G35</f>
        <v>0</v>
      </c>
      <c r="H35" s="8">
        <f>FC_TRA_DNAVI_DCS_E!H35+FC_TRA_DNAVI_IWW_E!H35</f>
        <v>0</v>
      </c>
      <c r="I35" s="8">
        <f>FC_TRA_DNAVI_DCS_E!I35+FC_TRA_DNAVI_IWW_E!I35</f>
        <v>0</v>
      </c>
      <c r="J35" s="8">
        <f>FC_TRA_DNAVI_DCS_E!J35+FC_TRA_DNAVI_IWW_E!J35</f>
        <v>0</v>
      </c>
      <c r="K35" s="8">
        <f>FC_TRA_DNAVI_DCS_E!K35+FC_TRA_DNAVI_IWW_E!K35</f>
        <v>0</v>
      </c>
      <c r="L35" s="8">
        <f>FC_TRA_DNAVI_DCS_E!L35+FC_TRA_DNAVI_IWW_E!L35</f>
        <v>0</v>
      </c>
      <c r="M35" s="8">
        <f>FC_TRA_DNAVI_DCS_E!M35+FC_TRA_DNAVI_IWW_E!M35</f>
        <v>0</v>
      </c>
      <c r="N35" s="8">
        <f>FC_TRA_DNAVI_DCS_E!N35+FC_TRA_DNAVI_IWW_E!N35</f>
        <v>0</v>
      </c>
      <c r="O35" s="8">
        <f>FC_TRA_DNAVI_DCS_E!O35+FC_TRA_DNAVI_IWW_E!O35</f>
        <v>0</v>
      </c>
      <c r="P35" s="8">
        <f>FC_TRA_DNAVI_DCS_E!P35+FC_TRA_DNAVI_IWW_E!P35</f>
        <v>0</v>
      </c>
      <c r="Q35" s="8">
        <f>FC_TRA_DNAVI_DCS_E!Q35+FC_TRA_DNAVI_IWW_E!Q35</f>
        <v>0</v>
      </c>
      <c r="R35" s="8">
        <f>FC_TRA_DNAVI_DCS_E!R35+FC_TRA_DNAVI_IWW_E!R35</f>
        <v>0</v>
      </c>
      <c r="S35" s="8">
        <f>FC_TRA_DNAVI_DCS_E!S35+FC_TRA_DNAVI_IWW_E!S35</f>
        <v>0</v>
      </c>
      <c r="T35" s="8">
        <f>FC_TRA_DNAVI_DCS_E!T35+FC_TRA_DNAVI_IWW_E!T35</f>
        <v>0</v>
      </c>
      <c r="U35" s="8">
        <f>FC_TRA_DNAVI_DCS_E!U35+FC_TRA_DNAVI_IWW_E!U35</f>
        <v>0</v>
      </c>
      <c r="V35" s="8">
        <f>FC_TRA_DNAVI_DCS_E!V35+FC_TRA_DNAVI_IWW_E!V35</f>
        <v>0</v>
      </c>
      <c r="W35" s="8">
        <f>FC_TRA_DNAVI_DCS_E!W35+FC_TRA_DNAVI_IWW_E!W35</f>
        <v>0</v>
      </c>
      <c r="X35" s="8">
        <f>FC_TRA_DNAVI_DCS_E!X35+FC_TRA_DNAVI_IWW_E!X35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FC_TRA_DNAVI_DCS_E!C36+FC_TRA_DNAVI_IWW_E!C36</f>
        <v>0</v>
      </c>
      <c r="D36" s="8">
        <f>FC_TRA_DNAVI_DCS_E!D36+FC_TRA_DNAVI_IWW_E!D36</f>
        <v>0</v>
      </c>
      <c r="E36" s="8">
        <f>FC_TRA_DNAVI_DCS_E!E36+FC_TRA_DNAVI_IWW_E!E36</f>
        <v>2.9846552400000008</v>
      </c>
      <c r="F36" s="8">
        <f>FC_TRA_DNAVI_DCS_E!F36+FC_TRA_DNAVI_IWW_E!F36</f>
        <v>0</v>
      </c>
      <c r="G36" s="8">
        <f>FC_TRA_DNAVI_DCS_E!G36+FC_TRA_DNAVI_IWW_E!G36</f>
        <v>0</v>
      </c>
      <c r="H36" s="8">
        <f>FC_TRA_DNAVI_DCS_E!H36+FC_TRA_DNAVI_IWW_E!H36</f>
        <v>0</v>
      </c>
      <c r="I36" s="8">
        <f>FC_TRA_DNAVI_DCS_E!I36+FC_TRA_DNAVI_IWW_E!I36</f>
        <v>0</v>
      </c>
      <c r="J36" s="8">
        <f>FC_TRA_DNAVI_DCS_E!J36+FC_TRA_DNAVI_IWW_E!J36</f>
        <v>0</v>
      </c>
      <c r="K36" s="8">
        <f>FC_TRA_DNAVI_DCS_E!K36+FC_TRA_DNAVI_IWW_E!K36</f>
        <v>0</v>
      </c>
      <c r="L36" s="8">
        <f>FC_TRA_DNAVI_DCS_E!L36+FC_TRA_DNAVI_IWW_E!L36</f>
        <v>0</v>
      </c>
      <c r="M36" s="8">
        <f>FC_TRA_DNAVI_DCS_E!M36+FC_TRA_DNAVI_IWW_E!M36</f>
        <v>0</v>
      </c>
      <c r="N36" s="8">
        <f>FC_TRA_DNAVI_DCS_E!N36+FC_TRA_DNAVI_IWW_E!N36</f>
        <v>0</v>
      </c>
      <c r="O36" s="8">
        <f>FC_TRA_DNAVI_DCS_E!O36+FC_TRA_DNAVI_IWW_E!O36</f>
        <v>0</v>
      </c>
      <c r="P36" s="8">
        <f>FC_TRA_DNAVI_DCS_E!P36+FC_TRA_DNAVI_IWW_E!P36</f>
        <v>0</v>
      </c>
      <c r="Q36" s="8">
        <f>FC_TRA_DNAVI_DCS_E!Q36+FC_TRA_DNAVI_IWW_E!Q36</f>
        <v>0</v>
      </c>
      <c r="R36" s="8">
        <f>FC_TRA_DNAVI_DCS_E!R36+FC_TRA_DNAVI_IWW_E!R36</f>
        <v>0</v>
      </c>
      <c r="S36" s="8">
        <f>FC_TRA_DNAVI_DCS_E!S36+FC_TRA_DNAVI_IWW_E!S36</f>
        <v>0</v>
      </c>
      <c r="T36" s="8">
        <f>FC_TRA_DNAVI_DCS_E!T36+FC_TRA_DNAVI_IWW_E!T36</f>
        <v>0</v>
      </c>
      <c r="U36" s="8">
        <f>FC_TRA_DNAVI_DCS_E!U36+FC_TRA_DNAVI_IWW_E!U36</f>
        <v>0</v>
      </c>
      <c r="V36" s="8">
        <f>FC_TRA_DNAVI_DCS_E!V36+FC_TRA_DNAVI_IWW_E!V36</f>
        <v>0</v>
      </c>
      <c r="W36" s="8">
        <f>FC_TRA_DNAVI_DCS_E!W36+FC_TRA_DNAVI_IWW_E!W36</f>
        <v>0</v>
      </c>
      <c r="X36" s="8">
        <f>FC_TRA_DNAVI_DCS_E!X36+FC_TRA_DNAVI_IWW_E!X36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FC_TRA_DNAVI_DCS_E!C37+FC_TRA_DNAVI_IWW_E!C37</f>
        <v>0</v>
      </c>
      <c r="D37" s="8">
        <f>FC_TRA_DNAVI_DCS_E!D37+FC_TRA_DNAVI_IWW_E!D37</f>
        <v>0</v>
      </c>
      <c r="E37" s="8">
        <f>FC_TRA_DNAVI_DCS_E!E37+FC_TRA_DNAVI_IWW_E!E37</f>
        <v>0</v>
      </c>
      <c r="F37" s="8">
        <f>FC_TRA_DNAVI_DCS_E!F37+FC_TRA_DNAVI_IWW_E!F37</f>
        <v>0</v>
      </c>
      <c r="G37" s="8">
        <f>FC_TRA_DNAVI_DCS_E!G37+FC_TRA_DNAVI_IWW_E!G37</f>
        <v>0</v>
      </c>
      <c r="H37" s="8">
        <f>FC_TRA_DNAVI_DCS_E!H37+FC_TRA_DNAVI_IWW_E!H37</f>
        <v>0</v>
      </c>
      <c r="I37" s="8">
        <f>FC_TRA_DNAVI_DCS_E!I37+FC_TRA_DNAVI_IWW_E!I37</f>
        <v>0</v>
      </c>
      <c r="J37" s="8">
        <f>FC_TRA_DNAVI_DCS_E!J37+FC_TRA_DNAVI_IWW_E!J37</f>
        <v>0</v>
      </c>
      <c r="K37" s="8">
        <f>FC_TRA_DNAVI_DCS_E!K37+FC_TRA_DNAVI_IWW_E!K37</f>
        <v>0</v>
      </c>
      <c r="L37" s="8">
        <f>FC_TRA_DNAVI_DCS_E!L37+FC_TRA_DNAVI_IWW_E!L37</f>
        <v>0</v>
      </c>
      <c r="M37" s="8">
        <f>FC_TRA_DNAVI_DCS_E!M37+FC_TRA_DNAVI_IWW_E!M37</f>
        <v>0</v>
      </c>
      <c r="N37" s="8">
        <f>FC_TRA_DNAVI_DCS_E!N37+FC_TRA_DNAVI_IWW_E!N37</f>
        <v>0</v>
      </c>
      <c r="O37" s="8">
        <f>FC_TRA_DNAVI_DCS_E!O37+FC_TRA_DNAVI_IWW_E!O37</f>
        <v>0</v>
      </c>
      <c r="P37" s="8">
        <f>FC_TRA_DNAVI_DCS_E!P37+FC_TRA_DNAVI_IWW_E!P37</f>
        <v>0</v>
      </c>
      <c r="Q37" s="8">
        <f>FC_TRA_DNAVI_DCS_E!Q37+FC_TRA_DNAVI_IWW_E!Q37</f>
        <v>0</v>
      </c>
      <c r="R37" s="8">
        <f>FC_TRA_DNAVI_DCS_E!R37+FC_TRA_DNAVI_IWW_E!R37</f>
        <v>0</v>
      </c>
      <c r="S37" s="8">
        <f>FC_TRA_DNAVI_DCS_E!S37+FC_TRA_DNAVI_IWW_E!S37</f>
        <v>0</v>
      </c>
      <c r="T37" s="8">
        <f>FC_TRA_DNAVI_DCS_E!T37+FC_TRA_DNAVI_IWW_E!T37</f>
        <v>0</v>
      </c>
      <c r="U37" s="8">
        <f>FC_TRA_DNAVI_DCS_E!U37+FC_TRA_DNAVI_IWW_E!U37</f>
        <v>0</v>
      </c>
      <c r="V37" s="8">
        <f>FC_TRA_DNAVI_DCS_E!V37+FC_TRA_DNAVI_IWW_E!V37</f>
        <v>0</v>
      </c>
      <c r="W37" s="8">
        <f>FC_TRA_DNAVI_DCS_E!W37+FC_TRA_DNAVI_IWW_E!W37</f>
        <v>0</v>
      </c>
      <c r="X37" s="8">
        <f>FC_TRA_DNAVI_DCS_E!X37+FC_TRA_DNAVI_IWW_E!X37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FC_TRA_DNAVI_DCS_E!C38+FC_TRA_DNAVI_IWW_E!C38</f>
        <v>0</v>
      </c>
      <c r="D38" s="8">
        <f>FC_TRA_DNAVI_DCS_E!D38+FC_TRA_DNAVI_IWW_E!D38</f>
        <v>0</v>
      </c>
      <c r="E38" s="8">
        <f>FC_TRA_DNAVI_DCS_E!E38+FC_TRA_DNAVI_IWW_E!E38</f>
        <v>0</v>
      </c>
      <c r="F38" s="8">
        <f>FC_TRA_DNAVI_DCS_E!F38+FC_TRA_DNAVI_IWW_E!F38</f>
        <v>0</v>
      </c>
      <c r="G38" s="8">
        <f>FC_TRA_DNAVI_DCS_E!G38+FC_TRA_DNAVI_IWW_E!G38</f>
        <v>0</v>
      </c>
      <c r="H38" s="8">
        <f>FC_TRA_DNAVI_DCS_E!H38+FC_TRA_DNAVI_IWW_E!H38</f>
        <v>0</v>
      </c>
      <c r="I38" s="8">
        <f>FC_TRA_DNAVI_DCS_E!I38+FC_TRA_DNAVI_IWW_E!I38</f>
        <v>0</v>
      </c>
      <c r="J38" s="8">
        <f>FC_TRA_DNAVI_DCS_E!J38+FC_TRA_DNAVI_IWW_E!J38</f>
        <v>0</v>
      </c>
      <c r="K38" s="8">
        <f>FC_TRA_DNAVI_DCS_E!K38+FC_TRA_DNAVI_IWW_E!K38</f>
        <v>0</v>
      </c>
      <c r="L38" s="8">
        <f>FC_TRA_DNAVI_DCS_E!L38+FC_TRA_DNAVI_IWW_E!L38</f>
        <v>0</v>
      </c>
      <c r="M38" s="8">
        <f>FC_TRA_DNAVI_DCS_E!M38+FC_TRA_DNAVI_IWW_E!M38</f>
        <v>0</v>
      </c>
      <c r="N38" s="8">
        <f>FC_TRA_DNAVI_DCS_E!N38+FC_TRA_DNAVI_IWW_E!N38</f>
        <v>0</v>
      </c>
      <c r="O38" s="8">
        <f>FC_TRA_DNAVI_DCS_E!O38+FC_TRA_DNAVI_IWW_E!O38</f>
        <v>0</v>
      </c>
      <c r="P38" s="8">
        <f>FC_TRA_DNAVI_DCS_E!P38+FC_TRA_DNAVI_IWW_E!P38</f>
        <v>0</v>
      </c>
      <c r="Q38" s="8">
        <f>FC_TRA_DNAVI_DCS_E!Q38+FC_TRA_DNAVI_IWW_E!Q38</f>
        <v>0</v>
      </c>
      <c r="R38" s="8">
        <f>FC_TRA_DNAVI_DCS_E!R38+FC_TRA_DNAVI_IWW_E!R38</f>
        <v>0</v>
      </c>
      <c r="S38" s="8">
        <f>FC_TRA_DNAVI_DCS_E!S38+FC_TRA_DNAVI_IWW_E!S38</f>
        <v>0</v>
      </c>
      <c r="T38" s="8">
        <f>FC_TRA_DNAVI_DCS_E!T38+FC_TRA_DNAVI_IWW_E!T38</f>
        <v>0</v>
      </c>
      <c r="U38" s="8">
        <f>FC_TRA_DNAVI_DCS_E!U38+FC_TRA_DNAVI_IWW_E!U38</f>
        <v>0</v>
      </c>
      <c r="V38" s="8">
        <f>FC_TRA_DNAVI_DCS_E!V38+FC_TRA_DNAVI_IWW_E!V38</f>
        <v>0</v>
      </c>
      <c r="W38" s="8">
        <f>FC_TRA_DNAVI_DCS_E!W38+FC_TRA_DNAVI_IWW_E!W38</f>
        <v>0</v>
      </c>
      <c r="X38" s="8">
        <f>FC_TRA_DNAVI_DCS_E!X38+FC_TRA_DNAVI_IWW_E!X38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FC_TRA_DNAVI_DCS_E!C39+FC_TRA_DNAVI_IWW_E!C39</f>
        <v>0</v>
      </c>
      <c r="D39" s="8">
        <f>FC_TRA_DNAVI_DCS_E!D39+FC_TRA_DNAVI_IWW_E!D39</f>
        <v>0</v>
      </c>
      <c r="E39" s="8">
        <f>FC_TRA_DNAVI_DCS_E!E39+FC_TRA_DNAVI_IWW_E!E39</f>
        <v>0</v>
      </c>
      <c r="F39" s="8">
        <f>FC_TRA_DNAVI_DCS_E!F39+FC_TRA_DNAVI_IWW_E!F39</f>
        <v>0</v>
      </c>
      <c r="G39" s="8">
        <f>FC_TRA_DNAVI_DCS_E!G39+FC_TRA_DNAVI_IWW_E!G39</f>
        <v>0</v>
      </c>
      <c r="H39" s="8">
        <f>FC_TRA_DNAVI_DCS_E!H39+FC_TRA_DNAVI_IWW_E!H39</f>
        <v>0</v>
      </c>
      <c r="I39" s="8">
        <f>FC_TRA_DNAVI_DCS_E!I39+FC_TRA_DNAVI_IWW_E!I39</f>
        <v>0</v>
      </c>
      <c r="J39" s="8">
        <f>FC_TRA_DNAVI_DCS_E!J39+FC_TRA_DNAVI_IWW_E!J39</f>
        <v>0</v>
      </c>
      <c r="K39" s="8">
        <f>FC_TRA_DNAVI_DCS_E!K39+FC_TRA_DNAVI_IWW_E!K39</f>
        <v>0</v>
      </c>
      <c r="L39" s="8">
        <f>FC_TRA_DNAVI_DCS_E!L39+FC_TRA_DNAVI_IWW_E!L39</f>
        <v>0</v>
      </c>
      <c r="M39" s="8">
        <f>FC_TRA_DNAVI_DCS_E!M39+FC_TRA_DNAVI_IWW_E!M39</f>
        <v>0</v>
      </c>
      <c r="N39" s="8">
        <f>FC_TRA_DNAVI_DCS_E!N39+FC_TRA_DNAVI_IWW_E!N39</f>
        <v>0</v>
      </c>
      <c r="O39" s="8">
        <f>FC_TRA_DNAVI_DCS_E!O39+FC_TRA_DNAVI_IWW_E!O39</f>
        <v>0</v>
      </c>
      <c r="P39" s="8">
        <f>FC_TRA_DNAVI_DCS_E!P39+FC_TRA_DNAVI_IWW_E!P39</f>
        <v>0</v>
      </c>
      <c r="Q39" s="8">
        <f>FC_TRA_DNAVI_DCS_E!Q39+FC_TRA_DNAVI_IWW_E!Q39</f>
        <v>0</v>
      </c>
      <c r="R39" s="8">
        <f>FC_TRA_DNAVI_DCS_E!R39+FC_TRA_DNAVI_IWW_E!R39</f>
        <v>0</v>
      </c>
      <c r="S39" s="8">
        <f>FC_TRA_DNAVI_DCS_E!S39+FC_TRA_DNAVI_IWW_E!S39</f>
        <v>0</v>
      </c>
      <c r="T39" s="8">
        <f>FC_TRA_DNAVI_DCS_E!T39+FC_TRA_DNAVI_IWW_E!T39</f>
        <v>0</v>
      </c>
      <c r="U39" s="8">
        <f>FC_TRA_DNAVI_DCS_E!U39+FC_TRA_DNAVI_IWW_E!U39</f>
        <v>0</v>
      </c>
      <c r="V39" s="8">
        <f>FC_TRA_DNAVI_DCS_E!V39+FC_TRA_DNAVI_IWW_E!V39</f>
        <v>0</v>
      </c>
      <c r="W39" s="8">
        <f>FC_TRA_DNAVI_DCS_E!W39+FC_TRA_DNAVI_IWW_E!W39</f>
        <v>0</v>
      </c>
      <c r="X39" s="8">
        <f>FC_TRA_DNAVI_DCS_E!X39+FC_TRA_DNAVI_IWW_E!X39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FC_TRA_DNAVI_DCS_E!C40+FC_TRA_DNAVI_IWW_E!C40</f>
        <v>0</v>
      </c>
      <c r="D40" s="8">
        <f>FC_TRA_DNAVI_DCS_E!D40+FC_TRA_DNAVI_IWW_E!D40</f>
        <v>0</v>
      </c>
      <c r="E40" s="8">
        <f>FC_TRA_DNAVI_DCS_E!E40+FC_TRA_DNAVI_IWW_E!E40</f>
        <v>0</v>
      </c>
      <c r="F40" s="8">
        <f>FC_TRA_DNAVI_DCS_E!F40+FC_TRA_DNAVI_IWW_E!F40</f>
        <v>0</v>
      </c>
      <c r="G40" s="8">
        <f>FC_TRA_DNAVI_DCS_E!G40+FC_TRA_DNAVI_IWW_E!G40</f>
        <v>0</v>
      </c>
      <c r="H40" s="8">
        <f>FC_TRA_DNAVI_DCS_E!H40+FC_TRA_DNAVI_IWW_E!H40</f>
        <v>0</v>
      </c>
      <c r="I40" s="8">
        <f>FC_TRA_DNAVI_DCS_E!I40+FC_TRA_DNAVI_IWW_E!I40</f>
        <v>0</v>
      </c>
      <c r="J40" s="8">
        <f>FC_TRA_DNAVI_DCS_E!J40+FC_TRA_DNAVI_IWW_E!J40</f>
        <v>0</v>
      </c>
      <c r="K40" s="8">
        <f>FC_TRA_DNAVI_DCS_E!K40+FC_TRA_DNAVI_IWW_E!K40</f>
        <v>0</v>
      </c>
      <c r="L40" s="8">
        <f>FC_TRA_DNAVI_DCS_E!L40+FC_TRA_DNAVI_IWW_E!L40</f>
        <v>0</v>
      </c>
      <c r="M40" s="8">
        <f>FC_TRA_DNAVI_DCS_E!M40+FC_TRA_DNAVI_IWW_E!M40</f>
        <v>0</v>
      </c>
      <c r="N40" s="8">
        <f>FC_TRA_DNAVI_DCS_E!N40+FC_TRA_DNAVI_IWW_E!N40</f>
        <v>0</v>
      </c>
      <c r="O40" s="8">
        <f>FC_TRA_DNAVI_DCS_E!O40+FC_TRA_DNAVI_IWW_E!O40</f>
        <v>0</v>
      </c>
      <c r="P40" s="8">
        <f>FC_TRA_DNAVI_DCS_E!P40+FC_TRA_DNAVI_IWW_E!P40</f>
        <v>0</v>
      </c>
      <c r="Q40" s="8">
        <f>FC_TRA_DNAVI_DCS_E!Q40+FC_TRA_DNAVI_IWW_E!Q40</f>
        <v>0</v>
      </c>
      <c r="R40" s="8">
        <f>FC_TRA_DNAVI_DCS_E!R40+FC_TRA_DNAVI_IWW_E!R40</f>
        <v>0</v>
      </c>
      <c r="S40" s="8">
        <f>FC_TRA_DNAVI_DCS_E!S40+FC_TRA_DNAVI_IWW_E!S40</f>
        <v>0</v>
      </c>
      <c r="T40" s="8">
        <f>FC_TRA_DNAVI_DCS_E!T40+FC_TRA_DNAVI_IWW_E!T40</f>
        <v>0</v>
      </c>
      <c r="U40" s="8">
        <f>FC_TRA_DNAVI_DCS_E!U40+FC_TRA_DNAVI_IWW_E!U40</f>
        <v>0</v>
      </c>
      <c r="V40" s="8">
        <f>FC_TRA_DNAVI_DCS_E!V40+FC_TRA_DNAVI_IWW_E!V40</f>
        <v>0</v>
      </c>
      <c r="W40" s="8">
        <f>FC_TRA_DNAVI_DCS_E!W40+FC_TRA_DNAVI_IWW_E!W40</f>
        <v>0</v>
      </c>
      <c r="X40" s="8">
        <f>FC_TRA_DNAVI_DCS_E!X40+FC_TRA_DNAVI_IWW_E!X40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FC_TRA_DNAVI_DCS_E!C41+FC_TRA_DNAVI_IWW_E!C41</f>
        <v>0</v>
      </c>
      <c r="D41" s="8">
        <f>FC_TRA_DNAVI_DCS_E!D41+FC_TRA_DNAVI_IWW_E!D41</f>
        <v>0</v>
      </c>
      <c r="E41" s="8">
        <f>FC_TRA_DNAVI_DCS_E!E41+FC_TRA_DNAVI_IWW_E!E41</f>
        <v>0</v>
      </c>
      <c r="F41" s="8">
        <f>FC_TRA_DNAVI_DCS_E!F41+FC_TRA_DNAVI_IWW_E!F41</f>
        <v>0</v>
      </c>
      <c r="G41" s="8">
        <f>FC_TRA_DNAVI_DCS_E!G41+FC_TRA_DNAVI_IWW_E!G41</f>
        <v>0</v>
      </c>
      <c r="H41" s="8">
        <f>FC_TRA_DNAVI_DCS_E!H41+FC_TRA_DNAVI_IWW_E!H41</f>
        <v>0</v>
      </c>
      <c r="I41" s="8">
        <f>FC_TRA_DNAVI_DCS_E!I41+FC_TRA_DNAVI_IWW_E!I41</f>
        <v>0</v>
      </c>
      <c r="J41" s="8">
        <f>FC_TRA_DNAVI_DCS_E!J41+FC_TRA_DNAVI_IWW_E!J41</f>
        <v>0</v>
      </c>
      <c r="K41" s="8">
        <f>FC_TRA_DNAVI_DCS_E!K41+FC_TRA_DNAVI_IWW_E!K41</f>
        <v>0</v>
      </c>
      <c r="L41" s="8">
        <f>FC_TRA_DNAVI_DCS_E!L41+FC_TRA_DNAVI_IWW_E!L41</f>
        <v>0</v>
      </c>
      <c r="M41" s="8">
        <f>FC_TRA_DNAVI_DCS_E!M41+FC_TRA_DNAVI_IWW_E!M41</f>
        <v>0</v>
      </c>
      <c r="N41" s="8">
        <f>FC_TRA_DNAVI_DCS_E!N41+FC_TRA_DNAVI_IWW_E!N41</f>
        <v>0</v>
      </c>
      <c r="O41" s="8">
        <f>FC_TRA_DNAVI_DCS_E!O41+FC_TRA_DNAVI_IWW_E!O41</f>
        <v>0</v>
      </c>
      <c r="P41" s="8">
        <f>FC_TRA_DNAVI_DCS_E!P41+FC_TRA_DNAVI_IWW_E!P41</f>
        <v>0</v>
      </c>
      <c r="Q41" s="8">
        <f>FC_TRA_DNAVI_DCS_E!Q41+FC_TRA_DNAVI_IWW_E!Q41</f>
        <v>0</v>
      </c>
      <c r="R41" s="8">
        <f>FC_TRA_DNAVI_DCS_E!R41+FC_TRA_DNAVI_IWW_E!R41</f>
        <v>0</v>
      </c>
      <c r="S41" s="8">
        <f>FC_TRA_DNAVI_DCS_E!S41+FC_TRA_DNAVI_IWW_E!S41</f>
        <v>0</v>
      </c>
      <c r="T41" s="8">
        <f>FC_TRA_DNAVI_DCS_E!T41+FC_TRA_DNAVI_IWW_E!T41</f>
        <v>0</v>
      </c>
      <c r="U41" s="8">
        <f>FC_TRA_DNAVI_DCS_E!U41+FC_TRA_DNAVI_IWW_E!U41</f>
        <v>0</v>
      </c>
      <c r="V41" s="8">
        <f>FC_TRA_DNAVI_DCS_E!V41+FC_TRA_DNAVI_IWW_E!V41</f>
        <v>0</v>
      </c>
      <c r="W41" s="8">
        <f>FC_TRA_DNAVI_DCS_E!W41+FC_TRA_DNAVI_IWW_E!W41</f>
        <v>0</v>
      </c>
      <c r="X41" s="8">
        <f>FC_TRA_DNAVI_DCS_E!X41+FC_TRA_DNAVI_IWW_E!X41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FC_TRA_DNAVI_DCS_E!C42+FC_TRA_DNAVI_IWW_E!C42</f>
        <v>0</v>
      </c>
      <c r="D42" s="8">
        <f>FC_TRA_DNAVI_DCS_E!D42+FC_TRA_DNAVI_IWW_E!D42</f>
        <v>0</v>
      </c>
      <c r="E42" s="8">
        <f>FC_TRA_DNAVI_DCS_E!E42+FC_TRA_DNAVI_IWW_E!E42</f>
        <v>0</v>
      </c>
      <c r="F42" s="8">
        <f>FC_TRA_DNAVI_DCS_E!F42+FC_TRA_DNAVI_IWW_E!F42</f>
        <v>0</v>
      </c>
      <c r="G42" s="8">
        <f>FC_TRA_DNAVI_DCS_E!G42+FC_TRA_DNAVI_IWW_E!G42</f>
        <v>0</v>
      </c>
      <c r="H42" s="8">
        <f>FC_TRA_DNAVI_DCS_E!H42+FC_TRA_DNAVI_IWW_E!H42</f>
        <v>0</v>
      </c>
      <c r="I42" s="8">
        <f>FC_TRA_DNAVI_DCS_E!I42+FC_TRA_DNAVI_IWW_E!I42</f>
        <v>0</v>
      </c>
      <c r="J42" s="8">
        <f>FC_TRA_DNAVI_DCS_E!J42+FC_TRA_DNAVI_IWW_E!J42</f>
        <v>0</v>
      </c>
      <c r="K42" s="8">
        <f>FC_TRA_DNAVI_DCS_E!K42+FC_TRA_DNAVI_IWW_E!K42</f>
        <v>0</v>
      </c>
      <c r="L42" s="8">
        <f>FC_TRA_DNAVI_DCS_E!L42+FC_TRA_DNAVI_IWW_E!L42</f>
        <v>0</v>
      </c>
      <c r="M42" s="8">
        <f>FC_TRA_DNAVI_DCS_E!M42+FC_TRA_DNAVI_IWW_E!M42</f>
        <v>0</v>
      </c>
      <c r="N42" s="8">
        <f>FC_TRA_DNAVI_DCS_E!N42+FC_TRA_DNAVI_IWW_E!N42</f>
        <v>0</v>
      </c>
      <c r="O42" s="8">
        <f>FC_TRA_DNAVI_DCS_E!O42+FC_TRA_DNAVI_IWW_E!O42</f>
        <v>0</v>
      </c>
      <c r="P42" s="8">
        <f>FC_TRA_DNAVI_DCS_E!P42+FC_TRA_DNAVI_IWW_E!P42</f>
        <v>0</v>
      </c>
      <c r="Q42" s="8">
        <f>FC_TRA_DNAVI_DCS_E!Q42+FC_TRA_DNAVI_IWW_E!Q42</f>
        <v>0</v>
      </c>
      <c r="R42" s="8">
        <f>FC_TRA_DNAVI_DCS_E!R42+FC_TRA_DNAVI_IWW_E!R42</f>
        <v>0</v>
      </c>
      <c r="S42" s="8">
        <f>FC_TRA_DNAVI_DCS_E!S42+FC_TRA_DNAVI_IWW_E!S42</f>
        <v>0</v>
      </c>
      <c r="T42" s="8">
        <f>FC_TRA_DNAVI_DCS_E!T42+FC_TRA_DNAVI_IWW_E!T42</f>
        <v>0</v>
      </c>
      <c r="U42" s="8">
        <f>FC_TRA_DNAVI_DCS_E!U42+FC_TRA_DNAVI_IWW_E!U42</f>
        <v>0</v>
      </c>
      <c r="V42" s="8">
        <f>FC_TRA_DNAVI_DCS_E!V42+FC_TRA_DNAVI_IWW_E!V42</f>
        <v>0</v>
      </c>
      <c r="W42" s="8">
        <f>FC_TRA_DNAVI_DCS_E!W42+FC_TRA_DNAVI_IWW_E!W42</f>
        <v>0</v>
      </c>
      <c r="X42" s="8">
        <f>FC_TRA_DNAVI_DCS_E!X42+FC_TRA_DNAVI_IWW_E!X42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FC_TRA_DNAVI_DCS_E!C43+FC_TRA_DNAVI_IWW_E!C43</f>
        <v>138.06243827999998</v>
      </c>
      <c r="D43" s="8">
        <f>FC_TRA_DNAVI_DCS_E!D43+FC_TRA_DNAVI_IWW_E!D43</f>
        <v>157.32677844</v>
      </c>
      <c r="E43" s="8">
        <f>FC_TRA_DNAVI_DCS_E!E43+FC_TRA_DNAVI_IWW_E!E43</f>
        <v>276.12487655999996</v>
      </c>
      <c r="F43" s="8">
        <f>FC_TRA_DNAVI_DCS_E!F43+FC_TRA_DNAVI_IWW_E!F43</f>
        <v>202.27743899999999</v>
      </c>
      <c r="G43" s="8">
        <f>FC_TRA_DNAVI_DCS_E!G43+FC_TRA_DNAVI_IWW_E!G43</f>
        <v>80.268884280000009</v>
      </c>
      <c r="H43" s="8">
        <f>FC_TRA_DNAVI_DCS_E!H43+FC_TRA_DNAVI_IWW_E!H43</f>
        <v>54.58283063999999</v>
      </c>
      <c r="I43" s="8">
        <f>FC_TRA_DNAVI_DCS_E!I43+FC_TRA_DNAVI_IWW_E!I43</f>
        <v>63.726029640000014</v>
      </c>
      <c r="J43" s="8">
        <f>FC_TRA_DNAVI_DCS_E!J43+FC_TRA_DNAVI_IWW_E!J43</f>
        <v>121.07942963999999</v>
      </c>
      <c r="K43" s="8">
        <f>FC_TRA_DNAVI_DCS_E!K43+FC_TRA_DNAVI_IWW_E!K43</f>
        <v>137.01087035999998</v>
      </c>
      <c r="L43" s="8">
        <f>FC_TRA_DNAVI_DCS_E!L43+FC_TRA_DNAVI_IWW_E!L43</f>
        <v>254.90411856</v>
      </c>
      <c r="M43" s="8">
        <f>FC_TRA_DNAVI_DCS_E!M43+FC_TRA_DNAVI_IWW_E!M43</f>
        <v>140.19731855999999</v>
      </c>
      <c r="N43" s="8">
        <f>FC_TRA_DNAVI_DCS_E!N43+FC_TRA_DNAVI_IWW_E!N43</f>
        <v>108.33417035999999</v>
      </c>
      <c r="O43" s="8">
        <f>FC_TRA_DNAVI_DCS_E!O43+FC_TRA_DNAVI_IWW_E!O43</f>
        <v>108.33417035999999</v>
      </c>
      <c r="P43" s="8">
        <f>FC_TRA_DNAVI_DCS_E!P43+FC_TRA_DNAVI_IWW_E!P43</f>
        <v>111.52061856</v>
      </c>
      <c r="Q43" s="8">
        <f>FC_TRA_DNAVI_DCS_E!Q43+FC_TRA_DNAVI_IWW_E!Q43</f>
        <v>105.14798892000002</v>
      </c>
      <c r="R43" s="8">
        <f>FC_TRA_DNAVI_DCS_E!R43+FC_TRA_DNAVI_IWW_E!R43</f>
        <v>146.56968143999998</v>
      </c>
      <c r="S43" s="8">
        <f>FC_TRA_DNAVI_DCS_E!S43+FC_TRA_DNAVI_IWW_E!S43</f>
        <v>117.89298144</v>
      </c>
      <c r="T43" s="8">
        <f>FC_TRA_DNAVI_DCS_E!T43+FC_TRA_DNAVI_IWW_E!T43</f>
        <v>113.2569594</v>
      </c>
      <c r="U43" s="8">
        <f>FC_TRA_DNAVI_DCS_E!U43+FC_TRA_DNAVI_IWW_E!U43</f>
        <v>118.56548340000001</v>
      </c>
      <c r="V43" s="8">
        <f>FC_TRA_DNAVI_DCS_E!V43+FC_TRA_DNAVI_IWW_E!V43</f>
        <v>81.910258560000003</v>
      </c>
      <c r="W43" s="8">
        <f>FC_TRA_DNAVI_DCS_E!W43+FC_TRA_DNAVI_IWW_E!W43</f>
        <v>51.873082559999979</v>
      </c>
      <c r="X43" s="8">
        <f>FC_TRA_DNAVI_DCS_E!X43+FC_TRA_DNAVI_IWW_E!X43</f>
        <v>87.301478160000002</v>
      </c>
    </row>
    <row r="44" spans="1:24" ht="11.25" customHeight="1" x14ac:dyDescent="0.2">
      <c r="A44" s="28" t="s">
        <v>74</v>
      </c>
      <c r="B44" s="7" t="s">
        <v>75</v>
      </c>
      <c r="C44" s="8">
        <f>FC_TRA_DNAVI_DCS_E!C44+FC_TRA_DNAVI_IWW_E!C44</f>
        <v>0</v>
      </c>
      <c r="D44" s="8">
        <f>FC_TRA_DNAVI_DCS_E!D44+FC_TRA_DNAVI_IWW_E!D44</f>
        <v>0</v>
      </c>
      <c r="E44" s="8">
        <f>FC_TRA_DNAVI_DCS_E!E44+FC_TRA_DNAVI_IWW_E!E44</f>
        <v>3.1268980800000006</v>
      </c>
      <c r="F44" s="8">
        <f>FC_TRA_DNAVI_DCS_E!F44+FC_TRA_DNAVI_IWW_E!F44</f>
        <v>3.1268980800000001</v>
      </c>
      <c r="G44" s="8">
        <f>FC_TRA_DNAVI_DCS_E!G44+FC_TRA_DNAVI_IWW_E!G44</f>
        <v>0</v>
      </c>
      <c r="H44" s="8">
        <f>FC_TRA_DNAVI_DCS_E!H44+FC_TRA_DNAVI_IWW_E!H44</f>
        <v>0</v>
      </c>
      <c r="I44" s="8">
        <f>FC_TRA_DNAVI_DCS_E!I44+FC_TRA_DNAVI_IWW_E!I44</f>
        <v>0</v>
      </c>
      <c r="J44" s="8">
        <f>FC_TRA_DNAVI_DCS_E!J44+FC_TRA_DNAVI_IWW_E!J44</f>
        <v>281.73596904000004</v>
      </c>
      <c r="K44" s="8">
        <f>FC_TRA_DNAVI_DCS_E!K44+FC_TRA_DNAVI_IWW_E!K44</f>
        <v>303.40803096000002</v>
      </c>
      <c r="L44" s="8">
        <f>FC_TRA_DNAVI_DCS_E!L44+FC_TRA_DNAVI_IWW_E!L44</f>
        <v>371.5199071200002</v>
      </c>
      <c r="M44" s="8">
        <f>FC_TRA_DNAVI_DCS_E!M44+FC_TRA_DNAVI_IWW_E!M44</f>
        <v>250.77600000000001</v>
      </c>
      <c r="N44" s="8">
        <f>FC_TRA_DNAVI_DCS_E!N44+FC_TRA_DNAVI_IWW_E!N44</f>
        <v>260.06390712000001</v>
      </c>
      <c r="O44" s="8">
        <f>FC_TRA_DNAVI_DCS_E!O44+FC_TRA_DNAVI_IWW_E!O44</f>
        <v>263.15987616000001</v>
      </c>
      <c r="P44" s="8">
        <f>FC_TRA_DNAVI_DCS_E!P44+FC_TRA_DNAVI_IWW_E!P44</f>
        <v>272.44806192000004</v>
      </c>
      <c r="Q44" s="8">
        <f>FC_TRA_DNAVI_DCS_E!Q44+FC_TRA_DNAVI_IWW_E!Q44</f>
        <v>164.08803096</v>
      </c>
      <c r="R44" s="8">
        <f>FC_TRA_DNAVI_DCS_E!R44+FC_TRA_DNAVI_IWW_E!R44</f>
        <v>157.89609288</v>
      </c>
      <c r="S44" s="8">
        <f>FC_TRA_DNAVI_DCS_E!S44+FC_TRA_DNAVI_IWW_E!S44</f>
        <v>229.10393808000001</v>
      </c>
      <c r="T44" s="8">
        <f>FC_TRA_DNAVI_DCS_E!T44+FC_TRA_DNAVI_IWW_E!T44</f>
        <v>193.82198400000001</v>
      </c>
      <c r="U44" s="8">
        <f>FC_TRA_DNAVI_DCS_E!U44+FC_TRA_DNAVI_IWW_E!U44</f>
        <v>201.47232384000003</v>
      </c>
      <c r="V44" s="8">
        <f>FC_TRA_DNAVI_DCS_E!V44+FC_TRA_DNAVI_IWW_E!V44</f>
        <v>193.76012592000006</v>
      </c>
      <c r="W44" s="8">
        <f>FC_TRA_DNAVI_DCS_E!W44+FC_TRA_DNAVI_IWW_E!W44</f>
        <v>145.62645912000002</v>
      </c>
      <c r="X44" s="8">
        <f>FC_TRA_DNAVI_DCS_E!X44+FC_TRA_DNAVI_IWW_E!X44</f>
        <v>139.29213600000003</v>
      </c>
    </row>
    <row r="45" spans="1:24" ht="11.25" customHeight="1" x14ac:dyDescent="0.2">
      <c r="A45" s="28" t="s">
        <v>76</v>
      </c>
      <c r="B45" s="7" t="s">
        <v>77</v>
      </c>
      <c r="C45" s="8">
        <f>FC_TRA_DNAVI_DCS_E!C45+FC_TRA_DNAVI_IWW_E!C45</f>
        <v>0</v>
      </c>
      <c r="D45" s="8">
        <f>FC_TRA_DNAVI_DCS_E!D45+FC_TRA_DNAVI_IWW_E!D45</f>
        <v>0</v>
      </c>
      <c r="E45" s="8">
        <f>FC_TRA_DNAVI_DCS_E!E45+FC_TRA_DNAVI_IWW_E!E45</f>
        <v>0</v>
      </c>
      <c r="F45" s="8">
        <f>FC_TRA_DNAVI_DCS_E!F45+FC_TRA_DNAVI_IWW_E!F45</f>
        <v>0</v>
      </c>
      <c r="G45" s="8">
        <f>FC_TRA_DNAVI_DCS_E!G45+FC_TRA_DNAVI_IWW_E!G45</f>
        <v>0</v>
      </c>
      <c r="H45" s="8">
        <f>FC_TRA_DNAVI_DCS_E!H45+FC_TRA_DNAVI_IWW_E!H45</f>
        <v>0</v>
      </c>
      <c r="I45" s="8">
        <f>FC_TRA_DNAVI_DCS_E!I45+FC_TRA_DNAVI_IWW_E!I45</f>
        <v>0</v>
      </c>
      <c r="J45" s="8">
        <f>FC_TRA_DNAVI_DCS_E!J45+FC_TRA_DNAVI_IWW_E!J45</f>
        <v>0</v>
      </c>
      <c r="K45" s="8">
        <f>FC_TRA_DNAVI_DCS_E!K45+FC_TRA_DNAVI_IWW_E!K45</f>
        <v>0</v>
      </c>
      <c r="L45" s="8">
        <f>FC_TRA_DNAVI_DCS_E!L45+FC_TRA_DNAVI_IWW_E!L45</f>
        <v>0</v>
      </c>
      <c r="M45" s="8">
        <f>FC_TRA_DNAVI_DCS_E!M45+FC_TRA_DNAVI_IWW_E!M45</f>
        <v>0</v>
      </c>
      <c r="N45" s="8">
        <f>FC_TRA_DNAVI_DCS_E!N45+FC_TRA_DNAVI_IWW_E!N45</f>
        <v>0</v>
      </c>
      <c r="O45" s="8">
        <f>FC_TRA_DNAVI_DCS_E!O45+FC_TRA_DNAVI_IWW_E!O45</f>
        <v>0</v>
      </c>
      <c r="P45" s="8">
        <f>FC_TRA_DNAVI_DCS_E!P45+FC_TRA_DNAVI_IWW_E!P45</f>
        <v>0</v>
      </c>
      <c r="Q45" s="8">
        <f>FC_TRA_DNAVI_DCS_E!Q45+FC_TRA_DNAVI_IWW_E!Q45</f>
        <v>0</v>
      </c>
      <c r="R45" s="8">
        <f>FC_TRA_DNAVI_DCS_E!R45+FC_TRA_DNAVI_IWW_E!R45</f>
        <v>0</v>
      </c>
      <c r="S45" s="8">
        <f>FC_TRA_DNAVI_DCS_E!S45+FC_TRA_DNAVI_IWW_E!S45</f>
        <v>0</v>
      </c>
      <c r="T45" s="8">
        <f>FC_TRA_DNAVI_DCS_E!T45+FC_TRA_DNAVI_IWW_E!T45</f>
        <v>0</v>
      </c>
      <c r="U45" s="8">
        <f>FC_TRA_DNAVI_DCS_E!U45+FC_TRA_DNAVI_IWW_E!U45</f>
        <v>0</v>
      </c>
      <c r="V45" s="8">
        <f>FC_TRA_DNAVI_DCS_E!V45+FC_TRA_DNAVI_IWW_E!V45</f>
        <v>0</v>
      </c>
      <c r="W45" s="8">
        <f>FC_TRA_DNAVI_DCS_E!W45+FC_TRA_DNAVI_IWW_E!W45</f>
        <v>0</v>
      </c>
      <c r="X45" s="8">
        <f>FC_TRA_DNAVI_DCS_E!X45+FC_TRA_DNAVI_IWW_E!X45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FC_TRA_DNAVI_DCS_E!C46+FC_TRA_DNAVI_IWW_E!C46</f>
        <v>0</v>
      </c>
      <c r="D46" s="8">
        <f>FC_TRA_DNAVI_DCS_E!D46+FC_TRA_DNAVI_IWW_E!D46</f>
        <v>0</v>
      </c>
      <c r="E46" s="8">
        <f>FC_TRA_DNAVI_DCS_E!E46+FC_TRA_DNAVI_IWW_E!E46</f>
        <v>0</v>
      </c>
      <c r="F46" s="8">
        <f>FC_TRA_DNAVI_DCS_E!F46+FC_TRA_DNAVI_IWW_E!F46</f>
        <v>0</v>
      </c>
      <c r="G46" s="8">
        <f>FC_TRA_DNAVI_DCS_E!G46+FC_TRA_DNAVI_IWW_E!G46</f>
        <v>0</v>
      </c>
      <c r="H46" s="8">
        <f>FC_TRA_DNAVI_DCS_E!H46+FC_TRA_DNAVI_IWW_E!H46</f>
        <v>0</v>
      </c>
      <c r="I46" s="8">
        <f>FC_TRA_DNAVI_DCS_E!I46+FC_TRA_DNAVI_IWW_E!I46</f>
        <v>0</v>
      </c>
      <c r="J46" s="8">
        <f>FC_TRA_DNAVI_DCS_E!J46+FC_TRA_DNAVI_IWW_E!J46</f>
        <v>0</v>
      </c>
      <c r="K46" s="8">
        <f>FC_TRA_DNAVI_DCS_E!K46+FC_TRA_DNAVI_IWW_E!K46</f>
        <v>0</v>
      </c>
      <c r="L46" s="8">
        <f>FC_TRA_DNAVI_DCS_E!L46+FC_TRA_DNAVI_IWW_E!L46</f>
        <v>0</v>
      </c>
      <c r="M46" s="8">
        <f>FC_TRA_DNAVI_DCS_E!M46+FC_TRA_DNAVI_IWW_E!M46</f>
        <v>0</v>
      </c>
      <c r="N46" s="8">
        <f>FC_TRA_DNAVI_DCS_E!N46+FC_TRA_DNAVI_IWW_E!N46</f>
        <v>0</v>
      </c>
      <c r="O46" s="8">
        <f>FC_TRA_DNAVI_DCS_E!O46+FC_TRA_DNAVI_IWW_E!O46</f>
        <v>0</v>
      </c>
      <c r="P46" s="8">
        <f>FC_TRA_DNAVI_DCS_E!P46+FC_TRA_DNAVI_IWW_E!P46</f>
        <v>0</v>
      </c>
      <c r="Q46" s="8">
        <f>FC_TRA_DNAVI_DCS_E!Q46+FC_TRA_DNAVI_IWW_E!Q46</f>
        <v>0</v>
      </c>
      <c r="R46" s="8">
        <f>FC_TRA_DNAVI_DCS_E!R46+FC_TRA_DNAVI_IWW_E!R46</f>
        <v>0</v>
      </c>
      <c r="S46" s="8">
        <f>FC_TRA_DNAVI_DCS_E!S46+FC_TRA_DNAVI_IWW_E!S46</f>
        <v>0</v>
      </c>
      <c r="T46" s="8">
        <f>FC_TRA_DNAVI_DCS_E!T46+FC_TRA_DNAVI_IWW_E!T46</f>
        <v>0</v>
      </c>
      <c r="U46" s="8">
        <f>FC_TRA_DNAVI_DCS_E!U46+FC_TRA_DNAVI_IWW_E!U46</f>
        <v>0</v>
      </c>
      <c r="V46" s="8">
        <f>FC_TRA_DNAVI_DCS_E!V46+FC_TRA_DNAVI_IWW_E!V46</f>
        <v>0</v>
      </c>
      <c r="W46" s="8">
        <f>FC_TRA_DNAVI_DCS_E!W46+FC_TRA_DNAVI_IWW_E!W46</f>
        <v>0</v>
      </c>
      <c r="X46" s="8">
        <f>FC_TRA_DNAVI_DCS_E!X46+FC_TRA_DNAVI_IWW_E!X46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FC_TRA_DNAVI_DCS_E!C47+FC_TRA_DNAVI_IWW_E!C47</f>
        <v>0</v>
      </c>
      <c r="D47" s="8">
        <f>FC_TRA_DNAVI_DCS_E!D47+FC_TRA_DNAVI_IWW_E!D47</f>
        <v>0</v>
      </c>
      <c r="E47" s="8">
        <f>FC_TRA_DNAVI_DCS_E!E47+FC_TRA_DNAVI_IWW_E!E47</f>
        <v>0</v>
      </c>
      <c r="F47" s="8">
        <f>FC_TRA_DNAVI_DCS_E!F47+FC_TRA_DNAVI_IWW_E!F47</f>
        <v>0</v>
      </c>
      <c r="G47" s="8">
        <f>FC_TRA_DNAVI_DCS_E!G47+FC_TRA_DNAVI_IWW_E!G47</f>
        <v>0</v>
      </c>
      <c r="H47" s="8">
        <f>FC_TRA_DNAVI_DCS_E!H47+FC_TRA_DNAVI_IWW_E!H47</f>
        <v>0</v>
      </c>
      <c r="I47" s="8">
        <f>FC_TRA_DNAVI_DCS_E!I47+FC_TRA_DNAVI_IWW_E!I47</f>
        <v>0</v>
      </c>
      <c r="J47" s="8">
        <f>FC_TRA_DNAVI_DCS_E!J47+FC_TRA_DNAVI_IWW_E!J47</f>
        <v>0</v>
      </c>
      <c r="K47" s="8">
        <f>FC_TRA_DNAVI_DCS_E!K47+FC_TRA_DNAVI_IWW_E!K47</f>
        <v>0</v>
      </c>
      <c r="L47" s="8">
        <f>FC_TRA_DNAVI_DCS_E!L47+FC_TRA_DNAVI_IWW_E!L47</f>
        <v>0</v>
      </c>
      <c r="M47" s="8">
        <f>FC_TRA_DNAVI_DCS_E!M47+FC_TRA_DNAVI_IWW_E!M47</f>
        <v>0</v>
      </c>
      <c r="N47" s="8">
        <f>FC_TRA_DNAVI_DCS_E!N47+FC_TRA_DNAVI_IWW_E!N47</f>
        <v>0</v>
      </c>
      <c r="O47" s="8">
        <f>FC_TRA_DNAVI_DCS_E!O47+FC_TRA_DNAVI_IWW_E!O47</f>
        <v>0</v>
      </c>
      <c r="P47" s="8">
        <f>FC_TRA_DNAVI_DCS_E!P47+FC_TRA_DNAVI_IWW_E!P47</f>
        <v>0</v>
      </c>
      <c r="Q47" s="8">
        <f>FC_TRA_DNAVI_DCS_E!Q47+FC_TRA_DNAVI_IWW_E!Q47</f>
        <v>0</v>
      </c>
      <c r="R47" s="8">
        <f>FC_TRA_DNAVI_DCS_E!R47+FC_TRA_DNAVI_IWW_E!R47</f>
        <v>0</v>
      </c>
      <c r="S47" s="8">
        <f>FC_TRA_DNAVI_DCS_E!S47+FC_TRA_DNAVI_IWW_E!S47</f>
        <v>0</v>
      </c>
      <c r="T47" s="8">
        <f>FC_TRA_DNAVI_DCS_E!T47+FC_TRA_DNAVI_IWW_E!T47</f>
        <v>0</v>
      </c>
      <c r="U47" s="8">
        <f>FC_TRA_DNAVI_DCS_E!U47+FC_TRA_DNAVI_IWW_E!U47</f>
        <v>0</v>
      </c>
      <c r="V47" s="8">
        <f>FC_TRA_DNAVI_DCS_E!V47+FC_TRA_DNAVI_IWW_E!V47</f>
        <v>0</v>
      </c>
      <c r="W47" s="8">
        <f>FC_TRA_DNAVI_DCS_E!W47+FC_TRA_DNAVI_IWW_E!W47</f>
        <v>0</v>
      </c>
      <c r="X47" s="8">
        <f>FC_TRA_DNAVI_DCS_E!X47+FC_TRA_DNAVI_IWW_E!X47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FC_TRA_DNAVI_DCS_E!C48+FC_TRA_DNAVI_IWW_E!C48</f>
        <v>0</v>
      </c>
      <c r="D48" s="8">
        <f>FC_TRA_DNAVI_DCS_E!D48+FC_TRA_DNAVI_IWW_E!D48</f>
        <v>0</v>
      </c>
      <c r="E48" s="8">
        <f>FC_TRA_DNAVI_DCS_E!E48+FC_TRA_DNAVI_IWW_E!E48</f>
        <v>0</v>
      </c>
      <c r="F48" s="8">
        <f>FC_TRA_DNAVI_DCS_E!F48+FC_TRA_DNAVI_IWW_E!F48</f>
        <v>0</v>
      </c>
      <c r="G48" s="8">
        <f>FC_TRA_DNAVI_DCS_E!G48+FC_TRA_DNAVI_IWW_E!G48</f>
        <v>0</v>
      </c>
      <c r="H48" s="8">
        <f>FC_TRA_DNAVI_DCS_E!H48+FC_TRA_DNAVI_IWW_E!H48</f>
        <v>0</v>
      </c>
      <c r="I48" s="8">
        <f>FC_TRA_DNAVI_DCS_E!I48+FC_TRA_DNAVI_IWW_E!I48</f>
        <v>0</v>
      </c>
      <c r="J48" s="8">
        <f>FC_TRA_DNAVI_DCS_E!J48+FC_TRA_DNAVI_IWW_E!J48</f>
        <v>0</v>
      </c>
      <c r="K48" s="8">
        <f>FC_TRA_DNAVI_DCS_E!K48+FC_TRA_DNAVI_IWW_E!K48</f>
        <v>0</v>
      </c>
      <c r="L48" s="8">
        <f>FC_TRA_DNAVI_DCS_E!L48+FC_TRA_DNAVI_IWW_E!L48</f>
        <v>0</v>
      </c>
      <c r="M48" s="8">
        <f>FC_TRA_DNAVI_DCS_E!M48+FC_TRA_DNAVI_IWW_E!M48</f>
        <v>0</v>
      </c>
      <c r="N48" s="8">
        <f>FC_TRA_DNAVI_DCS_E!N48+FC_TRA_DNAVI_IWW_E!N48</f>
        <v>0</v>
      </c>
      <c r="O48" s="8">
        <f>FC_TRA_DNAVI_DCS_E!O48+FC_TRA_DNAVI_IWW_E!O48</f>
        <v>0</v>
      </c>
      <c r="P48" s="8">
        <f>FC_TRA_DNAVI_DCS_E!P48+FC_TRA_DNAVI_IWW_E!P48</f>
        <v>0</v>
      </c>
      <c r="Q48" s="8">
        <f>FC_TRA_DNAVI_DCS_E!Q48+FC_TRA_DNAVI_IWW_E!Q48</f>
        <v>0</v>
      </c>
      <c r="R48" s="8">
        <f>FC_TRA_DNAVI_DCS_E!R48+FC_TRA_DNAVI_IWW_E!R48</f>
        <v>0</v>
      </c>
      <c r="S48" s="8">
        <f>FC_TRA_DNAVI_DCS_E!S48+FC_TRA_DNAVI_IWW_E!S48</f>
        <v>0</v>
      </c>
      <c r="T48" s="8">
        <f>FC_TRA_DNAVI_DCS_E!T48+FC_TRA_DNAVI_IWW_E!T48</f>
        <v>0</v>
      </c>
      <c r="U48" s="8">
        <f>FC_TRA_DNAVI_DCS_E!U48+FC_TRA_DNAVI_IWW_E!U48</f>
        <v>0</v>
      </c>
      <c r="V48" s="8">
        <f>FC_TRA_DNAVI_DCS_E!V48+FC_TRA_DNAVI_IWW_E!V48</f>
        <v>0</v>
      </c>
      <c r="W48" s="8">
        <f>FC_TRA_DNAVI_DCS_E!W48+FC_TRA_DNAVI_IWW_E!W48</f>
        <v>0</v>
      </c>
      <c r="X48" s="8">
        <f>FC_TRA_DNAVI_DCS_E!X48+FC_TRA_DNAVI_IWW_E!X48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FC_TRA_DNAVI_DCS_E!C49+FC_TRA_DNAVI_IWW_E!C49</f>
        <v>0</v>
      </c>
      <c r="D49" s="8">
        <f>FC_TRA_DNAVI_DCS_E!D49+FC_TRA_DNAVI_IWW_E!D49</f>
        <v>0</v>
      </c>
      <c r="E49" s="8">
        <f>FC_TRA_DNAVI_DCS_E!E49+FC_TRA_DNAVI_IWW_E!E49</f>
        <v>0</v>
      </c>
      <c r="F49" s="8">
        <f>FC_TRA_DNAVI_DCS_E!F49+FC_TRA_DNAVI_IWW_E!F49</f>
        <v>0</v>
      </c>
      <c r="G49" s="8">
        <f>FC_TRA_DNAVI_DCS_E!G49+FC_TRA_DNAVI_IWW_E!G49</f>
        <v>0</v>
      </c>
      <c r="H49" s="8">
        <f>FC_TRA_DNAVI_DCS_E!H49+FC_TRA_DNAVI_IWW_E!H49</f>
        <v>0</v>
      </c>
      <c r="I49" s="8">
        <f>FC_TRA_DNAVI_DCS_E!I49+FC_TRA_DNAVI_IWW_E!I49</f>
        <v>0</v>
      </c>
      <c r="J49" s="8">
        <f>FC_TRA_DNAVI_DCS_E!J49+FC_TRA_DNAVI_IWW_E!J49</f>
        <v>0</v>
      </c>
      <c r="K49" s="8">
        <f>FC_TRA_DNAVI_DCS_E!K49+FC_TRA_DNAVI_IWW_E!K49</f>
        <v>0</v>
      </c>
      <c r="L49" s="8">
        <f>FC_TRA_DNAVI_DCS_E!L49+FC_TRA_DNAVI_IWW_E!L49</f>
        <v>0</v>
      </c>
      <c r="M49" s="8">
        <f>FC_TRA_DNAVI_DCS_E!M49+FC_TRA_DNAVI_IWW_E!M49</f>
        <v>0</v>
      </c>
      <c r="N49" s="8">
        <f>FC_TRA_DNAVI_DCS_E!N49+FC_TRA_DNAVI_IWW_E!N49</f>
        <v>0</v>
      </c>
      <c r="O49" s="8">
        <f>FC_TRA_DNAVI_DCS_E!O49+FC_TRA_DNAVI_IWW_E!O49</f>
        <v>0</v>
      </c>
      <c r="P49" s="8">
        <f>FC_TRA_DNAVI_DCS_E!P49+FC_TRA_DNAVI_IWW_E!P49</f>
        <v>0</v>
      </c>
      <c r="Q49" s="8">
        <f>FC_TRA_DNAVI_DCS_E!Q49+FC_TRA_DNAVI_IWW_E!Q49</f>
        <v>0</v>
      </c>
      <c r="R49" s="8">
        <f>FC_TRA_DNAVI_DCS_E!R49+FC_TRA_DNAVI_IWW_E!R49</f>
        <v>0</v>
      </c>
      <c r="S49" s="8">
        <f>FC_TRA_DNAVI_DCS_E!S49+FC_TRA_DNAVI_IWW_E!S49</f>
        <v>0</v>
      </c>
      <c r="T49" s="8">
        <f>FC_TRA_DNAVI_DCS_E!T49+FC_TRA_DNAVI_IWW_E!T49</f>
        <v>0</v>
      </c>
      <c r="U49" s="8">
        <f>FC_TRA_DNAVI_DCS_E!U49+FC_TRA_DNAVI_IWW_E!U49</f>
        <v>0</v>
      </c>
      <c r="V49" s="8">
        <f>FC_TRA_DNAVI_DCS_E!V49+FC_TRA_DNAVI_IWW_E!V49</f>
        <v>0</v>
      </c>
      <c r="W49" s="8">
        <f>FC_TRA_DNAVI_DCS_E!W49+FC_TRA_DNAVI_IWW_E!W49</f>
        <v>0</v>
      </c>
      <c r="X49" s="8">
        <f>FC_TRA_DNAVI_DCS_E!X49+FC_TRA_DNAVI_IWW_E!X49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FC_TRA_DNAVI_DCS_E!C50+FC_TRA_DNAVI_IWW_E!C50</f>
        <v>0</v>
      </c>
      <c r="D50" s="8">
        <f>FC_TRA_DNAVI_DCS_E!D50+FC_TRA_DNAVI_IWW_E!D50</f>
        <v>0</v>
      </c>
      <c r="E50" s="8">
        <f>FC_TRA_DNAVI_DCS_E!E50+FC_TRA_DNAVI_IWW_E!E50</f>
        <v>0</v>
      </c>
      <c r="F50" s="8">
        <f>FC_TRA_DNAVI_DCS_E!F50+FC_TRA_DNAVI_IWW_E!F50</f>
        <v>0</v>
      </c>
      <c r="G50" s="8">
        <f>FC_TRA_DNAVI_DCS_E!G50+FC_TRA_DNAVI_IWW_E!G50</f>
        <v>0</v>
      </c>
      <c r="H50" s="8">
        <f>FC_TRA_DNAVI_DCS_E!H50+FC_TRA_DNAVI_IWW_E!H50</f>
        <v>0</v>
      </c>
      <c r="I50" s="8">
        <f>FC_TRA_DNAVI_DCS_E!I50+FC_TRA_DNAVI_IWW_E!I50</f>
        <v>0</v>
      </c>
      <c r="J50" s="8">
        <f>FC_TRA_DNAVI_DCS_E!J50+FC_TRA_DNAVI_IWW_E!J50</f>
        <v>0</v>
      </c>
      <c r="K50" s="8">
        <f>FC_TRA_DNAVI_DCS_E!K50+FC_TRA_DNAVI_IWW_E!K50</f>
        <v>0</v>
      </c>
      <c r="L50" s="8">
        <f>FC_TRA_DNAVI_DCS_E!L50+FC_TRA_DNAVI_IWW_E!L50</f>
        <v>0</v>
      </c>
      <c r="M50" s="8">
        <f>FC_TRA_DNAVI_DCS_E!M50+FC_TRA_DNAVI_IWW_E!M50</f>
        <v>0</v>
      </c>
      <c r="N50" s="8">
        <f>FC_TRA_DNAVI_DCS_E!N50+FC_TRA_DNAVI_IWW_E!N50</f>
        <v>0</v>
      </c>
      <c r="O50" s="8">
        <f>FC_TRA_DNAVI_DCS_E!O50+FC_TRA_DNAVI_IWW_E!O50</f>
        <v>0</v>
      </c>
      <c r="P50" s="8">
        <f>FC_TRA_DNAVI_DCS_E!P50+FC_TRA_DNAVI_IWW_E!P50</f>
        <v>0</v>
      </c>
      <c r="Q50" s="8">
        <f>FC_TRA_DNAVI_DCS_E!Q50+FC_TRA_DNAVI_IWW_E!Q50</f>
        <v>0</v>
      </c>
      <c r="R50" s="8">
        <f>FC_TRA_DNAVI_DCS_E!R50+FC_TRA_DNAVI_IWW_E!R50</f>
        <v>0</v>
      </c>
      <c r="S50" s="8">
        <f>FC_TRA_DNAVI_DCS_E!S50+FC_TRA_DNAVI_IWW_E!S50</f>
        <v>0</v>
      </c>
      <c r="T50" s="8">
        <f>FC_TRA_DNAVI_DCS_E!T50+FC_TRA_DNAVI_IWW_E!T50</f>
        <v>0</v>
      </c>
      <c r="U50" s="8">
        <f>FC_TRA_DNAVI_DCS_E!U50+FC_TRA_DNAVI_IWW_E!U50</f>
        <v>0</v>
      </c>
      <c r="V50" s="8">
        <f>FC_TRA_DNAVI_DCS_E!V50+FC_TRA_DNAVI_IWW_E!V50</f>
        <v>0</v>
      </c>
      <c r="W50" s="8">
        <f>FC_TRA_DNAVI_DCS_E!W50+FC_TRA_DNAVI_IWW_E!W50</f>
        <v>0</v>
      </c>
      <c r="X50" s="8">
        <f>FC_TRA_DNAVI_DCS_E!X50+FC_TRA_DNAVI_IWW_E!X50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FC_TRA_DNAVI_DCS_E!C51+FC_TRA_DNAVI_IWW_E!C51</f>
        <v>0</v>
      </c>
      <c r="D51" s="27">
        <f>FC_TRA_DNAVI_DCS_E!D51+FC_TRA_DNAVI_IWW_E!D51</f>
        <v>0</v>
      </c>
      <c r="E51" s="27">
        <f>FC_TRA_DNAVI_DCS_E!E51+FC_TRA_DNAVI_IWW_E!E51</f>
        <v>0</v>
      </c>
      <c r="F51" s="27">
        <f>FC_TRA_DNAVI_DCS_E!F51+FC_TRA_DNAVI_IWW_E!F51</f>
        <v>0</v>
      </c>
      <c r="G51" s="27">
        <f>FC_TRA_DNAVI_DCS_E!G51+FC_TRA_DNAVI_IWW_E!G51</f>
        <v>0</v>
      </c>
      <c r="H51" s="27">
        <f>FC_TRA_DNAVI_DCS_E!H51+FC_TRA_DNAVI_IWW_E!H51</f>
        <v>0</v>
      </c>
      <c r="I51" s="27">
        <f>FC_TRA_DNAVI_DCS_E!I51+FC_TRA_DNAVI_IWW_E!I51</f>
        <v>0</v>
      </c>
      <c r="J51" s="27">
        <f>FC_TRA_DNAVI_DCS_E!J51+FC_TRA_DNAVI_IWW_E!J51</f>
        <v>0</v>
      </c>
      <c r="K51" s="27">
        <f>FC_TRA_DNAVI_DCS_E!K51+FC_TRA_DNAVI_IWW_E!K51</f>
        <v>0</v>
      </c>
      <c r="L51" s="27">
        <f>FC_TRA_DNAVI_DCS_E!L51+FC_TRA_DNAVI_IWW_E!L51</f>
        <v>0</v>
      </c>
      <c r="M51" s="27">
        <f>FC_TRA_DNAVI_DCS_E!M51+FC_TRA_DNAVI_IWW_E!M51</f>
        <v>0</v>
      </c>
      <c r="N51" s="27">
        <f>FC_TRA_DNAVI_DCS_E!N51+FC_TRA_DNAVI_IWW_E!N51</f>
        <v>0</v>
      </c>
      <c r="O51" s="27">
        <f>FC_TRA_DNAVI_DCS_E!O51+FC_TRA_DNAVI_IWW_E!O51</f>
        <v>0</v>
      </c>
      <c r="P51" s="27">
        <f>FC_TRA_DNAVI_DCS_E!P51+FC_TRA_DNAVI_IWW_E!P51</f>
        <v>0</v>
      </c>
      <c r="Q51" s="27">
        <f>FC_TRA_DNAVI_DCS_E!Q51+FC_TRA_DNAVI_IWW_E!Q51</f>
        <v>0</v>
      </c>
      <c r="R51" s="27">
        <f>FC_TRA_DNAVI_DCS_E!R51+FC_TRA_DNAVI_IWW_E!R51</f>
        <v>0</v>
      </c>
      <c r="S51" s="27">
        <f>FC_TRA_DNAVI_DCS_E!S51+FC_TRA_DNAVI_IWW_E!S51</f>
        <v>0</v>
      </c>
      <c r="T51" s="27">
        <f>FC_TRA_DNAVI_DCS_E!T51+FC_TRA_DNAVI_IWW_E!T51</f>
        <v>0</v>
      </c>
      <c r="U51" s="27">
        <f>FC_TRA_DNAVI_DCS_E!U51+FC_TRA_DNAVI_IWW_E!U51</f>
        <v>0</v>
      </c>
      <c r="V51" s="27">
        <f>FC_TRA_DNAVI_DCS_E!V51+FC_TRA_DNAVI_IWW_E!V51</f>
        <v>0</v>
      </c>
      <c r="W51" s="27">
        <f>FC_TRA_DNAVI_DCS_E!W51+FC_TRA_DNAVI_IWW_E!W51</f>
        <v>0</v>
      </c>
      <c r="X51" s="27">
        <f>FC_TRA_DNAVI_DCS_E!X51+FC_TRA_DNAVI_IWW_E!X51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FC_TRA_DNAVI_DCS_E!C53+FC_TRA_DNAVI_IWW_E!C53</f>
        <v>0</v>
      </c>
      <c r="D53" s="8">
        <f>FC_TRA_DNAVI_DCS_E!D53+FC_TRA_DNAVI_IWW_E!D53</f>
        <v>0</v>
      </c>
      <c r="E53" s="8">
        <f>FC_TRA_DNAVI_DCS_E!E53+FC_TRA_DNAVI_IWW_E!E53</f>
        <v>0</v>
      </c>
      <c r="F53" s="8">
        <f>FC_TRA_DNAVI_DCS_E!F53+FC_TRA_DNAVI_IWW_E!F53</f>
        <v>0</v>
      </c>
      <c r="G53" s="8">
        <f>FC_TRA_DNAVI_DCS_E!G53+FC_TRA_DNAVI_IWW_E!G53</f>
        <v>0</v>
      </c>
      <c r="H53" s="8">
        <f>FC_TRA_DNAVI_DCS_E!H53+FC_TRA_DNAVI_IWW_E!H53</f>
        <v>0</v>
      </c>
      <c r="I53" s="8">
        <f>FC_TRA_DNAVI_DCS_E!I53+FC_TRA_DNAVI_IWW_E!I53</f>
        <v>0</v>
      </c>
      <c r="J53" s="8">
        <f>FC_TRA_DNAVI_DCS_E!J53+FC_TRA_DNAVI_IWW_E!J53</f>
        <v>0</v>
      </c>
      <c r="K53" s="8">
        <f>FC_TRA_DNAVI_DCS_E!K53+FC_TRA_DNAVI_IWW_E!K53</f>
        <v>0</v>
      </c>
      <c r="L53" s="8">
        <f>FC_TRA_DNAVI_DCS_E!L53+FC_TRA_DNAVI_IWW_E!L53</f>
        <v>0</v>
      </c>
      <c r="M53" s="8">
        <f>FC_TRA_DNAVI_DCS_E!M53+FC_TRA_DNAVI_IWW_E!M53</f>
        <v>0</v>
      </c>
      <c r="N53" s="8">
        <f>FC_TRA_DNAVI_DCS_E!N53+FC_TRA_DNAVI_IWW_E!N53</f>
        <v>0</v>
      </c>
      <c r="O53" s="8">
        <f>FC_TRA_DNAVI_DCS_E!O53+FC_TRA_DNAVI_IWW_E!O53</f>
        <v>0</v>
      </c>
      <c r="P53" s="8">
        <f>FC_TRA_DNAVI_DCS_E!P53+FC_TRA_DNAVI_IWW_E!P53</f>
        <v>0</v>
      </c>
      <c r="Q53" s="8">
        <f>FC_TRA_DNAVI_DCS_E!Q53+FC_TRA_DNAVI_IWW_E!Q53</f>
        <v>0</v>
      </c>
      <c r="R53" s="8">
        <f>FC_TRA_DNAVI_DCS_E!R53+FC_TRA_DNAVI_IWW_E!R53</f>
        <v>0</v>
      </c>
      <c r="S53" s="8">
        <f>FC_TRA_DNAVI_DCS_E!S53+FC_TRA_DNAVI_IWW_E!S53</f>
        <v>0</v>
      </c>
      <c r="T53" s="8">
        <f>FC_TRA_DNAVI_DCS_E!T53+FC_TRA_DNAVI_IWW_E!T53</f>
        <v>0</v>
      </c>
      <c r="U53" s="8">
        <f>FC_TRA_DNAVI_DCS_E!U53+FC_TRA_DNAVI_IWW_E!U53</f>
        <v>0</v>
      </c>
      <c r="V53" s="8">
        <f>FC_TRA_DNAVI_DCS_E!V53+FC_TRA_DNAVI_IWW_E!V53</f>
        <v>0</v>
      </c>
      <c r="W53" s="8">
        <f>FC_TRA_DNAVI_DCS_E!W53+FC_TRA_DNAVI_IWW_E!W53</f>
        <v>0</v>
      </c>
      <c r="X53" s="8">
        <f>FC_TRA_DNAVI_DCS_E!X53+FC_TRA_DNAVI_IWW_E!X53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FC_TRA_DNAVI_DCS_E!C54+FC_TRA_DNAVI_IWW_E!C54</f>
        <v>0</v>
      </c>
      <c r="D54" s="45">
        <f>FC_TRA_DNAVI_DCS_E!D54+FC_TRA_DNAVI_IWW_E!D54</f>
        <v>0</v>
      </c>
      <c r="E54" s="45">
        <f>FC_TRA_DNAVI_DCS_E!E54+FC_TRA_DNAVI_IWW_E!E54</f>
        <v>0</v>
      </c>
      <c r="F54" s="45">
        <f>FC_TRA_DNAVI_DCS_E!F54+FC_TRA_DNAVI_IWW_E!F54</f>
        <v>0</v>
      </c>
      <c r="G54" s="45">
        <f>FC_TRA_DNAVI_DCS_E!G54+FC_TRA_DNAVI_IWW_E!G54</f>
        <v>0</v>
      </c>
      <c r="H54" s="45">
        <f>FC_TRA_DNAVI_DCS_E!H54+FC_TRA_DNAVI_IWW_E!H54</f>
        <v>0</v>
      </c>
      <c r="I54" s="45">
        <f>FC_TRA_DNAVI_DCS_E!I54+FC_TRA_DNAVI_IWW_E!I54</f>
        <v>0</v>
      </c>
      <c r="J54" s="45">
        <f>FC_TRA_DNAVI_DCS_E!J54+FC_TRA_DNAVI_IWW_E!J54</f>
        <v>0</v>
      </c>
      <c r="K54" s="45">
        <f>FC_TRA_DNAVI_DCS_E!K54+FC_TRA_DNAVI_IWW_E!K54</f>
        <v>0</v>
      </c>
      <c r="L54" s="45">
        <f>FC_TRA_DNAVI_DCS_E!L54+FC_TRA_DNAVI_IWW_E!L54</f>
        <v>0</v>
      </c>
      <c r="M54" s="45">
        <f>FC_TRA_DNAVI_DCS_E!M54+FC_TRA_DNAVI_IWW_E!M54</f>
        <v>0</v>
      </c>
      <c r="N54" s="45">
        <f>FC_TRA_DNAVI_DCS_E!N54+FC_TRA_DNAVI_IWW_E!N54</f>
        <v>0</v>
      </c>
      <c r="O54" s="45">
        <f>FC_TRA_DNAVI_DCS_E!O54+FC_TRA_DNAVI_IWW_E!O54</f>
        <v>0</v>
      </c>
      <c r="P54" s="45">
        <f>FC_TRA_DNAVI_DCS_E!P54+FC_TRA_DNAVI_IWW_E!P54</f>
        <v>0</v>
      </c>
      <c r="Q54" s="45">
        <f>FC_TRA_DNAVI_DCS_E!Q54+FC_TRA_DNAVI_IWW_E!Q54</f>
        <v>0</v>
      </c>
      <c r="R54" s="45">
        <f>FC_TRA_DNAVI_DCS_E!R54+FC_TRA_DNAVI_IWW_E!R54</f>
        <v>0</v>
      </c>
      <c r="S54" s="45">
        <f>FC_TRA_DNAVI_DCS_E!S54+FC_TRA_DNAVI_IWW_E!S54</f>
        <v>0</v>
      </c>
      <c r="T54" s="45">
        <f>FC_TRA_DNAVI_DCS_E!T54+FC_TRA_DNAVI_IWW_E!T54</f>
        <v>0</v>
      </c>
      <c r="U54" s="45">
        <f>FC_TRA_DNAVI_DCS_E!U54+FC_TRA_DNAVI_IWW_E!U54</f>
        <v>0</v>
      </c>
      <c r="V54" s="45">
        <f>FC_TRA_DNAVI_DCS_E!V54+FC_TRA_DNAVI_IWW_E!V54</f>
        <v>0</v>
      </c>
      <c r="W54" s="45">
        <f>FC_TRA_DNAVI_DCS_E!W54+FC_TRA_DNAVI_IWW_E!W54</f>
        <v>0</v>
      </c>
      <c r="X54" s="45">
        <f>FC_TRA_DNAVI_DCS_E!X54+FC_TRA_DNAVI_IWW_E!X54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2.6196566399999996</v>
      </c>
      <c r="M61" s="49">
        <f t="shared" si="21"/>
        <v>0</v>
      </c>
      <c r="N61" s="49">
        <f t="shared" si="21"/>
        <v>5.2393132799999993</v>
      </c>
      <c r="O61" s="49">
        <f t="shared" si="21"/>
        <v>5.2393132799999993</v>
      </c>
      <c r="P61" s="49">
        <f t="shared" si="21"/>
        <v>5.2393132799999993</v>
      </c>
      <c r="Q61" s="49">
        <f t="shared" si="21"/>
        <v>5.2393132799999993</v>
      </c>
      <c r="R61" s="49">
        <f t="shared" si="21"/>
        <v>7.858715039999999</v>
      </c>
      <c r="S61" s="49">
        <f t="shared" si="21"/>
        <v>7.858715039999999</v>
      </c>
      <c r="T61" s="49">
        <f t="shared" si="21"/>
        <v>6.1849180800000001</v>
      </c>
      <c r="U61" s="49">
        <f t="shared" si="21"/>
        <v>6.7925519999999997</v>
      </c>
      <c r="V61" s="49">
        <f t="shared" si="21"/>
        <v>4.8095856000000001</v>
      </c>
      <c r="W61" s="49">
        <f t="shared" si="21"/>
        <v>3.2377406400000002</v>
      </c>
      <c r="X61" s="49">
        <f t="shared" si="21"/>
        <v>6.9462446400000015</v>
      </c>
    </row>
    <row r="62" spans="1:24" ht="11.25" customHeight="1" x14ac:dyDescent="0.2">
      <c r="A62" s="50" t="s">
        <v>92</v>
      </c>
      <c r="B62" s="51" t="s">
        <v>93</v>
      </c>
      <c r="C62" s="52">
        <f>FC_TRA_DNAVI_DCS_E!C62+FC_TRA_DNAVI_IWW_E!C62</f>
        <v>0</v>
      </c>
      <c r="D62" s="52">
        <f>FC_TRA_DNAVI_DCS_E!D62+FC_TRA_DNAVI_IWW_E!D62</f>
        <v>0</v>
      </c>
      <c r="E62" s="52">
        <f>FC_TRA_DNAVI_DCS_E!E62+FC_TRA_DNAVI_IWW_E!E62</f>
        <v>0</v>
      </c>
      <c r="F62" s="52">
        <f>FC_TRA_DNAVI_DCS_E!F62+FC_TRA_DNAVI_IWW_E!F62</f>
        <v>0</v>
      </c>
      <c r="G62" s="52">
        <f>FC_TRA_DNAVI_DCS_E!G62+FC_TRA_DNAVI_IWW_E!G62</f>
        <v>0</v>
      </c>
      <c r="H62" s="52">
        <f>FC_TRA_DNAVI_DCS_E!H62+FC_TRA_DNAVI_IWW_E!H62</f>
        <v>0</v>
      </c>
      <c r="I62" s="52">
        <f>FC_TRA_DNAVI_DCS_E!I62+FC_TRA_DNAVI_IWW_E!I62</f>
        <v>0</v>
      </c>
      <c r="J62" s="52">
        <f>FC_TRA_DNAVI_DCS_E!J62+FC_TRA_DNAVI_IWW_E!J62</f>
        <v>0</v>
      </c>
      <c r="K62" s="52">
        <f>FC_TRA_DNAVI_DCS_E!K62+FC_TRA_DNAVI_IWW_E!K62</f>
        <v>0</v>
      </c>
      <c r="L62" s="52">
        <f>FC_TRA_DNAVI_DCS_E!L62+FC_TRA_DNAVI_IWW_E!L62</f>
        <v>0</v>
      </c>
      <c r="M62" s="52">
        <f>FC_TRA_DNAVI_DCS_E!M62+FC_TRA_DNAVI_IWW_E!M62</f>
        <v>0</v>
      </c>
      <c r="N62" s="52">
        <f>FC_TRA_DNAVI_DCS_E!N62+FC_TRA_DNAVI_IWW_E!N62</f>
        <v>0</v>
      </c>
      <c r="O62" s="52">
        <f>FC_TRA_DNAVI_DCS_E!O62+FC_TRA_DNAVI_IWW_E!O62</f>
        <v>0</v>
      </c>
      <c r="P62" s="52">
        <f>FC_TRA_DNAVI_DCS_E!P62+FC_TRA_DNAVI_IWW_E!P62</f>
        <v>0</v>
      </c>
      <c r="Q62" s="52">
        <f>FC_TRA_DNAVI_DCS_E!Q62+FC_TRA_DNAVI_IWW_E!Q62</f>
        <v>0</v>
      </c>
      <c r="R62" s="52">
        <f>FC_TRA_DNAVI_DCS_E!R62+FC_TRA_DNAVI_IWW_E!R62</f>
        <v>0</v>
      </c>
      <c r="S62" s="52">
        <f>FC_TRA_DNAVI_DCS_E!S62+FC_TRA_DNAVI_IWW_E!S62</f>
        <v>0</v>
      </c>
      <c r="T62" s="52">
        <f>FC_TRA_DNAVI_DCS_E!T62+FC_TRA_DNAVI_IWW_E!T62</f>
        <v>0</v>
      </c>
      <c r="U62" s="52">
        <f>FC_TRA_DNAVI_DCS_E!U62+FC_TRA_DNAVI_IWW_E!U62</f>
        <v>0</v>
      </c>
      <c r="V62" s="52">
        <f>FC_TRA_DNAVI_DCS_E!V62+FC_TRA_DNAVI_IWW_E!V62</f>
        <v>0</v>
      </c>
      <c r="W62" s="52">
        <f>FC_TRA_DNAVI_DCS_E!W62+FC_TRA_DNAVI_IWW_E!W62</f>
        <v>0</v>
      </c>
      <c r="X62" s="52">
        <f>FC_TRA_DNAVI_DCS_E!X62+FC_TRA_DNAVI_IWW_E!X62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FC_TRA_DNAVI_DCS_E!C63+FC_TRA_DNAVI_IWW_E!C63</f>
        <v>0</v>
      </c>
      <c r="D63" s="52">
        <f>FC_TRA_DNAVI_DCS_E!D63+FC_TRA_DNAVI_IWW_E!D63</f>
        <v>0</v>
      </c>
      <c r="E63" s="52">
        <f>FC_TRA_DNAVI_DCS_E!E63+FC_TRA_DNAVI_IWW_E!E63</f>
        <v>0</v>
      </c>
      <c r="F63" s="52">
        <f>FC_TRA_DNAVI_DCS_E!F63+FC_TRA_DNAVI_IWW_E!F63</f>
        <v>0</v>
      </c>
      <c r="G63" s="52">
        <f>FC_TRA_DNAVI_DCS_E!G63+FC_TRA_DNAVI_IWW_E!G63</f>
        <v>0</v>
      </c>
      <c r="H63" s="52">
        <f>FC_TRA_DNAVI_DCS_E!H63+FC_TRA_DNAVI_IWW_E!H63</f>
        <v>0</v>
      </c>
      <c r="I63" s="52">
        <f>FC_TRA_DNAVI_DCS_E!I63+FC_TRA_DNAVI_IWW_E!I63</f>
        <v>0</v>
      </c>
      <c r="J63" s="52">
        <f>FC_TRA_DNAVI_DCS_E!J63+FC_TRA_DNAVI_IWW_E!J63</f>
        <v>0</v>
      </c>
      <c r="K63" s="52">
        <f>FC_TRA_DNAVI_DCS_E!K63+FC_TRA_DNAVI_IWW_E!K63</f>
        <v>0</v>
      </c>
      <c r="L63" s="52">
        <f>FC_TRA_DNAVI_DCS_E!L63+FC_TRA_DNAVI_IWW_E!L63</f>
        <v>0</v>
      </c>
      <c r="M63" s="52">
        <f>FC_TRA_DNAVI_DCS_E!M63+FC_TRA_DNAVI_IWW_E!M63</f>
        <v>0</v>
      </c>
      <c r="N63" s="52">
        <f>FC_TRA_DNAVI_DCS_E!N63+FC_TRA_DNAVI_IWW_E!N63</f>
        <v>0</v>
      </c>
      <c r="O63" s="52">
        <f>FC_TRA_DNAVI_DCS_E!O63+FC_TRA_DNAVI_IWW_E!O63</f>
        <v>0</v>
      </c>
      <c r="P63" s="52">
        <f>FC_TRA_DNAVI_DCS_E!P63+FC_TRA_DNAVI_IWW_E!P63</f>
        <v>0</v>
      </c>
      <c r="Q63" s="52">
        <f>FC_TRA_DNAVI_DCS_E!Q63+FC_TRA_DNAVI_IWW_E!Q63</f>
        <v>0</v>
      </c>
      <c r="R63" s="52">
        <f>FC_TRA_DNAVI_DCS_E!R63+FC_TRA_DNAVI_IWW_E!R63</f>
        <v>0</v>
      </c>
      <c r="S63" s="52">
        <f>FC_TRA_DNAVI_DCS_E!S63+FC_TRA_DNAVI_IWW_E!S63</f>
        <v>0</v>
      </c>
      <c r="T63" s="52">
        <f>FC_TRA_DNAVI_DCS_E!T63+FC_TRA_DNAVI_IWW_E!T63</f>
        <v>0</v>
      </c>
      <c r="U63" s="52">
        <f>FC_TRA_DNAVI_DCS_E!U63+FC_TRA_DNAVI_IWW_E!U63</f>
        <v>0</v>
      </c>
      <c r="V63" s="52">
        <f>FC_TRA_DNAVI_DCS_E!V63+FC_TRA_DNAVI_IWW_E!V63</f>
        <v>0</v>
      </c>
      <c r="W63" s="52">
        <f>FC_TRA_DNAVI_DCS_E!W63+FC_TRA_DNAVI_IWW_E!W63</f>
        <v>0</v>
      </c>
      <c r="X63" s="52">
        <f>FC_TRA_DNAVI_DCS_E!X63+FC_TRA_DNAVI_IWW_E!X63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FC_TRA_DNAVI_DCS_E!C64+FC_TRA_DNAVI_IWW_E!C64</f>
        <v>0</v>
      </c>
      <c r="D64" s="52">
        <f>FC_TRA_DNAVI_DCS_E!D64+FC_TRA_DNAVI_IWW_E!D64</f>
        <v>0</v>
      </c>
      <c r="E64" s="52">
        <f>FC_TRA_DNAVI_DCS_E!E64+FC_TRA_DNAVI_IWW_E!E64</f>
        <v>0</v>
      </c>
      <c r="F64" s="52">
        <f>FC_TRA_DNAVI_DCS_E!F64+FC_TRA_DNAVI_IWW_E!F64</f>
        <v>0</v>
      </c>
      <c r="G64" s="52">
        <f>FC_TRA_DNAVI_DCS_E!G64+FC_TRA_DNAVI_IWW_E!G64</f>
        <v>0</v>
      </c>
      <c r="H64" s="52">
        <f>FC_TRA_DNAVI_DCS_E!H64+FC_TRA_DNAVI_IWW_E!H64</f>
        <v>0</v>
      </c>
      <c r="I64" s="52">
        <f>FC_TRA_DNAVI_DCS_E!I64+FC_TRA_DNAVI_IWW_E!I64</f>
        <v>0</v>
      </c>
      <c r="J64" s="52">
        <f>FC_TRA_DNAVI_DCS_E!J64+FC_TRA_DNAVI_IWW_E!J64</f>
        <v>0</v>
      </c>
      <c r="K64" s="52">
        <f>FC_TRA_DNAVI_DCS_E!K64+FC_TRA_DNAVI_IWW_E!K64</f>
        <v>0</v>
      </c>
      <c r="L64" s="52">
        <f>FC_TRA_DNAVI_DCS_E!L64+FC_TRA_DNAVI_IWW_E!L64</f>
        <v>0</v>
      </c>
      <c r="M64" s="52">
        <f>FC_TRA_DNAVI_DCS_E!M64+FC_TRA_DNAVI_IWW_E!M64</f>
        <v>0</v>
      </c>
      <c r="N64" s="52">
        <f>FC_TRA_DNAVI_DCS_E!N64+FC_TRA_DNAVI_IWW_E!N64</f>
        <v>0</v>
      </c>
      <c r="O64" s="52">
        <f>FC_TRA_DNAVI_DCS_E!O64+FC_TRA_DNAVI_IWW_E!O64</f>
        <v>0</v>
      </c>
      <c r="P64" s="52">
        <f>FC_TRA_DNAVI_DCS_E!P64+FC_TRA_DNAVI_IWW_E!P64</f>
        <v>0</v>
      </c>
      <c r="Q64" s="52">
        <f>FC_TRA_DNAVI_DCS_E!Q64+FC_TRA_DNAVI_IWW_E!Q64</f>
        <v>0</v>
      </c>
      <c r="R64" s="52">
        <f>FC_TRA_DNAVI_DCS_E!R64+FC_TRA_DNAVI_IWW_E!R64</f>
        <v>0</v>
      </c>
      <c r="S64" s="52">
        <f>FC_TRA_DNAVI_DCS_E!S64+FC_TRA_DNAVI_IWW_E!S64</f>
        <v>0</v>
      </c>
      <c r="T64" s="52">
        <f>FC_TRA_DNAVI_DCS_E!T64+FC_TRA_DNAVI_IWW_E!T64</f>
        <v>0</v>
      </c>
      <c r="U64" s="52">
        <f>FC_TRA_DNAVI_DCS_E!U64+FC_TRA_DNAVI_IWW_E!U64</f>
        <v>0</v>
      </c>
      <c r="V64" s="52">
        <f>FC_TRA_DNAVI_DCS_E!V64+FC_TRA_DNAVI_IWW_E!V64</f>
        <v>0</v>
      </c>
      <c r="W64" s="52">
        <f>FC_TRA_DNAVI_DCS_E!W64+FC_TRA_DNAVI_IWW_E!W64</f>
        <v>0</v>
      </c>
      <c r="X64" s="52">
        <f>FC_TRA_DNAVI_DCS_E!X64+FC_TRA_DNAVI_IWW_E!X64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FC_TRA_DNAVI_DCS_E!C65+FC_TRA_DNAVI_IWW_E!C65</f>
        <v>0</v>
      </c>
      <c r="D65" s="52">
        <f>FC_TRA_DNAVI_DCS_E!D65+FC_TRA_DNAVI_IWW_E!D65</f>
        <v>0</v>
      </c>
      <c r="E65" s="52">
        <f>FC_TRA_DNAVI_DCS_E!E65+FC_TRA_DNAVI_IWW_E!E65</f>
        <v>0</v>
      </c>
      <c r="F65" s="52">
        <f>FC_TRA_DNAVI_DCS_E!F65+FC_TRA_DNAVI_IWW_E!F65</f>
        <v>0</v>
      </c>
      <c r="G65" s="52">
        <f>FC_TRA_DNAVI_DCS_E!G65+FC_TRA_DNAVI_IWW_E!G65</f>
        <v>0</v>
      </c>
      <c r="H65" s="52">
        <f>FC_TRA_DNAVI_DCS_E!H65+FC_TRA_DNAVI_IWW_E!H65</f>
        <v>0</v>
      </c>
      <c r="I65" s="52">
        <f>FC_TRA_DNAVI_DCS_E!I65+FC_TRA_DNAVI_IWW_E!I65</f>
        <v>0</v>
      </c>
      <c r="J65" s="52">
        <f>FC_TRA_DNAVI_DCS_E!J65+FC_TRA_DNAVI_IWW_E!J65</f>
        <v>0</v>
      </c>
      <c r="K65" s="52">
        <f>FC_TRA_DNAVI_DCS_E!K65+FC_TRA_DNAVI_IWW_E!K65</f>
        <v>0</v>
      </c>
      <c r="L65" s="52">
        <f>FC_TRA_DNAVI_DCS_E!L65+FC_TRA_DNAVI_IWW_E!L65</f>
        <v>0</v>
      </c>
      <c r="M65" s="52">
        <f>FC_TRA_DNAVI_DCS_E!M65+FC_TRA_DNAVI_IWW_E!M65</f>
        <v>0</v>
      </c>
      <c r="N65" s="52">
        <f>FC_TRA_DNAVI_DCS_E!N65+FC_TRA_DNAVI_IWW_E!N65</f>
        <v>0</v>
      </c>
      <c r="O65" s="52">
        <f>FC_TRA_DNAVI_DCS_E!O65+FC_TRA_DNAVI_IWW_E!O65</f>
        <v>0</v>
      </c>
      <c r="P65" s="52">
        <f>FC_TRA_DNAVI_DCS_E!P65+FC_TRA_DNAVI_IWW_E!P65</f>
        <v>0</v>
      </c>
      <c r="Q65" s="52">
        <f>FC_TRA_DNAVI_DCS_E!Q65+FC_TRA_DNAVI_IWW_E!Q65</f>
        <v>0</v>
      </c>
      <c r="R65" s="52">
        <f>FC_TRA_DNAVI_DCS_E!R65+FC_TRA_DNAVI_IWW_E!R65</f>
        <v>0</v>
      </c>
      <c r="S65" s="52">
        <f>FC_TRA_DNAVI_DCS_E!S65+FC_TRA_DNAVI_IWW_E!S65</f>
        <v>0</v>
      </c>
      <c r="T65" s="52">
        <f>FC_TRA_DNAVI_DCS_E!T65+FC_TRA_DNAVI_IWW_E!T65</f>
        <v>0</v>
      </c>
      <c r="U65" s="52">
        <f>FC_TRA_DNAVI_DCS_E!U65+FC_TRA_DNAVI_IWW_E!U65</f>
        <v>0</v>
      </c>
      <c r="V65" s="52">
        <f>FC_TRA_DNAVI_DCS_E!V65+FC_TRA_DNAVI_IWW_E!V65</f>
        <v>0</v>
      </c>
      <c r="W65" s="52">
        <f>FC_TRA_DNAVI_DCS_E!W65+FC_TRA_DNAVI_IWW_E!W65</f>
        <v>0</v>
      </c>
      <c r="X65" s="52">
        <f>FC_TRA_DNAVI_DCS_E!X65+FC_TRA_DNAVI_IWW_E!X65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FC_TRA_DNAVI_DCS_E!C66+FC_TRA_DNAVI_IWW_E!C66</f>
        <v>0</v>
      </c>
      <c r="D66" s="52">
        <f>FC_TRA_DNAVI_DCS_E!D66+FC_TRA_DNAVI_IWW_E!D66</f>
        <v>0</v>
      </c>
      <c r="E66" s="52">
        <f>FC_TRA_DNAVI_DCS_E!E66+FC_TRA_DNAVI_IWW_E!E66</f>
        <v>0</v>
      </c>
      <c r="F66" s="52">
        <f>FC_TRA_DNAVI_DCS_E!F66+FC_TRA_DNAVI_IWW_E!F66</f>
        <v>0</v>
      </c>
      <c r="G66" s="52">
        <f>FC_TRA_DNAVI_DCS_E!G66+FC_TRA_DNAVI_IWW_E!G66</f>
        <v>0</v>
      </c>
      <c r="H66" s="52">
        <f>FC_TRA_DNAVI_DCS_E!H66+FC_TRA_DNAVI_IWW_E!H66</f>
        <v>0</v>
      </c>
      <c r="I66" s="52">
        <f>FC_TRA_DNAVI_DCS_E!I66+FC_TRA_DNAVI_IWW_E!I66</f>
        <v>0</v>
      </c>
      <c r="J66" s="52">
        <f>FC_TRA_DNAVI_DCS_E!J66+FC_TRA_DNAVI_IWW_E!J66</f>
        <v>0</v>
      </c>
      <c r="K66" s="52">
        <f>FC_TRA_DNAVI_DCS_E!K66+FC_TRA_DNAVI_IWW_E!K66</f>
        <v>0</v>
      </c>
      <c r="L66" s="52">
        <f>FC_TRA_DNAVI_DCS_E!L66+FC_TRA_DNAVI_IWW_E!L66</f>
        <v>0</v>
      </c>
      <c r="M66" s="52">
        <f>FC_TRA_DNAVI_DCS_E!M66+FC_TRA_DNAVI_IWW_E!M66</f>
        <v>0</v>
      </c>
      <c r="N66" s="52">
        <f>FC_TRA_DNAVI_DCS_E!N66+FC_TRA_DNAVI_IWW_E!N66</f>
        <v>0</v>
      </c>
      <c r="O66" s="52">
        <f>FC_TRA_DNAVI_DCS_E!O66+FC_TRA_DNAVI_IWW_E!O66</f>
        <v>0</v>
      </c>
      <c r="P66" s="52">
        <f>FC_TRA_DNAVI_DCS_E!P66+FC_TRA_DNAVI_IWW_E!P66</f>
        <v>0</v>
      </c>
      <c r="Q66" s="52">
        <f>FC_TRA_DNAVI_DCS_E!Q66+FC_TRA_DNAVI_IWW_E!Q66</f>
        <v>0</v>
      </c>
      <c r="R66" s="52">
        <f>FC_TRA_DNAVI_DCS_E!R66+FC_TRA_DNAVI_IWW_E!R66</f>
        <v>0</v>
      </c>
      <c r="S66" s="52">
        <f>FC_TRA_DNAVI_DCS_E!S66+FC_TRA_DNAVI_IWW_E!S66</f>
        <v>0</v>
      </c>
      <c r="T66" s="52">
        <f>FC_TRA_DNAVI_DCS_E!T66+FC_TRA_DNAVI_IWW_E!T66</f>
        <v>0</v>
      </c>
      <c r="U66" s="52">
        <f>FC_TRA_DNAVI_DCS_E!U66+FC_TRA_DNAVI_IWW_E!U66</f>
        <v>0</v>
      </c>
      <c r="V66" s="52">
        <f>FC_TRA_DNAVI_DCS_E!V66+FC_TRA_DNAVI_IWW_E!V66</f>
        <v>0</v>
      </c>
      <c r="W66" s="52">
        <f>FC_TRA_DNAVI_DCS_E!W66+FC_TRA_DNAVI_IWW_E!W66</f>
        <v>0</v>
      </c>
      <c r="X66" s="52">
        <f>FC_TRA_DNAVI_DCS_E!X66+FC_TRA_DNAVI_IWW_E!X66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FC_TRA_DNAVI_DCS_E!C67+FC_TRA_DNAVI_IWW_E!C67</f>
        <v>0</v>
      </c>
      <c r="D67" s="52">
        <f>FC_TRA_DNAVI_DCS_E!D67+FC_TRA_DNAVI_IWW_E!D67</f>
        <v>0</v>
      </c>
      <c r="E67" s="52">
        <f>FC_TRA_DNAVI_DCS_E!E67+FC_TRA_DNAVI_IWW_E!E67</f>
        <v>0</v>
      </c>
      <c r="F67" s="52">
        <f>FC_TRA_DNAVI_DCS_E!F67+FC_TRA_DNAVI_IWW_E!F67</f>
        <v>0</v>
      </c>
      <c r="G67" s="52">
        <f>FC_TRA_DNAVI_DCS_E!G67+FC_TRA_DNAVI_IWW_E!G67</f>
        <v>0</v>
      </c>
      <c r="H67" s="52">
        <f>FC_TRA_DNAVI_DCS_E!H67+FC_TRA_DNAVI_IWW_E!H67</f>
        <v>0</v>
      </c>
      <c r="I67" s="52">
        <f>FC_TRA_DNAVI_DCS_E!I67+FC_TRA_DNAVI_IWW_E!I67</f>
        <v>0</v>
      </c>
      <c r="J67" s="52">
        <f>FC_TRA_DNAVI_DCS_E!J67+FC_TRA_DNAVI_IWW_E!J67</f>
        <v>0</v>
      </c>
      <c r="K67" s="52">
        <f>FC_TRA_DNAVI_DCS_E!K67+FC_TRA_DNAVI_IWW_E!K67</f>
        <v>0</v>
      </c>
      <c r="L67" s="52">
        <f>FC_TRA_DNAVI_DCS_E!L67+FC_TRA_DNAVI_IWW_E!L67</f>
        <v>0</v>
      </c>
      <c r="M67" s="52">
        <f>FC_TRA_DNAVI_DCS_E!M67+FC_TRA_DNAVI_IWW_E!M67</f>
        <v>0</v>
      </c>
      <c r="N67" s="52">
        <f>FC_TRA_DNAVI_DCS_E!N67+FC_TRA_DNAVI_IWW_E!N67</f>
        <v>0</v>
      </c>
      <c r="O67" s="52">
        <f>FC_TRA_DNAVI_DCS_E!O67+FC_TRA_DNAVI_IWW_E!O67</f>
        <v>0</v>
      </c>
      <c r="P67" s="52">
        <f>FC_TRA_DNAVI_DCS_E!P67+FC_TRA_DNAVI_IWW_E!P67</f>
        <v>0</v>
      </c>
      <c r="Q67" s="52">
        <f>FC_TRA_DNAVI_DCS_E!Q67+FC_TRA_DNAVI_IWW_E!Q67</f>
        <v>0</v>
      </c>
      <c r="R67" s="52">
        <f>FC_TRA_DNAVI_DCS_E!R67+FC_TRA_DNAVI_IWW_E!R67</f>
        <v>0</v>
      </c>
      <c r="S67" s="52">
        <f>FC_TRA_DNAVI_DCS_E!S67+FC_TRA_DNAVI_IWW_E!S67</f>
        <v>0</v>
      </c>
      <c r="T67" s="52">
        <f>FC_TRA_DNAVI_DCS_E!T67+FC_TRA_DNAVI_IWW_E!T67</f>
        <v>0</v>
      </c>
      <c r="U67" s="52">
        <f>FC_TRA_DNAVI_DCS_E!U67+FC_TRA_DNAVI_IWW_E!U67</f>
        <v>0</v>
      </c>
      <c r="V67" s="52">
        <f>FC_TRA_DNAVI_DCS_E!V67+FC_TRA_DNAVI_IWW_E!V67</f>
        <v>0</v>
      </c>
      <c r="W67" s="52">
        <f>FC_TRA_DNAVI_DCS_E!W67+FC_TRA_DNAVI_IWW_E!W67</f>
        <v>0</v>
      </c>
      <c r="X67" s="52">
        <f>FC_TRA_DNAVI_DCS_E!X67+FC_TRA_DNAVI_IWW_E!X67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FC_TRA_DNAVI_DCS_E!C68+FC_TRA_DNAVI_IWW_E!C68</f>
        <v>0</v>
      </c>
      <c r="D68" s="52">
        <f>FC_TRA_DNAVI_DCS_E!D68+FC_TRA_DNAVI_IWW_E!D68</f>
        <v>0</v>
      </c>
      <c r="E68" s="52">
        <f>FC_TRA_DNAVI_DCS_E!E68+FC_TRA_DNAVI_IWW_E!E68</f>
        <v>0</v>
      </c>
      <c r="F68" s="52">
        <f>FC_TRA_DNAVI_DCS_E!F68+FC_TRA_DNAVI_IWW_E!F68</f>
        <v>0</v>
      </c>
      <c r="G68" s="52">
        <f>FC_TRA_DNAVI_DCS_E!G68+FC_TRA_DNAVI_IWW_E!G68</f>
        <v>0</v>
      </c>
      <c r="H68" s="52">
        <f>FC_TRA_DNAVI_DCS_E!H68+FC_TRA_DNAVI_IWW_E!H68</f>
        <v>0</v>
      </c>
      <c r="I68" s="52">
        <f>FC_TRA_DNAVI_DCS_E!I68+FC_TRA_DNAVI_IWW_E!I68</f>
        <v>0</v>
      </c>
      <c r="J68" s="52">
        <f>FC_TRA_DNAVI_DCS_E!J68+FC_TRA_DNAVI_IWW_E!J68</f>
        <v>0</v>
      </c>
      <c r="K68" s="52">
        <f>FC_TRA_DNAVI_DCS_E!K68+FC_TRA_DNAVI_IWW_E!K68</f>
        <v>0</v>
      </c>
      <c r="L68" s="52">
        <f>FC_TRA_DNAVI_DCS_E!L68+FC_TRA_DNAVI_IWW_E!L68</f>
        <v>0</v>
      </c>
      <c r="M68" s="52">
        <f>FC_TRA_DNAVI_DCS_E!M68+FC_TRA_DNAVI_IWW_E!M68</f>
        <v>0</v>
      </c>
      <c r="N68" s="52">
        <f>FC_TRA_DNAVI_DCS_E!N68+FC_TRA_DNAVI_IWW_E!N68</f>
        <v>0</v>
      </c>
      <c r="O68" s="52">
        <f>FC_TRA_DNAVI_DCS_E!O68+FC_TRA_DNAVI_IWW_E!O68</f>
        <v>0</v>
      </c>
      <c r="P68" s="52">
        <f>FC_TRA_DNAVI_DCS_E!P68+FC_TRA_DNAVI_IWW_E!P68</f>
        <v>0</v>
      </c>
      <c r="Q68" s="52">
        <f>FC_TRA_DNAVI_DCS_E!Q68+FC_TRA_DNAVI_IWW_E!Q68</f>
        <v>0</v>
      </c>
      <c r="R68" s="52">
        <f>FC_TRA_DNAVI_DCS_E!R68+FC_TRA_DNAVI_IWW_E!R68</f>
        <v>0</v>
      </c>
      <c r="S68" s="52">
        <f>FC_TRA_DNAVI_DCS_E!S68+FC_TRA_DNAVI_IWW_E!S68</f>
        <v>0</v>
      </c>
      <c r="T68" s="52">
        <f>FC_TRA_DNAVI_DCS_E!T68+FC_TRA_DNAVI_IWW_E!T68</f>
        <v>0</v>
      </c>
      <c r="U68" s="52">
        <f>FC_TRA_DNAVI_DCS_E!U68+FC_TRA_DNAVI_IWW_E!U68</f>
        <v>0</v>
      </c>
      <c r="V68" s="52">
        <f>FC_TRA_DNAVI_DCS_E!V68+FC_TRA_DNAVI_IWW_E!V68</f>
        <v>0</v>
      </c>
      <c r="W68" s="52">
        <f>FC_TRA_DNAVI_DCS_E!W68+FC_TRA_DNAVI_IWW_E!W68</f>
        <v>0</v>
      </c>
      <c r="X68" s="52">
        <f>FC_TRA_DNAVI_DCS_E!X68+FC_TRA_DNAVI_IWW_E!X68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FC_TRA_DNAVI_DCS_E!C69+FC_TRA_DNAVI_IWW_E!C69</f>
        <v>0</v>
      </c>
      <c r="D69" s="52">
        <f>FC_TRA_DNAVI_DCS_E!D69+FC_TRA_DNAVI_IWW_E!D69</f>
        <v>0</v>
      </c>
      <c r="E69" s="52">
        <f>FC_TRA_DNAVI_DCS_E!E69+FC_TRA_DNAVI_IWW_E!E69</f>
        <v>0</v>
      </c>
      <c r="F69" s="52">
        <f>FC_TRA_DNAVI_DCS_E!F69+FC_TRA_DNAVI_IWW_E!F69</f>
        <v>0</v>
      </c>
      <c r="G69" s="52">
        <f>FC_TRA_DNAVI_DCS_E!G69+FC_TRA_DNAVI_IWW_E!G69</f>
        <v>0</v>
      </c>
      <c r="H69" s="52">
        <f>FC_TRA_DNAVI_DCS_E!H69+FC_TRA_DNAVI_IWW_E!H69</f>
        <v>0</v>
      </c>
      <c r="I69" s="52">
        <f>FC_TRA_DNAVI_DCS_E!I69+FC_TRA_DNAVI_IWW_E!I69</f>
        <v>0</v>
      </c>
      <c r="J69" s="52">
        <f>FC_TRA_DNAVI_DCS_E!J69+FC_TRA_DNAVI_IWW_E!J69</f>
        <v>0</v>
      </c>
      <c r="K69" s="52">
        <f>FC_TRA_DNAVI_DCS_E!K69+FC_TRA_DNAVI_IWW_E!K69</f>
        <v>0</v>
      </c>
      <c r="L69" s="52">
        <f>FC_TRA_DNAVI_DCS_E!L69+FC_TRA_DNAVI_IWW_E!L69</f>
        <v>2.6196566399999996</v>
      </c>
      <c r="M69" s="52">
        <f>FC_TRA_DNAVI_DCS_E!M69+FC_TRA_DNAVI_IWW_E!M69</f>
        <v>0</v>
      </c>
      <c r="N69" s="52">
        <f>FC_TRA_DNAVI_DCS_E!N69+FC_TRA_DNAVI_IWW_E!N69</f>
        <v>5.2393132799999993</v>
      </c>
      <c r="O69" s="52">
        <f>FC_TRA_DNAVI_DCS_E!O69+FC_TRA_DNAVI_IWW_E!O69</f>
        <v>5.2393132799999993</v>
      </c>
      <c r="P69" s="52">
        <f>FC_TRA_DNAVI_DCS_E!P69+FC_TRA_DNAVI_IWW_E!P69</f>
        <v>5.2393132799999993</v>
      </c>
      <c r="Q69" s="52">
        <f>FC_TRA_DNAVI_DCS_E!Q69+FC_TRA_DNAVI_IWW_E!Q69</f>
        <v>5.2393132799999993</v>
      </c>
      <c r="R69" s="52">
        <f>FC_TRA_DNAVI_DCS_E!R69+FC_TRA_DNAVI_IWW_E!R69</f>
        <v>7.858715039999999</v>
      </c>
      <c r="S69" s="52">
        <f>FC_TRA_DNAVI_DCS_E!S69+FC_TRA_DNAVI_IWW_E!S69</f>
        <v>7.858715039999999</v>
      </c>
      <c r="T69" s="52">
        <f>FC_TRA_DNAVI_DCS_E!T69+FC_TRA_DNAVI_IWW_E!T69</f>
        <v>6.1849180800000001</v>
      </c>
      <c r="U69" s="52">
        <f>FC_TRA_DNAVI_DCS_E!U69+FC_TRA_DNAVI_IWW_E!U69</f>
        <v>6.7925519999999997</v>
      </c>
      <c r="V69" s="52">
        <f>FC_TRA_DNAVI_DCS_E!V69+FC_TRA_DNAVI_IWW_E!V69</f>
        <v>4.8095856000000001</v>
      </c>
      <c r="W69" s="52">
        <f>FC_TRA_DNAVI_DCS_E!W69+FC_TRA_DNAVI_IWW_E!W69</f>
        <v>3.2377406400000002</v>
      </c>
      <c r="X69" s="52">
        <f>FC_TRA_DNAVI_DCS_E!X69+FC_TRA_DNAVI_IWW_E!X69</f>
        <v>6.9462446400000015</v>
      </c>
    </row>
    <row r="70" spans="1:24" ht="11.25" customHeight="1" x14ac:dyDescent="0.2">
      <c r="A70" s="50" t="s">
        <v>108</v>
      </c>
      <c r="B70" s="51" t="s">
        <v>109</v>
      </c>
      <c r="C70" s="52">
        <f>FC_TRA_DNAVI_DCS_E!C70+FC_TRA_DNAVI_IWW_E!C70</f>
        <v>0</v>
      </c>
      <c r="D70" s="52">
        <f>FC_TRA_DNAVI_DCS_E!D70+FC_TRA_DNAVI_IWW_E!D70</f>
        <v>0</v>
      </c>
      <c r="E70" s="52">
        <f>FC_TRA_DNAVI_DCS_E!E70+FC_TRA_DNAVI_IWW_E!E70</f>
        <v>0</v>
      </c>
      <c r="F70" s="52">
        <f>FC_TRA_DNAVI_DCS_E!F70+FC_TRA_DNAVI_IWW_E!F70</f>
        <v>0</v>
      </c>
      <c r="G70" s="52">
        <f>FC_TRA_DNAVI_DCS_E!G70+FC_TRA_DNAVI_IWW_E!G70</f>
        <v>0</v>
      </c>
      <c r="H70" s="52">
        <f>FC_TRA_DNAVI_DCS_E!H70+FC_TRA_DNAVI_IWW_E!H70</f>
        <v>0</v>
      </c>
      <c r="I70" s="52">
        <f>FC_TRA_DNAVI_DCS_E!I70+FC_TRA_DNAVI_IWW_E!I70</f>
        <v>0</v>
      </c>
      <c r="J70" s="52">
        <f>FC_TRA_DNAVI_DCS_E!J70+FC_TRA_DNAVI_IWW_E!J70</f>
        <v>0</v>
      </c>
      <c r="K70" s="52">
        <f>FC_TRA_DNAVI_DCS_E!K70+FC_TRA_DNAVI_IWW_E!K70</f>
        <v>0</v>
      </c>
      <c r="L70" s="52">
        <f>FC_TRA_DNAVI_DCS_E!L70+FC_TRA_DNAVI_IWW_E!L70</f>
        <v>0</v>
      </c>
      <c r="M70" s="52">
        <f>FC_TRA_DNAVI_DCS_E!M70+FC_TRA_DNAVI_IWW_E!M70</f>
        <v>0</v>
      </c>
      <c r="N70" s="52">
        <f>FC_TRA_DNAVI_DCS_E!N70+FC_TRA_DNAVI_IWW_E!N70</f>
        <v>0</v>
      </c>
      <c r="O70" s="52">
        <f>FC_TRA_DNAVI_DCS_E!O70+FC_TRA_DNAVI_IWW_E!O70</f>
        <v>0</v>
      </c>
      <c r="P70" s="52">
        <f>FC_TRA_DNAVI_DCS_E!P70+FC_TRA_DNAVI_IWW_E!P70</f>
        <v>0</v>
      </c>
      <c r="Q70" s="52">
        <f>FC_TRA_DNAVI_DCS_E!Q70+FC_TRA_DNAVI_IWW_E!Q70</f>
        <v>0</v>
      </c>
      <c r="R70" s="52">
        <f>FC_TRA_DNAVI_DCS_E!R70+FC_TRA_DNAVI_IWW_E!R70</f>
        <v>0</v>
      </c>
      <c r="S70" s="52">
        <f>FC_TRA_DNAVI_DCS_E!S70+FC_TRA_DNAVI_IWW_E!S70</f>
        <v>0</v>
      </c>
      <c r="T70" s="52">
        <f>FC_TRA_DNAVI_DCS_E!T70+FC_TRA_DNAVI_IWW_E!T70</f>
        <v>0</v>
      </c>
      <c r="U70" s="52">
        <f>FC_TRA_DNAVI_DCS_E!U70+FC_TRA_DNAVI_IWW_E!U70</f>
        <v>0</v>
      </c>
      <c r="V70" s="52">
        <f>FC_TRA_DNAVI_DCS_E!V70+FC_TRA_DNAVI_IWW_E!V70</f>
        <v>0</v>
      </c>
      <c r="W70" s="52">
        <f>FC_TRA_DNAVI_DCS_E!W70+FC_TRA_DNAVI_IWW_E!W70</f>
        <v>0</v>
      </c>
      <c r="X70" s="52">
        <f>FC_TRA_DNAVI_DCS_E!X70+FC_TRA_DNAVI_IWW_E!X70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FC_TRA_DNAVI_DCS_E!C71+FC_TRA_DNAVI_IWW_E!C71</f>
        <v>0</v>
      </c>
      <c r="D71" s="52">
        <f>FC_TRA_DNAVI_DCS_E!D71+FC_TRA_DNAVI_IWW_E!D71</f>
        <v>0</v>
      </c>
      <c r="E71" s="52">
        <f>FC_TRA_DNAVI_DCS_E!E71+FC_TRA_DNAVI_IWW_E!E71</f>
        <v>0</v>
      </c>
      <c r="F71" s="52">
        <f>FC_TRA_DNAVI_DCS_E!F71+FC_TRA_DNAVI_IWW_E!F71</f>
        <v>0</v>
      </c>
      <c r="G71" s="52">
        <f>FC_TRA_DNAVI_DCS_E!G71+FC_TRA_DNAVI_IWW_E!G71</f>
        <v>0</v>
      </c>
      <c r="H71" s="52">
        <f>FC_TRA_DNAVI_DCS_E!H71+FC_TRA_DNAVI_IWW_E!H71</f>
        <v>0</v>
      </c>
      <c r="I71" s="52">
        <f>FC_TRA_DNAVI_DCS_E!I71+FC_TRA_DNAVI_IWW_E!I71</f>
        <v>0</v>
      </c>
      <c r="J71" s="52">
        <f>FC_TRA_DNAVI_DCS_E!J71+FC_TRA_DNAVI_IWW_E!J71</f>
        <v>0</v>
      </c>
      <c r="K71" s="52">
        <f>FC_TRA_DNAVI_DCS_E!K71+FC_TRA_DNAVI_IWW_E!K71</f>
        <v>0</v>
      </c>
      <c r="L71" s="52">
        <f>FC_TRA_DNAVI_DCS_E!L71+FC_TRA_DNAVI_IWW_E!L71</f>
        <v>0</v>
      </c>
      <c r="M71" s="52">
        <f>FC_TRA_DNAVI_DCS_E!M71+FC_TRA_DNAVI_IWW_E!M71</f>
        <v>0</v>
      </c>
      <c r="N71" s="52">
        <f>FC_TRA_DNAVI_DCS_E!N71+FC_TRA_DNAVI_IWW_E!N71</f>
        <v>0</v>
      </c>
      <c r="O71" s="52">
        <f>FC_TRA_DNAVI_DCS_E!O71+FC_TRA_DNAVI_IWW_E!O71</f>
        <v>0</v>
      </c>
      <c r="P71" s="52">
        <f>FC_TRA_DNAVI_DCS_E!P71+FC_TRA_DNAVI_IWW_E!P71</f>
        <v>0</v>
      </c>
      <c r="Q71" s="52">
        <f>FC_TRA_DNAVI_DCS_E!Q71+FC_TRA_DNAVI_IWW_E!Q71</f>
        <v>0</v>
      </c>
      <c r="R71" s="52">
        <f>FC_TRA_DNAVI_DCS_E!R71+FC_TRA_DNAVI_IWW_E!R71</f>
        <v>0</v>
      </c>
      <c r="S71" s="52">
        <f>FC_TRA_DNAVI_DCS_E!S71+FC_TRA_DNAVI_IWW_E!S71</f>
        <v>0</v>
      </c>
      <c r="T71" s="52">
        <f>FC_TRA_DNAVI_DCS_E!T71+FC_TRA_DNAVI_IWW_E!T71</f>
        <v>0</v>
      </c>
      <c r="U71" s="52">
        <f>FC_TRA_DNAVI_DCS_E!U71+FC_TRA_DNAVI_IWW_E!U71</f>
        <v>0</v>
      </c>
      <c r="V71" s="52">
        <f>FC_TRA_DNAVI_DCS_E!V71+FC_TRA_DNAVI_IWW_E!V71</f>
        <v>0</v>
      </c>
      <c r="W71" s="52">
        <f>FC_TRA_DNAVI_DCS_E!W71+FC_TRA_DNAVI_IWW_E!W71</f>
        <v>0</v>
      </c>
      <c r="X71" s="52">
        <f>FC_TRA_DNAVI_DCS_E!X71+FC_TRA_DNAVI_IWW_E!X71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FC_TRA_DNAVI_DCS_E!C72+FC_TRA_DNAVI_IWW_E!C72</f>
        <v>0</v>
      </c>
      <c r="D72" s="55">
        <f>FC_TRA_DNAVI_DCS_E!D72+FC_TRA_DNAVI_IWW_E!D72</f>
        <v>0</v>
      </c>
      <c r="E72" s="55">
        <f>FC_TRA_DNAVI_DCS_E!E72+FC_TRA_DNAVI_IWW_E!E72</f>
        <v>0</v>
      </c>
      <c r="F72" s="55">
        <f>FC_TRA_DNAVI_DCS_E!F72+FC_TRA_DNAVI_IWW_E!F72</f>
        <v>0</v>
      </c>
      <c r="G72" s="55">
        <f>FC_TRA_DNAVI_DCS_E!G72+FC_TRA_DNAVI_IWW_E!G72</f>
        <v>0</v>
      </c>
      <c r="H72" s="55">
        <f>FC_TRA_DNAVI_DCS_E!H72+FC_TRA_DNAVI_IWW_E!H72</f>
        <v>0</v>
      </c>
      <c r="I72" s="55">
        <f>FC_TRA_DNAVI_DCS_E!I72+FC_TRA_DNAVI_IWW_E!I72</f>
        <v>0</v>
      </c>
      <c r="J72" s="55">
        <f>FC_TRA_DNAVI_DCS_E!J72+FC_TRA_DNAVI_IWW_E!J72</f>
        <v>0</v>
      </c>
      <c r="K72" s="55">
        <f>FC_TRA_DNAVI_DCS_E!K72+FC_TRA_DNAVI_IWW_E!K72</f>
        <v>0</v>
      </c>
      <c r="L72" s="55">
        <f>FC_TRA_DNAVI_DCS_E!L72+FC_TRA_DNAVI_IWW_E!L72</f>
        <v>0</v>
      </c>
      <c r="M72" s="55">
        <f>FC_TRA_DNAVI_DCS_E!M72+FC_TRA_DNAVI_IWW_E!M72</f>
        <v>0</v>
      </c>
      <c r="N72" s="55">
        <f>FC_TRA_DNAVI_DCS_E!N72+FC_TRA_DNAVI_IWW_E!N72</f>
        <v>0</v>
      </c>
      <c r="O72" s="55">
        <f>FC_TRA_DNAVI_DCS_E!O72+FC_TRA_DNAVI_IWW_E!O72</f>
        <v>0</v>
      </c>
      <c r="P72" s="55">
        <f>FC_TRA_DNAVI_DCS_E!P72+FC_TRA_DNAVI_IWW_E!P72</f>
        <v>0</v>
      </c>
      <c r="Q72" s="55">
        <f>FC_TRA_DNAVI_DCS_E!Q72+FC_TRA_DNAVI_IWW_E!Q72</f>
        <v>0</v>
      </c>
      <c r="R72" s="55">
        <f>FC_TRA_DNAVI_DCS_E!R72+FC_TRA_DNAVI_IWW_E!R72</f>
        <v>0</v>
      </c>
      <c r="S72" s="55">
        <f>FC_TRA_DNAVI_DCS_E!S72+FC_TRA_DNAVI_IWW_E!S72</f>
        <v>0</v>
      </c>
      <c r="T72" s="55">
        <f>FC_TRA_DNAVI_DCS_E!T72+FC_TRA_DNAVI_IWW_E!T72</f>
        <v>0</v>
      </c>
      <c r="U72" s="55">
        <f>FC_TRA_DNAVI_DCS_E!U72+FC_TRA_DNAVI_IWW_E!U72</f>
        <v>0</v>
      </c>
      <c r="V72" s="55">
        <f>FC_TRA_DNAVI_DCS_E!V72+FC_TRA_DNAVI_IWW_E!V72</f>
        <v>0</v>
      </c>
      <c r="W72" s="55">
        <f>FC_TRA_DNAVI_DCS_E!W72+FC_TRA_DNAVI_IWW_E!W72</f>
        <v>0</v>
      </c>
      <c r="X72" s="55">
        <f>FC_TRA_DNAVI_DCS_E!X72+FC_TRA_DNAVI_IWW_E!X72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237</v>
      </c>
      <c r="B1" s="4" t="s">
        <v>234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138.06243827999998</v>
      </c>
      <c r="D2" s="21">
        <f t="shared" ref="D2:X2" si="0">SUM(D3,D17,D22,D25,D26,D51,D52)</f>
        <v>157.32677844</v>
      </c>
      <c r="E2" s="21">
        <f t="shared" si="0"/>
        <v>282.23642987999995</v>
      </c>
      <c r="F2" s="21">
        <f t="shared" si="0"/>
        <v>205.40433707999998</v>
      </c>
      <c r="G2" s="21">
        <f t="shared" si="0"/>
        <v>80.268884280000009</v>
      </c>
      <c r="H2" s="21">
        <f t="shared" si="0"/>
        <v>54.58283063999999</v>
      </c>
      <c r="I2" s="21">
        <f t="shared" si="0"/>
        <v>63.726029640000014</v>
      </c>
      <c r="J2" s="21">
        <f t="shared" si="0"/>
        <v>402.81539868000004</v>
      </c>
      <c r="K2" s="21">
        <f t="shared" si="0"/>
        <v>440.41890132000003</v>
      </c>
      <c r="L2" s="21">
        <f t="shared" si="0"/>
        <v>626.42402568000023</v>
      </c>
      <c r="M2" s="21">
        <f t="shared" si="0"/>
        <v>390.97331856</v>
      </c>
      <c r="N2" s="21">
        <f t="shared" si="0"/>
        <v>368.39807747999998</v>
      </c>
      <c r="O2" s="21">
        <f t="shared" si="0"/>
        <v>371.49404651999998</v>
      </c>
      <c r="P2" s="21">
        <f t="shared" si="0"/>
        <v>383.96868048000005</v>
      </c>
      <c r="Q2" s="21">
        <f t="shared" si="0"/>
        <v>269.23601988000001</v>
      </c>
      <c r="R2" s="21">
        <f t="shared" si="0"/>
        <v>304.46577431999998</v>
      </c>
      <c r="S2" s="21">
        <f t="shared" si="0"/>
        <v>346.99691952000001</v>
      </c>
      <c r="T2" s="21">
        <f t="shared" si="0"/>
        <v>307.07894340000001</v>
      </c>
      <c r="U2" s="21">
        <f t="shared" si="0"/>
        <v>320.03780724000001</v>
      </c>
      <c r="V2" s="21">
        <f t="shared" si="0"/>
        <v>275.67038448000005</v>
      </c>
      <c r="W2" s="21">
        <f t="shared" si="0"/>
        <v>197.49954167999999</v>
      </c>
      <c r="X2" s="21">
        <f t="shared" si="0"/>
        <v>226.59361416000002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138.06243827999998</v>
      </c>
      <c r="D26" s="27">
        <f t="shared" si="9"/>
        <v>157.32677844</v>
      </c>
      <c r="E26" s="27">
        <f t="shared" si="9"/>
        <v>282.23642987999995</v>
      </c>
      <c r="F26" s="27">
        <f t="shared" si="9"/>
        <v>205.40433707999998</v>
      </c>
      <c r="G26" s="27">
        <f t="shared" si="9"/>
        <v>80.268884280000009</v>
      </c>
      <c r="H26" s="27">
        <f t="shared" si="9"/>
        <v>54.58283063999999</v>
      </c>
      <c r="I26" s="27">
        <f t="shared" si="9"/>
        <v>63.726029640000014</v>
      </c>
      <c r="J26" s="27">
        <f t="shared" si="9"/>
        <v>402.81539868000004</v>
      </c>
      <c r="K26" s="27">
        <f t="shared" si="9"/>
        <v>440.41890132000003</v>
      </c>
      <c r="L26" s="27">
        <f t="shared" si="9"/>
        <v>626.42402568000023</v>
      </c>
      <c r="M26" s="27">
        <f t="shared" si="9"/>
        <v>390.97331856</v>
      </c>
      <c r="N26" s="27">
        <f t="shared" si="9"/>
        <v>368.39807747999998</v>
      </c>
      <c r="O26" s="27">
        <f t="shared" si="9"/>
        <v>371.49404651999998</v>
      </c>
      <c r="P26" s="27">
        <f t="shared" si="9"/>
        <v>383.96868048000005</v>
      </c>
      <c r="Q26" s="27">
        <f t="shared" si="9"/>
        <v>269.23601988000001</v>
      </c>
      <c r="R26" s="27">
        <f t="shared" si="9"/>
        <v>304.46577431999998</v>
      </c>
      <c r="S26" s="27">
        <f t="shared" si="9"/>
        <v>346.99691952000001</v>
      </c>
      <c r="T26" s="27">
        <f t="shared" si="9"/>
        <v>307.07894340000001</v>
      </c>
      <c r="U26" s="27">
        <f t="shared" si="9"/>
        <v>320.03780724000001</v>
      </c>
      <c r="V26" s="27">
        <f t="shared" si="9"/>
        <v>275.67038448000005</v>
      </c>
      <c r="W26" s="27">
        <f t="shared" si="9"/>
        <v>197.49954167999999</v>
      </c>
      <c r="X26" s="27">
        <f t="shared" si="9"/>
        <v>226.59361416000002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138.06243827999998</v>
      </c>
      <c r="D33" s="19">
        <f t="shared" si="11"/>
        <v>157.32677844</v>
      </c>
      <c r="E33" s="19">
        <f t="shared" si="11"/>
        <v>282.23642987999995</v>
      </c>
      <c r="F33" s="19">
        <f t="shared" si="11"/>
        <v>205.40433707999998</v>
      </c>
      <c r="G33" s="19">
        <f t="shared" si="11"/>
        <v>80.268884280000009</v>
      </c>
      <c r="H33" s="19">
        <f t="shared" si="11"/>
        <v>54.58283063999999</v>
      </c>
      <c r="I33" s="19">
        <f t="shared" si="11"/>
        <v>63.726029640000014</v>
      </c>
      <c r="J33" s="19">
        <f t="shared" si="11"/>
        <v>402.81539868000004</v>
      </c>
      <c r="K33" s="19">
        <f t="shared" si="11"/>
        <v>440.41890132000003</v>
      </c>
      <c r="L33" s="19">
        <f t="shared" si="11"/>
        <v>626.42402568000023</v>
      </c>
      <c r="M33" s="19">
        <f t="shared" si="11"/>
        <v>390.97331856</v>
      </c>
      <c r="N33" s="19">
        <f t="shared" si="11"/>
        <v>368.39807747999998</v>
      </c>
      <c r="O33" s="19">
        <f t="shared" si="11"/>
        <v>371.49404651999998</v>
      </c>
      <c r="P33" s="19">
        <f t="shared" si="11"/>
        <v>383.96868048000005</v>
      </c>
      <c r="Q33" s="19">
        <f t="shared" si="11"/>
        <v>269.23601988000001</v>
      </c>
      <c r="R33" s="19">
        <f t="shared" si="11"/>
        <v>304.46577431999998</v>
      </c>
      <c r="S33" s="19">
        <f t="shared" si="11"/>
        <v>346.99691952000001</v>
      </c>
      <c r="T33" s="19">
        <f t="shared" si="11"/>
        <v>307.07894340000001</v>
      </c>
      <c r="U33" s="19">
        <f t="shared" si="11"/>
        <v>320.03780724000001</v>
      </c>
      <c r="V33" s="19">
        <f t="shared" si="11"/>
        <v>275.67038448000005</v>
      </c>
      <c r="W33" s="19">
        <f t="shared" si="11"/>
        <v>197.49954167999999</v>
      </c>
      <c r="X33" s="19">
        <f t="shared" si="11"/>
        <v>226.59361416000002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2.9846552400000008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138.06243827999998</v>
      </c>
      <c r="D43" s="8">
        <v>157.32677844</v>
      </c>
      <c r="E43" s="8">
        <v>276.12487655999996</v>
      </c>
      <c r="F43" s="8">
        <v>202.27743899999999</v>
      </c>
      <c r="G43" s="8">
        <v>80.268884280000009</v>
      </c>
      <c r="H43" s="8">
        <v>54.58283063999999</v>
      </c>
      <c r="I43" s="8">
        <v>63.726029640000014</v>
      </c>
      <c r="J43" s="8">
        <v>121.07942963999999</v>
      </c>
      <c r="K43" s="8">
        <v>137.01087035999998</v>
      </c>
      <c r="L43" s="8">
        <v>254.90411856</v>
      </c>
      <c r="M43" s="8">
        <v>140.19731855999999</v>
      </c>
      <c r="N43" s="8">
        <v>108.33417035999999</v>
      </c>
      <c r="O43" s="8">
        <v>108.33417035999999</v>
      </c>
      <c r="P43" s="8">
        <v>111.52061856</v>
      </c>
      <c r="Q43" s="8">
        <v>105.14798892000002</v>
      </c>
      <c r="R43" s="8">
        <v>146.56968143999998</v>
      </c>
      <c r="S43" s="8">
        <v>117.89298144</v>
      </c>
      <c r="T43" s="8">
        <v>113.2569594</v>
      </c>
      <c r="U43" s="8">
        <v>118.56548340000001</v>
      </c>
      <c r="V43" s="8">
        <v>81.910258560000003</v>
      </c>
      <c r="W43" s="8">
        <v>51.873082559999979</v>
      </c>
      <c r="X43" s="8">
        <v>87.301478160000002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3.1268980800000006</v>
      </c>
      <c r="F44" s="8">
        <v>3.1268980800000001</v>
      </c>
      <c r="G44" s="8">
        <v>0</v>
      </c>
      <c r="H44" s="8">
        <v>0</v>
      </c>
      <c r="I44" s="8">
        <v>0</v>
      </c>
      <c r="J44" s="8">
        <v>281.73596904000004</v>
      </c>
      <c r="K44" s="8">
        <v>303.40803096000002</v>
      </c>
      <c r="L44" s="8">
        <v>371.5199071200002</v>
      </c>
      <c r="M44" s="8">
        <v>250.77600000000001</v>
      </c>
      <c r="N44" s="8">
        <v>260.06390712000001</v>
      </c>
      <c r="O44" s="8">
        <v>263.15987616000001</v>
      </c>
      <c r="P44" s="8">
        <v>272.44806192000004</v>
      </c>
      <c r="Q44" s="8">
        <v>164.08803096</v>
      </c>
      <c r="R44" s="8">
        <v>157.89609288</v>
      </c>
      <c r="S44" s="8">
        <v>229.10393808000001</v>
      </c>
      <c r="T44" s="8">
        <v>193.82198400000001</v>
      </c>
      <c r="U44" s="8">
        <v>201.47232384000003</v>
      </c>
      <c r="V44" s="8">
        <v>193.76012592000006</v>
      </c>
      <c r="W44" s="8">
        <v>145.62645912000002</v>
      </c>
      <c r="X44" s="8">
        <v>139.29213600000003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2.6196566399999996</v>
      </c>
      <c r="M61" s="49">
        <f t="shared" si="13"/>
        <v>0</v>
      </c>
      <c r="N61" s="49">
        <f t="shared" si="13"/>
        <v>5.2393132799999993</v>
      </c>
      <c r="O61" s="49">
        <f t="shared" si="13"/>
        <v>5.2393132799999993</v>
      </c>
      <c r="P61" s="49">
        <f t="shared" si="13"/>
        <v>5.2393132799999993</v>
      </c>
      <c r="Q61" s="49">
        <f t="shared" si="13"/>
        <v>5.2393132799999993</v>
      </c>
      <c r="R61" s="49">
        <f t="shared" si="13"/>
        <v>7.858715039999999</v>
      </c>
      <c r="S61" s="49">
        <f t="shared" si="13"/>
        <v>7.858715039999999</v>
      </c>
      <c r="T61" s="49">
        <f t="shared" si="13"/>
        <v>6.1849180800000001</v>
      </c>
      <c r="U61" s="49">
        <f t="shared" si="13"/>
        <v>6.7925519999999997</v>
      </c>
      <c r="V61" s="49">
        <f t="shared" si="13"/>
        <v>4.8095856000000001</v>
      </c>
      <c r="W61" s="49">
        <f t="shared" si="13"/>
        <v>3.2377406400000002</v>
      </c>
      <c r="X61" s="49">
        <f t="shared" si="13"/>
        <v>6.9462446400000015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2.6196566399999996</v>
      </c>
      <c r="M69" s="52">
        <v>0</v>
      </c>
      <c r="N69" s="52">
        <v>5.2393132799999993</v>
      </c>
      <c r="O69" s="52">
        <v>5.2393132799999993</v>
      </c>
      <c r="P69" s="52">
        <v>5.2393132799999993</v>
      </c>
      <c r="Q69" s="52">
        <v>5.2393132799999993</v>
      </c>
      <c r="R69" s="52">
        <v>7.858715039999999</v>
      </c>
      <c r="S69" s="52">
        <v>7.858715039999999</v>
      </c>
      <c r="T69" s="52">
        <v>6.1849180800000001</v>
      </c>
      <c r="U69" s="52">
        <v>6.7925519999999997</v>
      </c>
      <c r="V69" s="52">
        <v>4.8095856000000001</v>
      </c>
      <c r="W69" s="52">
        <v>3.2377406400000002</v>
      </c>
      <c r="X69" s="52">
        <v>6.9462446400000015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236</v>
      </c>
      <c r="B1" s="4" t="s">
        <v>235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161</v>
      </c>
      <c r="B1" s="4" t="s">
        <v>169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162</v>
      </c>
      <c r="B1" s="4" t="s">
        <v>168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5416.6374878399993</v>
      </c>
      <c r="D2" s="21">
        <f t="shared" ref="D2:X2" si="0">SUM(D3,D17,D22,D25,D26,D51,D52)</f>
        <v>5976.3199557600001</v>
      </c>
      <c r="E2" s="21">
        <f t="shared" si="0"/>
        <v>6086.1131841600009</v>
      </c>
      <c r="F2" s="21">
        <f t="shared" si="0"/>
        <v>5756.1354392399999</v>
      </c>
      <c r="G2" s="21">
        <f t="shared" si="0"/>
        <v>6089.6204128800009</v>
      </c>
      <c r="H2" s="21">
        <f t="shared" si="0"/>
        <v>6705.4473068400002</v>
      </c>
      <c r="I2" s="21">
        <f t="shared" si="0"/>
        <v>5563.9521460800006</v>
      </c>
      <c r="J2" s="21">
        <f t="shared" si="0"/>
        <v>5373.1951703999994</v>
      </c>
      <c r="K2" s="21">
        <f t="shared" si="0"/>
        <v>4701.4781795999997</v>
      </c>
      <c r="L2" s="21">
        <f t="shared" si="0"/>
        <v>4932.3079821600004</v>
      </c>
      <c r="M2" s="21">
        <f t="shared" si="0"/>
        <v>4984.9092464400001</v>
      </c>
      <c r="N2" s="21">
        <f t="shared" si="0"/>
        <v>4394.5944613199999</v>
      </c>
      <c r="O2" s="21">
        <f t="shared" si="0"/>
        <v>4035.4536877200003</v>
      </c>
      <c r="P2" s="21">
        <f t="shared" si="0"/>
        <v>3979.0135342799995</v>
      </c>
      <c r="Q2" s="21">
        <f t="shared" si="0"/>
        <v>3979.4986530000006</v>
      </c>
      <c r="R2" s="21">
        <f t="shared" si="0"/>
        <v>4030.3421132399999</v>
      </c>
      <c r="S2" s="21">
        <f t="shared" si="0"/>
        <v>3911.8637865600003</v>
      </c>
      <c r="T2" s="21">
        <f t="shared" si="0"/>
        <v>3943.1641870800008</v>
      </c>
      <c r="U2" s="21">
        <f t="shared" si="0"/>
        <v>4068.3948508800004</v>
      </c>
      <c r="V2" s="21">
        <f t="shared" si="0"/>
        <v>4083.8097290400001</v>
      </c>
      <c r="W2" s="21">
        <f t="shared" si="0"/>
        <v>4054.4505180000015</v>
      </c>
      <c r="X2" s="21">
        <f t="shared" si="0"/>
        <v>3983.6296133999995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FC_OTH_CP_E!C5+FC_OTH_HH_E!C5+FC_OTH_AFF_E!C5</f>
        <v>0</v>
      </c>
      <c r="D5" s="8">
        <f>FC_OTH_CP_E!D5+FC_OTH_HH_E!D5+FC_OTH_AFF_E!D5</f>
        <v>0</v>
      </c>
      <c r="E5" s="8">
        <f>FC_OTH_CP_E!E5+FC_OTH_HH_E!E5+FC_OTH_AFF_E!E5</f>
        <v>0</v>
      </c>
      <c r="F5" s="8">
        <f>FC_OTH_CP_E!F5+FC_OTH_HH_E!F5+FC_OTH_AFF_E!F5</f>
        <v>0</v>
      </c>
      <c r="G5" s="8">
        <f>FC_OTH_CP_E!G5+FC_OTH_HH_E!G5+FC_OTH_AFF_E!G5</f>
        <v>0</v>
      </c>
      <c r="H5" s="8">
        <f>FC_OTH_CP_E!H5+FC_OTH_HH_E!H5+FC_OTH_AFF_E!H5</f>
        <v>0</v>
      </c>
      <c r="I5" s="8">
        <f>FC_OTH_CP_E!I5+FC_OTH_HH_E!I5+FC_OTH_AFF_E!I5</f>
        <v>0</v>
      </c>
      <c r="J5" s="8">
        <f>FC_OTH_CP_E!J5+FC_OTH_HH_E!J5+FC_OTH_AFF_E!J5</f>
        <v>0</v>
      </c>
      <c r="K5" s="8">
        <f>FC_OTH_CP_E!K5+FC_OTH_HH_E!K5+FC_OTH_AFF_E!K5</f>
        <v>0</v>
      </c>
      <c r="L5" s="8">
        <f>FC_OTH_CP_E!L5+FC_OTH_HH_E!L5+FC_OTH_AFF_E!L5</f>
        <v>0</v>
      </c>
      <c r="M5" s="8">
        <f>FC_OTH_CP_E!M5+FC_OTH_HH_E!M5+FC_OTH_AFF_E!M5</f>
        <v>0</v>
      </c>
      <c r="N5" s="8">
        <f>FC_OTH_CP_E!N5+FC_OTH_HH_E!N5+FC_OTH_AFF_E!N5</f>
        <v>0</v>
      </c>
      <c r="O5" s="8">
        <f>FC_OTH_CP_E!O5+FC_OTH_HH_E!O5+FC_OTH_AFF_E!O5</f>
        <v>0</v>
      </c>
      <c r="P5" s="8">
        <f>FC_OTH_CP_E!P5+FC_OTH_HH_E!P5+FC_OTH_AFF_E!P5</f>
        <v>0</v>
      </c>
      <c r="Q5" s="8">
        <f>FC_OTH_CP_E!Q5+FC_OTH_HH_E!Q5+FC_OTH_AFF_E!Q5</f>
        <v>0</v>
      </c>
      <c r="R5" s="8">
        <f>FC_OTH_CP_E!R5+FC_OTH_HH_E!R5+FC_OTH_AFF_E!R5</f>
        <v>0</v>
      </c>
      <c r="S5" s="8">
        <f>FC_OTH_CP_E!S5+FC_OTH_HH_E!S5+FC_OTH_AFF_E!S5</f>
        <v>0</v>
      </c>
      <c r="T5" s="8">
        <f>FC_OTH_CP_E!T5+FC_OTH_HH_E!T5+FC_OTH_AFF_E!T5</f>
        <v>0</v>
      </c>
      <c r="U5" s="8">
        <f>FC_OTH_CP_E!U5+FC_OTH_HH_E!U5+FC_OTH_AFF_E!U5</f>
        <v>0</v>
      </c>
      <c r="V5" s="8">
        <f>FC_OTH_CP_E!V5+FC_OTH_HH_E!V5+FC_OTH_AFF_E!V5</f>
        <v>0</v>
      </c>
      <c r="W5" s="8">
        <f>FC_OTH_CP_E!W5+FC_OTH_HH_E!W5+FC_OTH_AFF_E!W5</f>
        <v>0</v>
      </c>
      <c r="X5" s="8">
        <f>FC_OTH_CP_E!X5+FC_OTH_HH_E!X5+FC_OTH_AFF_E!X5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FC_OTH_CP_E!C6+FC_OTH_HH_E!C6+FC_OTH_AFF_E!C6</f>
        <v>0</v>
      </c>
      <c r="D6" s="8">
        <f>FC_OTH_CP_E!D6+FC_OTH_HH_E!D6+FC_OTH_AFF_E!D6</f>
        <v>0</v>
      </c>
      <c r="E6" s="8">
        <f>FC_OTH_CP_E!E6+FC_OTH_HH_E!E6+FC_OTH_AFF_E!E6</f>
        <v>0</v>
      </c>
      <c r="F6" s="8">
        <f>FC_OTH_CP_E!F6+FC_OTH_HH_E!F6+FC_OTH_AFF_E!F6</f>
        <v>0</v>
      </c>
      <c r="G6" s="8">
        <f>FC_OTH_CP_E!G6+FC_OTH_HH_E!G6+FC_OTH_AFF_E!G6</f>
        <v>0</v>
      </c>
      <c r="H6" s="8">
        <f>FC_OTH_CP_E!H6+FC_OTH_HH_E!H6+FC_OTH_AFF_E!H6</f>
        <v>0</v>
      </c>
      <c r="I6" s="8">
        <f>FC_OTH_CP_E!I6+FC_OTH_HH_E!I6+FC_OTH_AFF_E!I6</f>
        <v>0</v>
      </c>
      <c r="J6" s="8">
        <f>FC_OTH_CP_E!J6+FC_OTH_HH_E!J6+FC_OTH_AFF_E!J6</f>
        <v>0</v>
      </c>
      <c r="K6" s="8">
        <f>FC_OTH_CP_E!K6+FC_OTH_HH_E!K6+FC_OTH_AFF_E!K6</f>
        <v>0</v>
      </c>
      <c r="L6" s="8">
        <f>FC_OTH_CP_E!L6+FC_OTH_HH_E!L6+FC_OTH_AFF_E!L6</f>
        <v>0</v>
      </c>
      <c r="M6" s="8">
        <f>FC_OTH_CP_E!M6+FC_OTH_HH_E!M6+FC_OTH_AFF_E!M6</f>
        <v>0</v>
      </c>
      <c r="N6" s="8">
        <f>FC_OTH_CP_E!N6+FC_OTH_HH_E!N6+FC_OTH_AFF_E!N6</f>
        <v>0</v>
      </c>
      <c r="O6" s="8">
        <f>FC_OTH_CP_E!O6+FC_OTH_HH_E!O6+FC_OTH_AFF_E!O6</f>
        <v>0</v>
      </c>
      <c r="P6" s="8">
        <f>FC_OTH_CP_E!P6+FC_OTH_HH_E!P6+FC_OTH_AFF_E!P6</f>
        <v>0</v>
      </c>
      <c r="Q6" s="8">
        <f>FC_OTH_CP_E!Q6+FC_OTH_HH_E!Q6+FC_OTH_AFF_E!Q6</f>
        <v>0</v>
      </c>
      <c r="R6" s="8">
        <f>FC_OTH_CP_E!R6+FC_OTH_HH_E!R6+FC_OTH_AFF_E!R6</f>
        <v>0</v>
      </c>
      <c r="S6" s="8">
        <f>FC_OTH_CP_E!S6+FC_OTH_HH_E!S6+FC_OTH_AFF_E!S6</f>
        <v>0</v>
      </c>
      <c r="T6" s="8">
        <f>FC_OTH_CP_E!T6+FC_OTH_HH_E!T6+FC_OTH_AFF_E!T6</f>
        <v>0</v>
      </c>
      <c r="U6" s="8">
        <f>FC_OTH_CP_E!U6+FC_OTH_HH_E!U6+FC_OTH_AFF_E!U6</f>
        <v>0</v>
      </c>
      <c r="V6" s="8">
        <f>FC_OTH_CP_E!V6+FC_OTH_HH_E!V6+FC_OTH_AFF_E!V6</f>
        <v>0</v>
      </c>
      <c r="W6" s="8">
        <f>FC_OTH_CP_E!W6+FC_OTH_HH_E!W6+FC_OTH_AFF_E!W6</f>
        <v>0</v>
      </c>
      <c r="X6" s="8">
        <f>FC_OTH_CP_E!X6+FC_OTH_HH_E!X6+FC_OTH_AFF_E!X6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FC_OTH_CP_E!C7+FC_OTH_HH_E!C7+FC_OTH_AFF_E!C7</f>
        <v>0</v>
      </c>
      <c r="D7" s="8">
        <f>FC_OTH_CP_E!D7+FC_OTH_HH_E!D7+FC_OTH_AFF_E!D7</f>
        <v>0</v>
      </c>
      <c r="E7" s="8">
        <f>FC_OTH_CP_E!E7+FC_OTH_HH_E!E7+FC_OTH_AFF_E!E7</f>
        <v>0</v>
      </c>
      <c r="F7" s="8">
        <f>FC_OTH_CP_E!F7+FC_OTH_HH_E!F7+FC_OTH_AFF_E!F7</f>
        <v>0</v>
      </c>
      <c r="G7" s="8">
        <f>FC_OTH_CP_E!G7+FC_OTH_HH_E!G7+FC_OTH_AFF_E!G7</f>
        <v>0</v>
      </c>
      <c r="H7" s="8">
        <f>FC_OTH_CP_E!H7+FC_OTH_HH_E!H7+FC_OTH_AFF_E!H7</f>
        <v>0</v>
      </c>
      <c r="I7" s="8">
        <f>FC_OTH_CP_E!I7+FC_OTH_HH_E!I7+FC_OTH_AFF_E!I7</f>
        <v>0</v>
      </c>
      <c r="J7" s="8">
        <f>FC_OTH_CP_E!J7+FC_OTH_HH_E!J7+FC_OTH_AFF_E!J7</f>
        <v>0</v>
      </c>
      <c r="K7" s="8">
        <f>FC_OTH_CP_E!K7+FC_OTH_HH_E!K7+FC_OTH_AFF_E!K7</f>
        <v>0</v>
      </c>
      <c r="L7" s="8">
        <f>FC_OTH_CP_E!L7+FC_OTH_HH_E!L7+FC_OTH_AFF_E!L7</f>
        <v>0</v>
      </c>
      <c r="M7" s="8">
        <f>FC_OTH_CP_E!M7+FC_OTH_HH_E!M7+FC_OTH_AFF_E!M7</f>
        <v>0</v>
      </c>
      <c r="N7" s="8">
        <f>FC_OTH_CP_E!N7+FC_OTH_HH_E!N7+FC_OTH_AFF_E!N7</f>
        <v>0</v>
      </c>
      <c r="O7" s="8">
        <f>FC_OTH_CP_E!O7+FC_OTH_HH_E!O7+FC_OTH_AFF_E!O7</f>
        <v>0</v>
      </c>
      <c r="P7" s="8">
        <f>FC_OTH_CP_E!P7+FC_OTH_HH_E!P7+FC_OTH_AFF_E!P7</f>
        <v>0</v>
      </c>
      <c r="Q7" s="8">
        <f>FC_OTH_CP_E!Q7+FC_OTH_HH_E!Q7+FC_OTH_AFF_E!Q7</f>
        <v>0</v>
      </c>
      <c r="R7" s="8">
        <f>FC_OTH_CP_E!R7+FC_OTH_HH_E!R7+FC_OTH_AFF_E!R7</f>
        <v>0</v>
      </c>
      <c r="S7" s="8">
        <f>FC_OTH_CP_E!S7+FC_OTH_HH_E!S7+FC_OTH_AFF_E!S7</f>
        <v>0</v>
      </c>
      <c r="T7" s="8">
        <f>FC_OTH_CP_E!T7+FC_OTH_HH_E!T7+FC_OTH_AFF_E!T7</f>
        <v>0</v>
      </c>
      <c r="U7" s="8">
        <f>FC_OTH_CP_E!U7+FC_OTH_HH_E!U7+FC_OTH_AFF_E!U7</f>
        <v>0</v>
      </c>
      <c r="V7" s="8">
        <f>FC_OTH_CP_E!V7+FC_OTH_HH_E!V7+FC_OTH_AFF_E!V7</f>
        <v>0</v>
      </c>
      <c r="W7" s="8">
        <f>FC_OTH_CP_E!W7+FC_OTH_HH_E!W7+FC_OTH_AFF_E!W7</f>
        <v>0</v>
      </c>
      <c r="X7" s="8">
        <f>FC_OTH_CP_E!X7+FC_OTH_HH_E!X7+FC_OTH_AFF_E!X7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FC_OTH_CP_E!C9+FC_OTH_HH_E!C9+FC_OTH_AFF_E!C9</f>
        <v>0</v>
      </c>
      <c r="D9" s="8">
        <f>FC_OTH_CP_E!D9+FC_OTH_HH_E!D9+FC_OTH_AFF_E!D9</f>
        <v>0</v>
      </c>
      <c r="E9" s="8">
        <f>FC_OTH_CP_E!E9+FC_OTH_HH_E!E9+FC_OTH_AFF_E!E9</f>
        <v>0</v>
      </c>
      <c r="F9" s="8">
        <f>FC_OTH_CP_E!F9+FC_OTH_HH_E!F9+FC_OTH_AFF_E!F9</f>
        <v>0</v>
      </c>
      <c r="G9" s="8">
        <f>FC_OTH_CP_E!G9+FC_OTH_HH_E!G9+FC_OTH_AFF_E!G9</f>
        <v>0</v>
      </c>
      <c r="H9" s="8">
        <f>FC_OTH_CP_E!H9+FC_OTH_HH_E!H9+FC_OTH_AFF_E!H9</f>
        <v>0</v>
      </c>
      <c r="I9" s="8">
        <f>FC_OTH_CP_E!I9+FC_OTH_HH_E!I9+FC_OTH_AFF_E!I9</f>
        <v>0</v>
      </c>
      <c r="J9" s="8">
        <f>FC_OTH_CP_E!J9+FC_OTH_HH_E!J9+FC_OTH_AFF_E!J9</f>
        <v>0</v>
      </c>
      <c r="K9" s="8">
        <f>FC_OTH_CP_E!K9+FC_OTH_HH_E!K9+FC_OTH_AFF_E!K9</f>
        <v>0</v>
      </c>
      <c r="L9" s="8">
        <f>FC_OTH_CP_E!L9+FC_OTH_HH_E!L9+FC_OTH_AFF_E!L9</f>
        <v>0</v>
      </c>
      <c r="M9" s="8">
        <f>FC_OTH_CP_E!M9+FC_OTH_HH_E!M9+FC_OTH_AFF_E!M9</f>
        <v>0</v>
      </c>
      <c r="N9" s="8">
        <f>FC_OTH_CP_E!N9+FC_OTH_HH_E!N9+FC_OTH_AFF_E!N9</f>
        <v>0</v>
      </c>
      <c r="O9" s="8">
        <f>FC_OTH_CP_E!O9+FC_OTH_HH_E!O9+FC_OTH_AFF_E!O9</f>
        <v>0</v>
      </c>
      <c r="P9" s="8">
        <f>FC_OTH_CP_E!P9+FC_OTH_HH_E!P9+FC_OTH_AFF_E!P9</f>
        <v>0</v>
      </c>
      <c r="Q9" s="8">
        <f>FC_OTH_CP_E!Q9+FC_OTH_HH_E!Q9+FC_OTH_AFF_E!Q9</f>
        <v>0</v>
      </c>
      <c r="R9" s="8">
        <f>FC_OTH_CP_E!R9+FC_OTH_HH_E!R9+FC_OTH_AFF_E!R9</f>
        <v>0</v>
      </c>
      <c r="S9" s="8">
        <f>FC_OTH_CP_E!S9+FC_OTH_HH_E!S9+FC_OTH_AFF_E!S9</f>
        <v>0</v>
      </c>
      <c r="T9" s="8">
        <f>FC_OTH_CP_E!T9+FC_OTH_HH_E!T9+FC_OTH_AFF_E!T9</f>
        <v>0</v>
      </c>
      <c r="U9" s="8">
        <f>FC_OTH_CP_E!U9+FC_OTH_HH_E!U9+FC_OTH_AFF_E!U9</f>
        <v>0</v>
      </c>
      <c r="V9" s="8">
        <f>FC_OTH_CP_E!V9+FC_OTH_HH_E!V9+FC_OTH_AFF_E!V9</f>
        <v>0</v>
      </c>
      <c r="W9" s="8">
        <f>FC_OTH_CP_E!W9+FC_OTH_HH_E!W9+FC_OTH_AFF_E!W9</f>
        <v>0</v>
      </c>
      <c r="X9" s="8">
        <f>FC_OTH_CP_E!X9+FC_OTH_HH_E!X9+FC_OTH_AFF_E!X9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FC_OTH_CP_E!C10+FC_OTH_HH_E!C10+FC_OTH_AFF_E!C10</f>
        <v>0</v>
      </c>
      <c r="D10" s="8">
        <f>FC_OTH_CP_E!D10+FC_OTH_HH_E!D10+FC_OTH_AFF_E!D10</f>
        <v>0</v>
      </c>
      <c r="E10" s="8">
        <f>FC_OTH_CP_E!E10+FC_OTH_HH_E!E10+FC_OTH_AFF_E!E10</f>
        <v>0</v>
      </c>
      <c r="F10" s="8">
        <f>FC_OTH_CP_E!F10+FC_OTH_HH_E!F10+FC_OTH_AFF_E!F10</f>
        <v>0</v>
      </c>
      <c r="G10" s="8">
        <f>FC_OTH_CP_E!G10+FC_OTH_HH_E!G10+FC_OTH_AFF_E!G10</f>
        <v>0</v>
      </c>
      <c r="H10" s="8">
        <f>FC_OTH_CP_E!H10+FC_OTH_HH_E!H10+FC_OTH_AFF_E!H10</f>
        <v>0</v>
      </c>
      <c r="I10" s="8">
        <f>FC_OTH_CP_E!I10+FC_OTH_HH_E!I10+FC_OTH_AFF_E!I10</f>
        <v>0</v>
      </c>
      <c r="J10" s="8">
        <f>FC_OTH_CP_E!J10+FC_OTH_HH_E!J10+FC_OTH_AFF_E!J10</f>
        <v>0</v>
      </c>
      <c r="K10" s="8">
        <f>FC_OTH_CP_E!K10+FC_OTH_HH_E!K10+FC_OTH_AFF_E!K10</f>
        <v>0</v>
      </c>
      <c r="L10" s="8">
        <f>FC_OTH_CP_E!L10+FC_OTH_HH_E!L10+FC_OTH_AFF_E!L10</f>
        <v>0</v>
      </c>
      <c r="M10" s="8">
        <f>FC_OTH_CP_E!M10+FC_OTH_HH_E!M10+FC_OTH_AFF_E!M10</f>
        <v>0</v>
      </c>
      <c r="N10" s="8">
        <f>FC_OTH_CP_E!N10+FC_OTH_HH_E!N10+FC_OTH_AFF_E!N10</f>
        <v>0</v>
      </c>
      <c r="O10" s="8">
        <f>FC_OTH_CP_E!O10+FC_OTH_HH_E!O10+FC_OTH_AFF_E!O10</f>
        <v>0</v>
      </c>
      <c r="P10" s="8">
        <f>FC_OTH_CP_E!P10+FC_OTH_HH_E!P10+FC_OTH_AFF_E!P10</f>
        <v>0</v>
      </c>
      <c r="Q10" s="8">
        <f>FC_OTH_CP_E!Q10+FC_OTH_HH_E!Q10+FC_OTH_AFF_E!Q10</f>
        <v>0</v>
      </c>
      <c r="R10" s="8">
        <f>FC_OTH_CP_E!R10+FC_OTH_HH_E!R10+FC_OTH_AFF_E!R10</f>
        <v>0</v>
      </c>
      <c r="S10" s="8">
        <f>FC_OTH_CP_E!S10+FC_OTH_HH_E!S10+FC_OTH_AFF_E!S10</f>
        <v>0</v>
      </c>
      <c r="T10" s="8">
        <f>FC_OTH_CP_E!T10+FC_OTH_HH_E!T10+FC_OTH_AFF_E!T10</f>
        <v>0</v>
      </c>
      <c r="U10" s="8">
        <f>FC_OTH_CP_E!U10+FC_OTH_HH_E!U10+FC_OTH_AFF_E!U10</f>
        <v>0</v>
      </c>
      <c r="V10" s="8">
        <f>FC_OTH_CP_E!V10+FC_OTH_HH_E!V10+FC_OTH_AFF_E!V10</f>
        <v>0</v>
      </c>
      <c r="W10" s="8">
        <f>FC_OTH_CP_E!W10+FC_OTH_HH_E!W10+FC_OTH_AFF_E!W10</f>
        <v>0</v>
      </c>
      <c r="X10" s="8">
        <f>FC_OTH_CP_E!X10+FC_OTH_HH_E!X10+FC_OTH_AFF_E!X10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FC_OTH_CP_E!C12+FC_OTH_HH_E!C12+FC_OTH_AFF_E!C12</f>
        <v>0</v>
      </c>
      <c r="D12" s="8">
        <f>FC_OTH_CP_E!D12+FC_OTH_HH_E!D12+FC_OTH_AFF_E!D12</f>
        <v>0</v>
      </c>
      <c r="E12" s="8">
        <f>FC_OTH_CP_E!E12+FC_OTH_HH_E!E12+FC_OTH_AFF_E!E12</f>
        <v>0</v>
      </c>
      <c r="F12" s="8">
        <f>FC_OTH_CP_E!F12+FC_OTH_HH_E!F12+FC_OTH_AFF_E!F12</f>
        <v>0</v>
      </c>
      <c r="G12" s="8">
        <f>FC_OTH_CP_E!G12+FC_OTH_HH_E!G12+FC_OTH_AFF_E!G12</f>
        <v>0</v>
      </c>
      <c r="H12" s="8">
        <f>FC_OTH_CP_E!H12+FC_OTH_HH_E!H12+FC_OTH_AFF_E!H12</f>
        <v>0</v>
      </c>
      <c r="I12" s="8">
        <f>FC_OTH_CP_E!I12+FC_OTH_HH_E!I12+FC_OTH_AFF_E!I12</f>
        <v>0</v>
      </c>
      <c r="J12" s="8">
        <f>FC_OTH_CP_E!J12+FC_OTH_HH_E!J12+FC_OTH_AFF_E!J12</f>
        <v>0</v>
      </c>
      <c r="K12" s="8">
        <f>FC_OTH_CP_E!K12+FC_OTH_HH_E!K12+FC_OTH_AFF_E!K12</f>
        <v>0</v>
      </c>
      <c r="L12" s="8">
        <f>FC_OTH_CP_E!L12+FC_OTH_HH_E!L12+FC_OTH_AFF_E!L12</f>
        <v>0</v>
      </c>
      <c r="M12" s="8">
        <f>FC_OTH_CP_E!M12+FC_OTH_HH_E!M12+FC_OTH_AFF_E!M12</f>
        <v>0</v>
      </c>
      <c r="N12" s="8">
        <f>FC_OTH_CP_E!N12+FC_OTH_HH_E!N12+FC_OTH_AFF_E!N12</f>
        <v>0</v>
      </c>
      <c r="O12" s="8">
        <f>FC_OTH_CP_E!O12+FC_OTH_HH_E!O12+FC_OTH_AFF_E!O12</f>
        <v>0</v>
      </c>
      <c r="P12" s="8">
        <f>FC_OTH_CP_E!P12+FC_OTH_HH_E!P12+FC_OTH_AFF_E!P12</f>
        <v>0</v>
      </c>
      <c r="Q12" s="8">
        <f>FC_OTH_CP_E!Q12+FC_OTH_HH_E!Q12+FC_OTH_AFF_E!Q12</f>
        <v>0</v>
      </c>
      <c r="R12" s="8">
        <f>FC_OTH_CP_E!R12+FC_OTH_HH_E!R12+FC_OTH_AFF_E!R12</f>
        <v>0</v>
      </c>
      <c r="S12" s="8">
        <f>FC_OTH_CP_E!S12+FC_OTH_HH_E!S12+FC_OTH_AFF_E!S12</f>
        <v>0</v>
      </c>
      <c r="T12" s="8">
        <f>FC_OTH_CP_E!T12+FC_OTH_HH_E!T12+FC_OTH_AFF_E!T12</f>
        <v>0</v>
      </c>
      <c r="U12" s="8">
        <f>FC_OTH_CP_E!U12+FC_OTH_HH_E!U12+FC_OTH_AFF_E!U12</f>
        <v>0</v>
      </c>
      <c r="V12" s="8">
        <f>FC_OTH_CP_E!V12+FC_OTH_HH_E!V12+FC_OTH_AFF_E!V12</f>
        <v>0</v>
      </c>
      <c r="W12" s="8">
        <f>FC_OTH_CP_E!W12+FC_OTH_HH_E!W12+FC_OTH_AFF_E!W12</f>
        <v>0</v>
      </c>
      <c r="X12" s="8">
        <f>FC_OTH_CP_E!X12+FC_OTH_HH_E!X12+FC_OTH_AFF_E!X12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FC_OTH_CP_E!C13+FC_OTH_HH_E!C13+FC_OTH_AFF_E!C13</f>
        <v>0</v>
      </c>
      <c r="D13" s="8">
        <f>FC_OTH_CP_E!D13+FC_OTH_HH_E!D13+FC_OTH_AFF_E!D13</f>
        <v>0</v>
      </c>
      <c r="E13" s="8">
        <f>FC_OTH_CP_E!E13+FC_OTH_HH_E!E13+FC_OTH_AFF_E!E13</f>
        <v>0</v>
      </c>
      <c r="F13" s="8">
        <f>FC_OTH_CP_E!F13+FC_OTH_HH_E!F13+FC_OTH_AFF_E!F13</f>
        <v>0</v>
      </c>
      <c r="G13" s="8">
        <f>FC_OTH_CP_E!G13+FC_OTH_HH_E!G13+FC_OTH_AFF_E!G13</f>
        <v>0</v>
      </c>
      <c r="H13" s="8">
        <f>FC_OTH_CP_E!H13+FC_OTH_HH_E!H13+FC_OTH_AFF_E!H13</f>
        <v>0</v>
      </c>
      <c r="I13" s="8">
        <f>FC_OTH_CP_E!I13+FC_OTH_HH_E!I13+FC_OTH_AFF_E!I13</f>
        <v>0</v>
      </c>
      <c r="J13" s="8">
        <f>FC_OTH_CP_E!J13+FC_OTH_HH_E!J13+FC_OTH_AFF_E!J13</f>
        <v>0</v>
      </c>
      <c r="K13" s="8">
        <f>FC_OTH_CP_E!K13+FC_OTH_HH_E!K13+FC_OTH_AFF_E!K13</f>
        <v>0</v>
      </c>
      <c r="L13" s="8">
        <f>FC_OTH_CP_E!L13+FC_OTH_HH_E!L13+FC_OTH_AFF_E!L13</f>
        <v>0</v>
      </c>
      <c r="M13" s="8">
        <f>FC_OTH_CP_E!M13+FC_OTH_HH_E!M13+FC_OTH_AFF_E!M13</f>
        <v>0</v>
      </c>
      <c r="N13" s="8">
        <f>FC_OTH_CP_E!N13+FC_OTH_HH_E!N13+FC_OTH_AFF_E!N13</f>
        <v>0</v>
      </c>
      <c r="O13" s="8">
        <f>FC_OTH_CP_E!O13+FC_OTH_HH_E!O13+FC_OTH_AFF_E!O13</f>
        <v>0</v>
      </c>
      <c r="P13" s="8">
        <f>FC_OTH_CP_E!P13+FC_OTH_HH_E!P13+FC_OTH_AFF_E!P13</f>
        <v>0</v>
      </c>
      <c r="Q13" s="8">
        <f>FC_OTH_CP_E!Q13+FC_OTH_HH_E!Q13+FC_OTH_AFF_E!Q13</f>
        <v>0</v>
      </c>
      <c r="R13" s="8">
        <f>FC_OTH_CP_E!R13+FC_OTH_HH_E!R13+FC_OTH_AFF_E!R13</f>
        <v>0</v>
      </c>
      <c r="S13" s="8">
        <f>FC_OTH_CP_E!S13+FC_OTH_HH_E!S13+FC_OTH_AFF_E!S13</f>
        <v>0</v>
      </c>
      <c r="T13" s="8">
        <f>FC_OTH_CP_E!T13+FC_OTH_HH_E!T13+FC_OTH_AFF_E!T13</f>
        <v>0</v>
      </c>
      <c r="U13" s="8">
        <f>FC_OTH_CP_E!U13+FC_OTH_HH_E!U13+FC_OTH_AFF_E!U13</f>
        <v>0</v>
      </c>
      <c r="V13" s="8">
        <f>FC_OTH_CP_E!V13+FC_OTH_HH_E!V13+FC_OTH_AFF_E!V13</f>
        <v>0</v>
      </c>
      <c r="W13" s="8">
        <f>FC_OTH_CP_E!W13+FC_OTH_HH_E!W13+FC_OTH_AFF_E!W13</f>
        <v>0</v>
      </c>
      <c r="X13" s="8">
        <f>FC_OTH_CP_E!X13+FC_OTH_HH_E!X13+FC_OTH_AFF_E!X13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FC_OTH_CP_E!C14+FC_OTH_HH_E!C14+FC_OTH_AFF_E!C14</f>
        <v>0</v>
      </c>
      <c r="D14" s="8">
        <f>FC_OTH_CP_E!D14+FC_OTH_HH_E!D14+FC_OTH_AFF_E!D14</f>
        <v>0</v>
      </c>
      <c r="E14" s="8">
        <f>FC_OTH_CP_E!E14+FC_OTH_HH_E!E14+FC_OTH_AFF_E!E14</f>
        <v>0</v>
      </c>
      <c r="F14" s="8">
        <f>FC_OTH_CP_E!F14+FC_OTH_HH_E!F14+FC_OTH_AFF_E!F14</f>
        <v>0</v>
      </c>
      <c r="G14" s="8">
        <f>FC_OTH_CP_E!G14+FC_OTH_HH_E!G14+FC_OTH_AFF_E!G14</f>
        <v>0</v>
      </c>
      <c r="H14" s="8">
        <f>FC_OTH_CP_E!H14+FC_OTH_HH_E!H14+FC_OTH_AFF_E!H14</f>
        <v>0</v>
      </c>
      <c r="I14" s="8">
        <f>FC_OTH_CP_E!I14+FC_OTH_HH_E!I14+FC_OTH_AFF_E!I14</f>
        <v>0</v>
      </c>
      <c r="J14" s="8">
        <f>FC_OTH_CP_E!J14+FC_OTH_HH_E!J14+FC_OTH_AFF_E!J14</f>
        <v>0</v>
      </c>
      <c r="K14" s="8">
        <f>FC_OTH_CP_E!K14+FC_OTH_HH_E!K14+FC_OTH_AFF_E!K14</f>
        <v>0</v>
      </c>
      <c r="L14" s="8">
        <f>FC_OTH_CP_E!L14+FC_OTH_HH_E!L14+FC_OTH_AFF_E!L14</f>
        <v>0</v>
      </c>
      <c r="M14" s="8">
        <f>FC_OTH_CP_E!M14+FC_OTH_HH_E!M14+FC_OTH_AFF_E!M14</f>
        <v>0</v>
      </c>
      <c r="N14" s="8">
        <f>FC_OTH_CP_E!N14+FC_OTH_HH_E!N14+FC_OTH_AFF_E!N14</f>
        <v>0</v>
      </c>
      <c r="O14" s="8">
        <f>FC_OTH_CP_E!O14+FC_OTH_HH_E!O14+FC_OTH_AFF_E!O14</f>
        <v>0</v>
      </c>
      <c r="P14" s="8">
        <f>FC_OTH_CP_E!P14+FC_OTH_HH_E!P14+FC_OTH_AFF_E!P14</f>
        <v>0</v>
      </c>
      <c r="Q14" s="8">
        <f>FC_OTH_CP_E!Q14+FC_OTH_HH_E!Q14+FC_OTH_AFF_E!Q14</f>
        <v>0</v>
      </c>
      <c r="R14" s="8">
        <f>FC_OTH_CP_E!R14+FC_OTH_HH_E!R14+FC_OTH_AFF_E!R14</f>
        <v>0</v>
      </c>
      <c r="S14" s="8">
        <f>FC_OTH_CP_E!S14+FC_OTH_HH_E!S14+FC_OTH_AFF_E!S14</f>
        <v>0</v>
      </c>
      <c r="T14" s="8">
        <f>FC_OTH_CP_E!T14+FC_OTH_HH_E!T14+FC_OTH_AFF_E!T14</f>
        <v>0</v>
      </c>
      <c r="U14" s="8">
        <f>FC_OTH_CP_E!U14+FC_OTH_HH_E!U14+FC_OTH_AFF_E!U14</f>
        <v>0</v>
      </c>
      <c r="V14" s="8">
        <f>FC_OTH_CP_E!V14+FC_OTH_HH_E!V14+FC_OTH_AFF_E!V14</f>
        <v>0</v>
      </c>
      <c r="W14" s="8">
        <f>FC_OTH_CP_E!W14+FC_OTH_HH_E!W14+FC_OTH_AFF_E!W14</f>
        <v>0</v>
      </c>
      <c r="X14" s="8">
        <f>FC_OTH_CP_E!X14+FC_OTH_HH_E!X14+FC_OTH_AFF_E!X14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FC_OTH_CP_E!C15+FC_OTH_HH_E!C15+FC_OTH_AFF_E!C15</f>
        <v>0</v>
      </c>
      <c r="D15" s="8">
        <f>FC_OTH_CP_E!D15+FC_OTH_HH_E!D15+FC_OTH_AFF_E!D15</f>
        <v>0</v>
      </c>
      <c r="E15" s="8">
        <f>FC_OTH_CP_E!E15+FC_OTH_HH_E!E15+FC_OTH_AFF_E!E15</f>
        <v>0</v>
      </c>
      <c r="F15" s="8">
        <f>FC_OTH_CP_E!F15+FC_OTH_HH_E!F15+FC_OTH_AFF_E!F15</f>
        <v>0</v>
      </c>
      <c r="G15" s="8">
        <f>FC_OTH_CP_E!G15+FC_OTH_HH_E!G15+FC_OTH_AFF_E!G15</f>
        <v>0</v>
      </c>
      <c r="H15" s="8">
        <f>FC_OTH_CP_E!H15+FC_OTH_HH_E!H15+FC_OTH_AFF_E!H15</f>
        <v>0</v>
      </c>
      <c r="I15" s="8">
        <f>FC_OTH_CP_E!I15+FC_OTH_HH_E!I15+FC_OTH_AFF_E!I15</f>
        <v>0</v>
      </c>
      <c r="J15" s="8">
        <f>FC_OTH_CP_E!J15+FC_OTH_HH_E!J15+FC_OTH_AFF_E!J15</f>
        <v>0</v>
      </c>
      <c r="K15" s="8">
        <f>FC_OTH_CP_E!K15+FC_OTH_HH_E!K15+FC_OTH_AFF_E!K15</f>
        <v>0</v>
      </c>
      <c r="L15" s="8">
        <f>FC_OTH_CP_E!L15+FC_OTH_HH_E!L15+FC_OTH_AFF_E!L15</f>
        <v>0</v>
      </c>
      <c r="M15" s="8">
        <f>FC_OTH_CP_E!M15+FC_OTH_HH_E!M15+FC_OTH_AFF_E!M15</f>
        <v>0</v>
      </c>
      <c r="N15" s="8">
        <f>FC_OTH_CP_E!N15+FC_OTH_HH_E!N15+FC_OTH_AFF_E!N15</f>
        <v>0</v>
      </c>
      <c r="O15" s="8">
        <f>FC_OTH_CP_E!O15+FC_OTH_HH_E!O15+FC_OTH_AFF_E!O15</f>
        <v>0</v>
      </c>
      <c r="P15" s="8">
        <f>FC_OTH_CP_E!P15+FC_OTH_HH_E!P15+FC_OTH_AFF_E!P15</f>
        <v>0</v>
      </c>
      <c r="Q15" s="8">
        <f>FC_OTH_CP_E!Q15+FC_OTH_HH_E!Q15+FC_OTH_AFF_E!Q15</f>
        <v>0</v>
      </c>
      <c r="R15" s="8">
        <f>FC_OTH_CP_E!R15+FC_OTH_HH_E!R15+FC_OTH_AFF_E!R15</f>
        <v>0</v>
      </c>
      <c r="S15" s="8">
        <f>FC_OTH_CP_E!S15+FC_OTH_HH_E!S15+FC_OTH_AFF_E!S15</f>
        <v>0</v>
      </c>
      <c r="T15" s="8">
        <f>FC_OTH_CP_E!T15+FC_OTH_HH_E!T15+FC_OTH_AFF_E!T15</f>
        <v>0</v>
      </c>
      <c r="U15" s="8">
        <f>FC_OTH_CP_E!U15+FC_OTH_HH_E!U15+FC_OTH_AFF_E!U15</f>
        <v>0</v>
      </c>
      <c r="V15" s="8">
        <f>FC_OTH_CP_E!V15+FC_OTH_HH_E!V15+FC_OTH_AFF_E!V15</f>
        <v>0</v>
      </c>
      <c r="W15" s="8">
        <f>FC_OTH_CP_E!W15+FC_OTH_HH_E!W15+FC_OTH_AFF_E!W15</f>
        <v>0</v>
      </c>
      <c r="X15" s="8">
        <f>FC_OTH_CP_E!X15+FC_OTH_HH_E!X15+FC_OTH_AFF_E!X15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FC_OTH_CP_E!C16+FC_OTH_HH_E!C16+FC_OTH_AFF_E!C16</f>
        <v>0</v>
      </c>
      <c r="D16" s="8">
        <f>FC_OTH_CP_E!D16+FC_OTH_HH_E!D16+FC_OTH_AFF_E!D16</f>
        <v>0</v>
      </c>
      <c r="E16" s="8">
        <f>FC_OTH_CP_E!E16+FC_OTH_HH_E!E16+FC_OTH_AFF_E!E16</f>
        <v>0</v>
      </c>
      <c r="F16" s="8">
        <f>FC_OTH_CP_E!F16+FC_OTH_HH_E!F16+FC_OTH_AFF_E!F16</f>
        <v>0</v>
      </c>
      <c r="G16" s="8">
        <f>FC_OTH_CP_E!G16+FC_OTH_HH_E!G16+FC_OTH_AFF_E!G16</f>
        <v>0</v>
      </c>
      <c r="H16" s="8">
        <f>FC_OTH_CP_E!H16+FC_OTH_HH_E!H16+FC_OTH_AFF_E!H16</f>
        <v>0</v>
      </c>
      <c r="I16" s="8">
        <f>FC_OTH_CP_E!I16+FC_OTH_HH_E!I16+FC_OTH_AFF_E!I16</f>
        <v>0</v>
      </c>
      <c r="J16" s="8">
        <f>FC_OTH_CP_E!J16+FC_OTH_HH_E!J16+FC_OTH_AFF_E!J16</f>
        <v>0</v>
      </c>
      <c r="K16" s="8">
        <f>FC_OTH_CP_E!K16+FC_OTH_HH_E!K16+FC_OTH_AFF_E!K16</f>
        <v>0</v>
      </c>
      <c r="L16" s="8">
        <f>FC_OTH_CP_E!L16+FC_OTH_HH_E!L16+FC_OTH_AFF_E!L16</f>
        <v>0</v>
      </c>
      <c r="M16" s="8">
        <f>FC_OTH_CP_E!M16+FC_OTH_HH_E!M16+FC_OTH_AFF_E!M16</f>
        <v>0</v>
      </c>
      <c r="N16" s="8">
        <f>FC_OTH_CP_E!N16+FC_OTH_HH_E!N16+FC_OTH_AFF_E!N16</f>
        <v>0</v>
      </c>
      <c r="O16" s="8">
        <f>FC_OTH_CP_E!O16+FC_OTH_HH_E!O16+FC_OTH_AFF_E!O16</f>
        <v>0</v>
      </c>
      <c r="P16" s="8">
        <f>FC_OTH_CP_E!P16+FC_OTH_HH_E!P16+FC_OTH_AFF_E!P16</f>
        <v>0</v>
      </c>
      <c r="Q16" s="8">
        <f>FC_OTH_CP_E!Q16+FC_OTH_HH_E!Q16+FC_OTH_AFF_E!Q16</f>
        <v>0</v>
      </c>
      <c r="R16" s="8">
        <f>FC_OTH_CP_E!R16+FC_OTH_HH_E!R16+FC_OTH_AFF_E!R16</f>
        <v>0</v>
      </c>
      <c r="S16" s="8">
        <f>FC_OTH_CP_E!S16+FC_OTH_HH_E!S16+FC_OTH_AFF_E!S16</f>
        <v>0</v>
      </c>
      <c r="T16" s="8">
        <f>FC_OTH_CP_E!T16+FC_OTH_HH_E!T16+FC_OTH_AFF_E!T16</f>
        <v>0</v>
      </c>
      <c r="U16" s="8">
        <f>FC_OTH_CP_E!U16+FC_OTH_HH_E!U16+FC_OTH_AFF_E!U16</f>
        <v>0</v>
      </c>
      <c r="V16" s="8">
        <f>FC_OTH_CP_E!V16+FC_OTH_HH_E!V16+FC_OTH_AFF_E!V16</f>
        <v>0</v>
      </c>
      <c r="W16" s="8">
        <f>FC_OTH_CP_E!W16+FC_OTH_HH_E!W16+FC_OTH_AFF_E!W16</f>
        <v>0</v>
      </c>
      <c r="X16" s="8">
        <f>FC_OTH_CP_E!X16+FC_OTH_HH_E!X16+FC_OTH_AFF_E!X16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77.762159999999994</v>
      </c>
      <c r="D17" s="27">
        <f t="shared" ref="D17:W17" si="14">SUM(D18:D21)</f>
        <v>8.2717199999999984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FC_OTH_CP_E!C18+FC_OTH_HH_E!C18+FC_OTH_AFF_E!C18</f>
        <v>77.762159999999994</v>
      </c>
      <c r="D18" s="8">
        <f>FC_OTH_CP_E!D18+FC_OTH_HH_E!D18+FC_OTH_AFF_E!D18</f>
        <v>8.2717199999999984</v>
      </c>
      <c r="E18" s="8">
        <f>FC_OTH_CP_E!E18+FC_OTH_HH_E!E18+FC_OTH_AFF_E!E18</f>
        <v>0</v>
      </c>
      <c r="F18" s="8">
        <f>FC_OTH_CP_E!F18+FC_OTH_HH_E!F18+FC_OTH_AFF_E!F18</f>
        <v>0</v>
      </c>
      <c r="G18" s="8">
        <f>FC_OTH_CP_E!G18+FC_OTH_HH_E!G18+FC_OTH_AFF_E!G18</f>
        <v>0</v>
      </c>
      <c r="H18" s="8">
        <f>FC_OTH_CP_E!H18+FC_OTH_HH_E!H18+FC_OTH_AFF_E!H18</f>
        <v>0</v>
      </c>
      <c r="I18" s="8">
        <f>FC_OTH_CP_E!I18+FC_OTH_HH_E!I18+FC_OTH_AFF_E!I18</f>
        <v>0</v>
      </c>
      <c r="J18" s="8">
        <f>FC_OTH_CP_E!J18+FC_OTH_HH_E!J18+FC_OTH_AFF_E!J18</f>
        <v>0</v>
      </c>
      <c r="K18" s="8">
        <f>FC_OTH_CP_E!K18+FC_OTH_HH_E!K18+FC_OTH_AFF_E!K18</f>
        <v>0</v>
      </c>
      <c r="L18" s="8">
        <f>FC_OTH_CP_E!L18+FC_OTH_HH_E!L18+FC_OTH_AFF_E!L18</f>
        <v>0</v>
      </c>
      <c r="M18" s="8">
        <f>FC_OTH_CP_E!M18+FC_OTH_HH_E!M18+FC_OTH_AFF_E!M18</f>
        <v>0</v>
      </c>
      <c r="N18" s="8">
        <f>FC_OTH_CP_E!N18+FC_OTH_HH_E!N18+FC_OTH_AFF_E!N18</f>
        <v>0</v>
      </c>
      <c r="O18" s="8">
        <f>FC_OTH_CP_E!O18+FC_OTH_HH_E!O18+FC_OTH_AFF_E!O18</f>
        <v>0</v>
      </c>
      <c r="P18" s="8">
        <f>FC_OTH_CP_E!P18+FC_OTH_HH_E!P18+FC_OTH_AFF_E!P18</f>
        <v>0</v>
      </c>
      <c r="Q18" s="8">
        <f>FC_OTH_CP_E!Q18+FC_OTH_HH_E!Q18+FC_OTH_AFF_E!Q18</f>
        <v>0</v>
      </c>
      <c r="R18" s="8">
        <f>FC_OTH_CP_E!R18+FC_OTH_HH_E!R18+FC_OTH_AFF_E!R18</f>
        <v>0</v>
      </c>
      <c r="S18" s="8">
        <f>FC_OTH_CP_E!S18+FC_OTH_HH_E!S18+FC_OTH_AFF_E!S18</f>
        <v>0</v>
      </c>
      <c r="T18" s="8">
        <f>FC_OTH_CP_E!T18+FC_OTH_HH_E!T18+FC_OTH_AFF_E!T18</f>
        <v>0</v>
      </c>
      <c r="U18" s="8">
        <f>FC_OTH_CP_E!U18+FC_OTH_HH_E!U18+FC_OTH_AFF_E!U18</f>
        <v>0</v>
      </c>
      <c r="V18" s="8">
        <f>FC_OTH_CP_E!V18+FC_OTH_HH_E!V18+FC_OTH_AFF_E!V18</f>
        <v>0</v>
      </c>
      <c r="W18" s="8">
        <f>FC_OTH_CP_E!W18+FC_OTH_HH_E!W18+FC_OTH_AFF_E!W18</f>
        <v>0</v>
      </c>
      <c r="X18" s="8">
        <f>FC_OTH_CP_E!X18+FC_OTH_HH_E!X18+FC_OTH_AFF_E!X18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FC_OTH_CP_E!C19+FC_OTH_HH_E!C19+FC_OTH_AFF_E!C19</f>
        <v>0</v>
      </c>
      <c r="D19" s="8">
        <f>FC_OTH_CP_E!D19+FC_OTH_HH_E!D19+FC_OTH_AFF_E!D19</f>
        <v>0</v>
      </c>
      <c r="E19" s="8">
        <f>FC_OTH_CP_E!E19+FC_OTH_HH_E!E19+FC_OTH_AFF_E!E19</f>
        <v>0</v>
      </c>
      <c r="F19" s="8">
        <f>FC_OTH_CP_E!F19+FC_OTH_HH_E!F19+FC_OTH_AFF_E!F19</f>
        <v>0</v>
      </c>
      <c r="G19" s="8">
        <f>FC_OTH_CP_E!G19+FC_OTH_HH_E!G19+FC_OTH_AFF_E!G19</f>
        <v>0</v>
      </c>
      <c r="H19" s="8">
        <f>FC_OTH_CP_E!H19+FC_OTH_HH_E!H19+FC_OTH_AFF_E!H19</f>
        <v>0</v>
      </c>
      <c r="I19" s="8">
        <f>FC_OTH_CP_E!I19+FC_OTH_HH_E!I19+FC_OTH_AFF_E!I19</f>
        <v>0</v>
      </c>
      <c r="J19" s="8">
        <f>FC_OTH_CP_E!J19+FC_OTH_HH_E!J19+FC_OTH_AFF_E!J19</f>
        <v>0</v>
      </c>
      <c r="K19" s="8">
        <f>FC_OTH_CP_E!K19+FC_OTH_HH_E!K19+FC_OTH_AFF_E!K19</f>
        <v>0</v>
      </c>
      <c r="L19" s="8">
        <f>FC_OTH_CP_E!L19+FC_OTH_HH_E!L19+FC_OTH_AFF_E!L19</f>
        <v>0</v>
      </c>
      <c r="M19" s="8">
        <f>FC_OTH_CP_E!M19+FC_OTH_HH_E!M19+FC_OTH_AFF_E!M19</f>
        <v>0</v>
      </c>
      <c r="N19" s="8">
        <f>FC_OTH_CP_E!N19+FC_OTH_HH_E!N19+FC_OTH_AFF_E!N19</f>
        <v>0</v>
      </c>
      <c r="O19" s="8">
        <f>FC_OTH_CP_E!O19+FC_OTH_HH_E!O19+FC_OTH_AFF_E!O19</f>
        <v>0</v>
      </c>
      <c r="P19" s="8">
        <f>FC_OTH_CP_E!P19+FC_OTH_HH_E!P19+FC_OTH_AFF_E!P19</f>
        <v>0</v>
      </c>
      <c r="Q19" s="8">
        <f>FC_OTH_CP_E!Q19+FC_OTH_HH_E!Q19+FC_OTH_AFF_E!Q19</f>
        <v>0</v>
      </c>
      <c r="R19" s="8">
        <f>FC_OTH_CP_E!R19+FC_OTH_HH_E!R19+FC_OTH_AFF_E!R19</f>
        <v>0</v>
      </c>
      <c r="S19" s="8">
        <f>FC_OTH_CP_E!S19+FC_OTH_HH_E!S19+FC_OTH_AFF_E!S19</f>
        <v>0</v>
      </c>
      <c r="T19" s="8">
        <f>FC_OTH_CP_E!T19+FC_OTH_HH_E!T19+FC_OTH_AFF_E!T19</f>
        <v>0</v>
      </c>
      <c r="U19" s="8">
        <f>FC_OTH_CP_E!U19+FC_OTH_HH_E!U19+FC_OTH_AFF_E!U19</f>
        <v>0</v>
      </c>
      <c r="V19" s="8">
        <f>FC_OTH_CP_E!V19+FC_OTH_HH_E!V19+FC_OTH_AFF_E!V19</f>
        <v>0</v>
      </c>
      <c r="W19" s="8">
        <f>FC_OTH_CP_E!W19+FC_OTH_HH_E!W19+FC_OTH_AFF_E!W19</f>
        <v>0</v>
      </c>
      <c r="X19" s="8">
        <f>FC_OTH_CP_E!X19+FC_OTH_HH_E!X19+FC_OTH_AFF_E!X19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FC_OTH_CP_E!C20+FC_OTH_HH_E!C20+FC_OTH_AFF_E!C20</f>
        <v>0</v>
      </c>
      <c r="D20" s="8">
        <f>FC_OTH_CP_E!D20+FC_OTH_HH_E!D20+FC_OTH_AFF_E!D20</f>
        <v>0</v>
      </c>
      <c r="E20" s="8">
        <f>FC_OTH_CP_E!E20+FC_OTH_HH_E!E20+FC_OTH_AFF_E!E20</f>
        <v>0</v>
      </c>
      <c r="F20" s="8">
        <f>FC_OTH_CP_E!F20+FC_OTH_HH_E!F20+FC_OTH_AFF_E!F20</f>
        <v>0</v>
      </c>
      <c r="G20" s="8">
        <f>FC_OTH_CP_E!G20+FC_OTH_HH_E!G20+FC_OTH_AFF_E!G20</f>
        <v>0</v>
      </c>
      <c r="H20" s="8">
        <f>FC_OTH_CP_E!H20+FC_OTH_HH_E!H20+FC_OTH_AFF_E!H20</f>
        <v>0</v>
      </c>
      <c r="I20" s="8">
        <f>FC_OTH_CP_E!I20+FC_OTH_HH_E!I20+FC_OTH_AFF_E!I20</f>
        <v>0</v>
      </c>
      <c r="J20" s="8">
        <f>FC_OTH_CP_E!J20+FC_OTH_HH_E!J20+FC_OTH_AFF_E!J20</f>
        <v>0</v>
      </c>
      <c r="K20" s="8">
        <f>FC_OTH_CP_E!K20+FC_OTH_HH_E!K20+FC_OTH_AFF_E!K20</f>
        <v>0</v>
      </c>
      <c r="L20" s="8">
        <f>FC_OTH_CP_E!L20+FC_OTH_HH_E!L20+FC_OTH_AFF_E!L20</f>
        <v>0</v>
      </c>
      <c r="M20" s="8">
        <f>FC_OTH_CP_E!M20+FC_OTH_HH_E!M20+FC_OTH_AFF_E!M20</f>
        <v>0</v>
      </c>
      <c r="N20" s="8">
        <f>FC_OTH_CP_E!N20+FC_OTH_HH_E!N20+FC_OTH_AFF_E!N20</f>
        <v>0</v>
      </c>
      <c r="O20" s="8">
        <f>FC_OTH_CP_E!O20+FC_OTH_HH_E!O20+FC_OTH_AFF_E!O20</f>
        <v>0</v>
      </c>
      <c r="P20" s="8">
        <f>FC_OTH_CP_E!P20+FC_OTH_HH_E!P20+FC_OTH_AFF_E!P20</f>
        <v>0</v>
      </c>
      <c r="Q20" s="8">
        <f>FC_OTH_CP_E!Q20+FC_OTH_HH_E!Q20+FC_OTH_AFF_E!Q20</f>
        <v>0</v>
      </c>
      <c r="R20" s="8">
        <f>FC_OTH_CP_E!R20+FC_OTH_HH_E!R20+FC_OTH_AFF_E!R20</f>
        <v>0</v>
      </c>
      <c r="S20" s="8">
        <f>FC_OTH_CP_E!S20+FC_OTH_HH_E!S20+FC_OTH_AFF_E!S20</f>
        <v>0</v>
      </c>
      <c r="T20" s="8">
        <f>FC_OTH_CP_E!T20+FC_OTH_HH_E!T20+FC_OTH_AFF_E!T20</f>
        <v>0</v>
      </c>
      <c r="U20" s="8">
        <f>FC_OTH_CP_E!U20+FC_OTH_HH_E!U20+FC_OTH_AFF_E!U20</f>
        <v>0</v>
      </c>
      <c r="V20" s="8">
        <f>FC_OTH_CP_E!V20+FC_OTH_HH_E!V20+FC_OTH_AFF_E!V20</f>
        <v>0</v>
      </c>
      <c r="W20" s="8">
        <f>FC_OTH_CP_E!W20+FC_OTH_HH_E!W20+FC_OTH_AFF_E!W20</f>
        <v>0</v>
      </c>
      <c r="X20" s="8">
        <f>FC_OTH_CP_E!X20+FC_OTH_HH_E!X20+FC_OTH_AFF_E!X20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FC_OTH_CP_E!C21+FC_OTH_HH_E!C21+FC_OTH_AFF_E!C21</f>
        <v>0</v>
      </c>
      <c r="D21" s="8">
        <f>FC_OTH_CP_E!D21+FC_OTH_HH_E!D21+FC_OTH_AFF_E!D21</f>
        <v>0</v>
      </c>
      <c r="E21" s="8">
        <f>FC_OTH_CP_E!E21+FC_OTH_HH_E!E21+FC_OTH_AFF_E!E21</f>
        <v>0</v>
      </c>
      <c r="F21" s="8">
        <f>FC_OTH_CP_E!F21+FC_OTH_HH_E!F21+FC_OTH_AFF_E!F21</f>
        <v>0</v>
      </c>
      <c r="G21" s="8">
        <f>FC_OTH_CP_E!G21+FC_OTH_HH_E!G21+FC_OTH_AFF_E!G21</f>
        <v>0</v>
      </c>
      <c r="H21" s="8">
        <f>FC_OTH_CP_E!H21+FC_OTH_HH_E!H21+FC_OTH_AFF_E!H21</f>
        <v>0</v>
      </c>
      <c r="I21" s="8">
        <f>FC_OTH_CP_E!I21+FC_OTH_HH_E!I21+FC_OTH_AFF_E!I21</f>
        <v>0</v>
      </c>
      <c r="J21" s="8">
        <f>FC_OTH_CP_E!J21+FC_OTH_HH_E!J21+FC_OTH_AFF_E!J21</f>
        <v>0</v>
      </c>
      <c r="K21" s="8">
        <f>FC_OTH_CP_E!K21+FC_OTH_HH_E!K21+FC_OTH_AFF_E!K21</f>
        <v>0</v>
      </c>
      <c r="L21" s="8">
        <f>FC_OTH_CP_E!L21+FC_OTH_HH_E!L21+FC_OTH_AFF_E!L21</f>
        <v>0</v>
      </c>
      <c r="M21" s="8">
        <f>FC_OTH_CP_E!M21+FC_OTH_HH_E!M21+FC_OTH_AFF_E!M21</f>
        <v>0</v>
      </c>
      <c r="N21" s="8">
        <f>FC_OTH_CP_E!N21+FC_OTH_HH_E!N21+FC_OTH_AFF_E!N21</f>
        <v>0</v>
      </c>
      <c r="O21" s="8">
        <f>FC_OTH_CP_E!O21+FC_OTH_HH_E!O21+FC_OTH_AFF_E!O21</f>
        <v>0</v>
      </c>
      <c r="P21" s="8">
        <f>FC_OTH_CP_E!P21+FC_OTH_HH_E!P21+FC_OTH_AFF_E!P21</f>
        <v>0</v>
      </c>
      <c r="Q21" s="8">
        <f>FC_OTH_CP_E!Q21+FC_OTH_HH_E!Q21+FC_OTH_AFF_E!Q21</f>
        <v>0</v>
      </c>
      <c r="R21" s="8">
        <f>FC_OTH_CP_E!R21+FC_OTH_HH_E!R21+FC_OTH_AFF_E!R21</f>
        <v>0</v>
      </c>
      <c r="S21" s="8">
        <f>FC_OTH_CP_E!S21+FC_OTH_HH_E!S21+FC_OTH_AFF_E!S21</f>
        <v>0</v>
      </c>
      <c r="T21" s="8">
        <f>FC_OTH_CP_E!T21+FC_OTH_HH_E!T21+FC_OTH_AFF_E!T21</f>
        <v>0</v>
      </c>
      <c r="U21" s="8">
        <f>FC_OTH_CP_E!U21+FC_OTH_HH_E!U21+FC_OTH_AFF_E!U21</f>
        <v>0</v>
      </c>
      <c r="V21" s="8">
        <f>FC_OTH_CP_E!V21+FC_OTH_HH_E!V21+FC_OTH_AFF_E!V21</f>
        <v>0</v>
      </c>
      <c r="W21" s="8">
        <f>FC_OTH_CP_E!W21+FC_OTH_HH_E!W21+FC_OTH_AFF_E!W21</f>
        <v>0</v>
      </c>
      <c r="X21" s="8">
        <f>FC_OTH_CP_E!X21+FC_OTH_HH_E!X21+FC_OTH_AFF_E!X21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FC_OTH_CP_E!C23+FC_OTH_HH_E!C23+FC_OTH_AFF_E!C23</f>
        <v>0</v>
      </c>
      <c r="D23" s="8">
        <f>FC_OTH_CP_E!D23+FC_OTH_HH_E!D23+FC_OTH_AFF_E!D23</f>
        <v>0</v>
      </c>
      <c r="E23" s="8">
        <f>FC_OTH_CP_E!E23+FC_OTH_HH_E!E23+FC_OTH_AFF_E!E23</f>
        <v>0</v>
      </c>
      <c r="F23" s="8">
        <f>FC_OTH_CP_E!F23+FC_OTH_HH_E!F23+FC_OTH_AFF_E!F23</f>
        <v>0</v>
      </c>
      <c r="G23" s="8">
        <f>FC_OTH_CP_E!G23+FC_OTH_HH_E!G23+FC_OTH_AFF_E!G23</f>
        <v>0</v>
      </c>
      <c r="H23" s="8">
        <f>FC_OTH_CP_E!H23+FC_OTH_HH_E!H23+FC_OTH_AFF_E!H23</f>
        <v>0</v>
      </c>
      <c r="I23" s="8">
        <f>FC_OTH_CP_E!I23+FC_OTH_HH_E!I23+FC_OTH_AFF_E!I23</f>
        <v>0</v>
      </c>
      <c r="J23" s="8">
        <f>FC_OTH_CP_E!J23+FC_OTH_HH_E!J23+FC_OTH_AFF_E!J23</f>
        <v>0</v>
      </c>
      <c r="K23" s="8">
        <f>FC_OTH_CP_E!K23+FC_OTH_HH_E!K23+FC_OTH_AFF_E!K23</f>
        <v>0</v>
      </c>
      <c r="L23" s="8">
        <f>FC_OTH_CP_E!L23+FC_OTH_HH_E!L23+FC_OTH_AFF_E!L23</f>
        <v>0</v>
      </c>
      <c r="M23" s="8">
        <f>FC_OTH_CP_E!M23+FC_OTH_HH_E!M23+FC_OTH_AFF_E!M23</f>
        <v>0</v>
      </c>
      <c r="N23" s="8">
        <f>FC_OTH_CP_E!N23+FC_OTH_HH_E!N23+FC_OTH_AFF_E!N23</f>
        <v>0</v>
      </c>
      <c r="O23" s="8">
        <f>FC_OTH_CP_E!O23+FC_OTH_HH_E!O23+FC_OTH_AFF_E!O23</f>
        <v>0</v>
      </c>
      <c r="P23" s="8">
        <f>FC_OTH_CP_E!P23+FC_OTH_HH_E!P23+FC_OTH_AFF_E!P23</f>
        <v>0</v>
      </c>
      <c r="Q23" s="8">
        <f>FC_OTH_CP_E!Q23+FC_OTH_HH_E!Q23+FC_OTH_AFF_E!Q23</f>
        <v>0</v>
      </c>
      <c r="R23" s="8">
        <f>FC_OTH_CP_E!R23+FC_OTH_HH_E!R23+FC_OTH_AFF_E!R23</f>
        <v>0</v>
      </c>
      <c r="S23" s="8">
        <f>FC_OTH_CP_E!S23+FC_OTH_HH_E!S23+FC_OTH_AFF_E!S23</f>
        <v>0</v>
      </c>
      <c r="T23" s="8">
        <f>FC_OTH_CP_E!T23+FC_OTH_HH_E!T23+FC_OTH_AFF_E!T23</f>
        <v>0</v>
      </c>
      <c r="U23" s="8">
        <f>FC_OTH_CP_E!U23+FC_OTH_HH_E!U23+FC_OTH_AFF_E!U23</f>
        <v>0</v>
      </c>
      <c r="V23" s="8">
        <f>FC_OTH_CP_E!V23+FC_OTH_HH_E!V23+FC_OTH_AFF_E!V23</f>
        <v>0</v>
      </c>
      <c r="W23" s="8">
        <f>FC_OTH_CP_E!W23+FC_OTH_HH_E!W23+FC_OTH_AFF_E!W23</f>
        <v>0</v>
      </c>
      <c r="X23" s="8">
        <f>FC_OTH_CP_E!X23+FC_OTH_HH_E!X23+FC_OTH_AFF_E!X23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FC_OTH_CP_E!C24+FC_OTH_HH_E!C24+FC_OTH_AFF_E!C24</f>
        <v>0</v>
      </c>
      <c r="D24" s="8">
        <f>FC_OTH_CP_E!D24+FC_OTH_HH_E!D24+FC_OTH_AFF_E!D24</f>
        <v>0</v>
      </c>
      <c r="E24" s="8">
        <f>FC_OTH_CP_E!E24+FC_OTH_HH_E!E24+FC_OTH_AFF_E!E24</f>
        <v>0</v>
      </c>
      <c r="F24" s="8">
        <f>FC_OTH_CP_E!F24+FC_OTH_HH_E!F24+FC_OTH_AFF_E!F24</f>
        <v>0</v>
      </c>
      <c r="G24" s="8">
        <f>FC_OTH_CP_E!G24+FC_OTH_HH_E!G24+FC_OTH_AFF_E!G24</f>
        <v>0</v>
      </c>
      <c r="H24" s="8">
        <f>FC_OTH_CP_E!H24+FC_OTH_HH_E!H24+FC_OTH_AFF_E!H24</f>
        <v>0</v>
      </c>
      <c r="I24" s="8">
        <f>FC_OTH_CP_E!I24+FC_OTH_HH_E!I24+FC_OTH_AFF_E!I24</f>
        <v>0</v>
      </c>
      <c r="J24" s="8">
        <f>FC_OTH_CP_E!J24+FC_OTH_HH_E!J24+FC_OTH_AFF_E!J24</f>
        <v>0</v>
      </c>
      <c r="K24" s="8">
        <f>FC_OTH_CP_E!K24+FC_OTH_HH_E!K24+FC_OTH_AFF_E!K24</f>
        <v>0</v>
      </c>
      <c r="L24" s="8">
        <f>FC_OTH_CP_E!L24+FC_OTH_HH_E!L24+FC_OTH_AFF_E!L24</f>
        <v>0</v>
      </c>
      <c r="M24" s="8">
        <f>FC_OTH_CP_E!M24+FC_OTH_HH_E!M24+FC_OTH_AFF_E!M24</f>
        <v>0</v>
      </c>
      <c r="N24" s="8">
        <f>FC_OTH_CP_E!N24+FC_OTH_HH_E!N24+FC_OTH_AFF_E!N24</f>
        <v>0</v>
      </c>
      <c r="O24" s="8">
        <f>FC_OTH_CP_E!O24+FC_OTH_HH_E!O24+FC_OTH_AFF_E!O24</f>
        <v>0</v>
      </c>
      <c r="P24" s="8">
        <f>FC_OTH_CP_E!P24+FC_OTH_HH_E!P24+FC_OTH_AFF_E!P24</f>
        <v>0</v>
      </c>
      <c r="Q24" s="8">
        <f>FC_OTH_CP_E!Q24+FC_OTH_HH_E!Q24+FC_OTH_AFF_E!Q24</f>
        <v>0</v>
      </c>
      <c r="R24" s="8">
        <f>FC_OTH_CP_E!R24+FC_OTH_HH_E!R24+FC_OTH_AFF_E!R24</f>
        <v>0</v>
      </c>
      <c r="S24" s="8">
        <f>FC_OTH_CP_E!S24+FC_OTH_HH_E!S24+FC_OTH_AFF_E!S24</f>
        <v>0</v>
      </c>
      <c r="T24" s="8">
        <f>FC_OTH_CP_E!T24+FC_OTH_HH_E!T24+FC_OTH_AFF_E!T24</f>
        <v>0</v>
      </c>
      <c r="U24" s="8">
        <f>FC_OTH_CP_E!U24+FC_OTH_HH_E!U24+FC_OTH_AFF_E!U24</f>
        <v>0</v>
      </c>
      <c r="V24" s="8">
        <f>FC_OTH_CP_E!V24+FC_OTH_HH_E!V24+FC_OTH_AFF_E!V24</f>
        <v>0</v>
      </c>
      <c r="W24" s="8">
        <f>FC_OTH_CP_E!W24+FC_OTH_HH_E!W24+FC_OTH_AFF_E!W24</f>
        <v>0</v>
      </c>
      <c r="X24" s="8">
        <f>FC_OTH_CP_E!X24+FC_OTH_HH_E!X24+FC_OTH_AFF_E!X24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FC_OTH_CP_E!C25+FC_OTH_HH_E!C25+FC_OTH_AFF_E!C25</f>
        <v>0</v>
      </c>
      <c r="D25" s="27">
        <f>FC_OTH_CP_E!D25+FC_OTH_HH_E!D25+FC_OTH_AFF_E!D25</f>
        <v>0</v>
      </c>
      <c r="E25" s="27">
        <f>FC_OTH_CP_E!E25+FC_OTH_HH_E!E25+FC_OTH_AFF_E!E25</f>
        <v>0</v>
      </c>
      <c r="F25" s="27">
        <f>FC_OTH_CP_E!F25+FC_OTH_HH_E!F25+FC_OTH_AFF_E!F25</f>
        <v>0</v>
      </c>
      <c r="G25" s="27">
        <f>FC_OTH_CP_E!G25+FC_OTH_HH_E!G25+FC_OTH_AFF_E!G25</f>
        <v>0</v>
      </c>
      <c r="H25" s="27">
        <f>FC_OTH_CP_E!H25+FC_OTH_HH_E!H25+FC_OTH_AFF_E!H25</f>
        <v>0</v>
      </c>
      <c r="I25" s="27">
        <f>FC_OTH_CP_E!I25+FC_OTH_HH_E!I25+FC_OTH_AFF_E!I25</f>
        <v>0</v>
      </c>
      <c r="J25" s="27">
        <f>FC_OTH_CP_E!J25+FC_OTH_HH_E!J25+FC_OTH_AFF_E!J25</f>
        <v>0</v>
      </c>
      <c r="K25" s="27">
        <f>FC_OTH_CP_E!K25+FC_OTH_HH_E!K25+FC_OTH_AFF_E!K25</f>
        <v>0</v>
      </c>
      <c r="L25" s="27">
        <f>FC_OTH_CP_E!L25+FC_OTH_HH_E!L25+FC_OTH_AFF_E!L25</f>
        <v>0</v>
      </c>
      <c r="M25" s="27">
        <f>FC_OTH_CP_E!M25+FC_OTH_HH_E!M25+FC_OTH_AFF_E!M25</f>
        <v>0</v>
      </c>
      <c r="N25" s="27">
        <f>FC_OTH_CP_E!N25+FC_OTH_HH_E!N25+FC_OTH_AFF_E!N25</f>
        <v>0</v>
      </c>
      <c r="O25" s="27">
        <f>FC_OTH_CP_E!O25+FC_OTH_HH_E!O25+FC_OTH_AFF_E!O25</f>
        <v>0</v>
      </c>
      <c r="P25" s="27">
        <f>FC_OTH_CP_E!P25+FC_OTH_HH_E!P25+FC_OTH_AFF_E!P25</f>
        <v>0</v>
      </c>
      <c r="Q25" s="27">
        <f>FC_OTH_CP_E!Q25+FC_OTH_HH_E!Q25+FC_OTH_AFF_E!Q25</f>
        <v>0</v>
      </c>
      <c r="R25" s="27">
        <f>FC_OTH_CP_E!R25+FC_OTH_HH_E!R25+FC_OTH_AFF_E!R25</f>
        <v>0</v>
      </c>
      <c r="S25" s="27">
        <f>FC_OTH_CP_E!S25+FC_OTH_HH_E!S25+FC_OTH_AFF_E!S25</f>
        <v>0</v>
      </c>
      <c r="T25" s="27">
        <f>FC_OTH_CP_E!T25+FC_OTH_HH_E!T25+FC_OTH_AFF_E!T25</f>
        <v>0</v>
      </c>
      <c r="U25" s="27">
        <f>FC_OTH_CP_E!U25+FC_OTH_HH_E!U25+FC_OTH_AFF_E!U25</f>
        <v>0</v>
      </c>
      <c r="V25" s="27">
        <f>FC_OTH_CP_E!V25+FC_OTH_HH_E!V25+FC_OTH_AFF_E!V25</f>
        <v>0</v>
      </c>
      <c r="W25" s="27">
        <f>FC_OTH_CP_E!W25+FC_OTH_HH_E!W25+FC_OTH_AFF_E!W25</f>
        <v>0</v>
      </c>
      <c r="X25" s="27">
        <f>FC_OTH_CP_E!X25+FC_OTH_HH_E!X25+FC_OTH_AFF_E!X25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5032.2495578399994</v>
      </c>
      <c r="D26" s="27">
        <f t="shared" ref="D26:W26" si="20">SUM(D27,D33)</f>
        <v>5488.0398057600005</v>
      </c>
      <c r="E26" s="27">
        <f t="shared" si="20"/>
        <v>5476.7998641600007</v>
      </c>
      <c r="F26" s="27">
        <f t="shared" si="20"/>
        <v>5100.8257292400003</v>
      </c>
      <c r="G26" s="27">
        <f t="shared" si="20"/>
        <v>5327.0699428800008</v>
      </c>
      <c r="H26" s="27">
        <f t="shared" si="20"/>
        <v>5906.7459968399999</v>
      </c>
      <c r="I26" s="27">
        <f t="shared" si="20"/>
        <v>4713.2461360800007</v>
      </c>
      <c r="J26" s="27">
        <f t="shared" si="20"/>
        <v>4448.5213103999995</v>
      </c>
      <c r="K26" s="27">
        <f t="shared" si="20"/>
        <v>3724.2442295999999</v>
      </c>
      <c r="L26" s="27">
        <f t="shared" si="20"/>
        <v>3825.9206121600005</v>
      </c>
      <c r="M26" s="27">
        <f t="shared" si="20"/>
        <v>3812.3294864400004</v>
      </c>
      <c r="N26" s="27">
        <f t="shared" si="20"/>
        <v>3265.1836513199996</v>
      </c>
      <c r="O26" s="27">
        <f t="shared" si="20"/>
        <v>2904.93209772</v>
      </c>
      <c r="P26" s="27">
        <f t="shared" si="20"/>
        <v>2873.18155428</v>
      </c>
      <c r="Q26" s="27">
        <f t="shared" si="20"/>
        <v>2854.8339030000002</v>
      </c>
      <c r="R26" s="27">
        <f t="shared" si="20"/>
        <v>2850.0121382399998</v>
      </c>
      <c r="S26" s="27">
        <f t="shared" si="20"/>
        <v>2733.9405688799998</v>
      </c>
      <c r="T26" s="27">
        <f t="shared" si="20"/>
        <v>2740.4691616800005</v>
      </c>
      <c r="U26" s="27">
        <f t="shared" si="20"/>
        <v>2798.3518203600001</v>
      </c>
      <c r="V26" s="27">
        <f t="shared" si="20"/>
        <v>2817.1998165599998</v>
      </c>
      <c r="W26" s="27">
        <f t="shared" si="20"/>
        <v>2867.0707252800007</v>
      </c>
      <c r="X26" s="27">
        <f t="shared" ref="X26" si="21">SUM(X27,X33)</f>
        <v>2730.0737894399995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FC_OTH_CP_E!C28+FC_OTH_HH_E!C28+FC_OTH_AFF_E!C28</f>
        <v>0</v>
      </c>
      <c r="D28" s="8">
        <f>FC_OTH_CP_E!D28+FC_OTH_HH_E!D28+FC_OTH_AFF_E!D28</f>
        <v>0</v>
      </c>
      <c r="E28" s="8">
        <f>FC_OTH_CP_E!E28+FC_OTH_HH_E!E28+FC_OTH_AFF_E!E28</f>
        <v>0</v>
      </c>
      <c r="F28" s="8">
        <f>FC_OTH_CP_E!F28+FC_OTH_HH_E!F28+FC_OTH_AFF_E!F28</f>
        <v>0</v>
      </c>
      <c r="G28" s="8">
        <f>FC_OTH_CP_E!G28+FC_OTH_HH_E!G28+FC_OTH_AFF_E!G28</f>
        <v>0</v>
      </c>
      <c r="H28" s="8">
        <f>FC_OTH_CP_E!H28+FC_OTH_HH_E!H28+FC_OTH_AFF_E!H28</f>
        <v>0</v>
      </c>
      <c r="I28" s="8">
        <f>FC_OTH_CP_E!I28+FC_OTH_HH_E!I28+FC_OTH_AFF_E!I28</f>
        <v>0</v>
      </c>
      <c r="J28" s="8">
        <f>FC_OTH_CP_E!J28+FC_OTH_HH_E!J28+FC_OTH_AFF_E!J28</f>
        <v>0</v>
      </c>
      <c r="K28" s="8">
        <f>FC_OTH_CP_E!K28+FC_OTH_HH_E!K28+FC_OTH_AFF_E!K28</f>
        <v>0</v>
      </c>
      <c r="L28" s="8">
        <f>FC_OTH_CP_E!L28+FC_OTH_HH_E!L28+FC_OTH_AFF_E!L28</f>
        <v>0</v>
      </c>
      <c r="M28" s="8">
        <f>FC_OTH_CP_E!M28+FC_OTH_HH_E!M28+FC_OTH_AFF_E!M28</f>
        <v>0</v>
      </c>
      <c r="N28" s="8">
        <f>FC_OTH_CP_E!N28+FC_OTH_HH_E!N28+FC_OTH_AFF_E!N28</f>
        <v>0</v>
      </c>
      <c r="O28" s="8">
        <f>FC_OTH_CP_E!O28+FC_OTH_HH_E!O28+FC_OTH_AFF_E!O28</f>
        <v>0</v>
      </c>
      <c r="P28" s="8">
        <f>FC_OTH_CP_E!P28+FC_OTH_HH_E!P28+FC_OTH_AFF_E!P28</f>
        <v>0</v>
      </c>
      <c r="Q28" s="8">
        <f>FC_OTH_CP_E!Q28+FC_OTH_HH_E!Q28+FC_OTH_AFF_E!Q28</f>
        <v>0</v>
      </c>
      <c r="R28" s="8">
        <f>FC_OTH_CP_E!R28+FC_OTH_HH_E!R28+FC_OTH_AFF_E!R28</f>
        <v>0</v>
      </c>
      <c r="S28" s="8">
        <f>FC_OTH_CP_E!S28+FC_OTH_HH_E!S28+FC_OTH_AFF_E!S28</f>
        <v>0</v>
      </c>
      <c r="T28" s="8">
        <f>FC_OTH_CP_E!T28+FC_OTH_HH_E!T28+FC_OTH_AFF_E!T28</f>
        <v>0</v>
      </c>
      <c r="U28" s="8">
        <f>FC_OTH_CP_E!U28+FC_OTH_HH_E!U28+FC_OTH_AFF_E!U28</f>
        <v>0</v>
      </c>
      <c r="V28" s="8">
        <f>FC_OTH_CP_E!V28+FC_OTH_HH_E!V28+FC_OTH_AFF_E!V28</f>
        <v>0</v>
      </c>
      <c r="W28" s="8">
        <f>FC_OTH_CP_E!W28+FC_OTH_HH_E!W28+FC_OTH_AFF_E!W28</f>
        <v>0</v>
      </c>
      <c r="X28" s="8">
        <f>FC_OTH_CP_E!X28+FC_OTH_HH_E!X28+FC_OTH_AFF_E!X28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FC_OTH_CP_E!C29+FC_OTH_HH_E!C29+FC_OTH_AFF_E!C29</f>
        <v>0</v>
      </c>
      <c r="D29" s="8">
        <f>FC_OTH_CP_E!D29+FC_OTH_HH_E!D29+FC_OTH_AFF_E!D29</f>
        <v>0</v>
      </c>
      <c r="E29" s="8">
        <f>FC_OTH_CP_E!E29+FC_OTH_HH_E!E29+FC_OTH_AFF_E!E29</f>
        <v>0</v>
      </c>
      <c r="F29" s="8">
        <f>FC_OTH_CP_E!F29+FC_OTH_HH_E!F29+FC_OTH_AFF_E!F29</f>
        <v>0</v>
      </c>
      <c r="G29" s="8">
        <f>FC_OTH_CP_E!G29+FC_OTH_HH_E!G29+FC_OTH_AFF_E!G29</f>
        <v>0</v>
      </c>
      <c r="H29" s="8">
        <f>FC_OTH_CP_E!H29+FC_OTH_HH_E!H29+FC_OTH_AFF_E!H29</f>
        <v>0</v>
      </c>
      <c r="I29" s="8">
        <f>FC_OTH_CP_E!I29+FC_OTH_HH_E!I29+FC_OTH_AFF_E!I29</f>
        <v>0</v>
      </c>
      <c r="J29" s="8">
        <f>FC_OTH_CP_E!J29+FC_OTH_HH_E!J29+FC_OTH_AFF_E!J29</f>
        <v>0</v>
      </c>
      <c r="K29" s="8">
        <f>FC_OTH_CP_E!K29+FC_OTH_HH_E!K29+FC_OTH_AFF_E!K29</f>
        <v>0</v>
      </c>
      <c r="L29" s="8">
        <f>FC_OTH_CP_E!L29+FC_OTH_HH_E!L29+FC_OTH_AFF_E!L29</f>
        <v>0</v>
      </c>
      <c r="M29" s="8">
        <f>FC_OTH_CP_E!M29+FC_OTH_HH_E!M29+FC_OTH_AFF_E!M29</f>
        <v>0</v>
      </c>
      <c r="N29" s="8">
        <f>FC_OTH_CP_E!N29+FC_OTH_HH_E!N29+FC_OTH_AFF_E!N29</f>
        <v>0</v>
      </c>
      <c r="O29" s="8">
        <f>FC_OTH_CP_E!O29+FC_OTH_HH_E!O29+FC_OTH_AFF_E!O29</f>
        <v>0</v>
      </c>
      <c r="P29" s="8">
        <f>FC_OTH_CP_E!P29+FC_OTH_HH_E!P29+FC_OTH_AFF_E!P29</f>
        <v>0</v>
      </c>
      <c r="Q29" s="8">
        <f>FC_OTH_CP_E!Q29+FC_OTH_HH_E!Q29+FC_OTH_AFF_E!Q29</f>
        <v>0</v>
      </c>
      <c r="R29" s="8">
        <f>FC_OTH_CP_E!R29+FC_OTH_HH_E!R29+FC_OTH_AFF_E!R29</f>
        <v>0</v>
      </c>
      <c r="S29" s="8">
        <f>FC_OTH_CP_E!S29+FC_OTH_HH_E!S29+FC_OTH_AFF_E!S29</f>
        <v>0</v>
      </c>
      <c r="T29" s="8">
        <f>FC_OTH_CP_E!T29+FC_OTH_HH_E!T29+FC_OTH_AFF_E!T29</f>
        <v>0</v>
      </c>
      <c r="U29" s="8">
        <f>FC_OTH_CP_E!U29+FC_OTH_HH_E!U29+FC_OTH_AFF_E!U29</f>
        <v>0</v>
      </c>
      <c r="V29" s="8">
        <f>FC_OTH_CP_E!V29+FC_OTH_HH_E!V29+FC_OTH_AFF_E!V29</f>
        <v>0</v>
      </c>
      <c r="W29" s="8">
        <f>FC_OTH_CP_E!W29+FC_OTH_HH_E!W29+FC_OTH_AFF_E!W29</f>
        <v>0</v>
      </c>
      <c r="X29" s="8">
        <f>FC_OTH_CP_E!X29+FC_OTH_HH_E!X29+FC_OTH_AFF_E!X29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FC_OTH_CP_E!C30+FC_OTH_HH_E!C30+FC_OTH_AFF_E!C30</f>
        <v>0</v>
      </c>
      <c r="D30" s="8">
        <f>FC_OTH_CP_E!D30+FC_OTH_HH_E!D30+FC_OTH_AFF_E!D30</f>
        <v>0</v>
      </c>
      <c r="E30" s="8">
        <f>FC_OTH_CP_E!E30+FC_OTH_HH_E!E30+FC_OTH_AFF_E!E30</f>
        <v>0</v>
      </c>
      <c r="F30" s="8">
        <f>FC_OTH_CP_E!F30+FC_OTH_HH_E!F30+FC_OTH_AFF_E!F30</f>
        <v>0</v>
      </c>
      <c r="G30" s="8">
        <f>FC_OTH_CP_E!G30+FC_OTH_HH_E!G30+FC_OTH_AFF_E!G30</f>
        <v>0</v>
      </c>
      <c r="H30" s="8">
        <f>FC_OTH_CP_E!H30+FC_OTH_HH_E!H30+FC_OTH_AFF_E!H30</f>
        <v>0</v>
      </c>
      <c r="I30" s="8">
        <f>FC_OTH_CP_E!I30+FC_OTH_HH_E!I30+FC_OTH_AFF_E!I30</f>
        <v>0</v>
      </c>
      <c r="J30" s="8">
        <f>FC_OTH_CP_E!J30+FC_OTH_HH_E!J30+FC_OTH_AFF_E!J30</f>
        <v>0</v>
      </c>
      <c r="K30" s="8">
        <f>FC_OTH_CP_E!K30+FC_OTH_HH_E!K30+FC_OTH_AFF_E!K30</f>
        <v>0</v>
      </c>
      <c r="L30" s="8">
        <f>FC_OTH_CP_E!L30+FC_OTH_HH_E!L30+FC_OTH_AFF_E!L30</f>
        <v>0</v>
      </c>
      <c r="M30" s="8">
        <f>FC_OTH_CP_E!M30+FC_OTH_HH_E!M30+FC_OTH_AFF_E!M30</f>
        <v>0</v>
      </c>
      <c r="N30" s="8">
        <f>FC_OTH_CP_E!N30+FC_OTH_HH_E!N30+FC_OTH_AFF_E!N30</f>
        <v>0</v>
      </c>
      <c r="O30" s="8">
        <f>FC_OTH_CP_E!O30+FC_OTH_HH_E!O30+FC_OTH_AFF_E!O30</f>
        <v>0</v>
      </c>
      <c r="P30" s="8">
        <f>FC_OTH_CP_E!P30+FC_OTH_HH_E!P30+FC_OTH_AFF_E!P30</f>
        <v>0</v>
      </c>
      <c r="Q30" s="8">
        <f>FC_OTH_CP_E!Q30+FC_OTH_HH_E!Q30+FC_OTH_AFF_E!Q30</f>
        <v>0</v>
      </c>
      <c r="R30" s="8">
        <f>FC_OTH_CP_E!R30+FC_OTH_HH_E!R30+FC_OTH_AFF_E!R30</f>
        <v>0</v>
      </c>
      <c r="S30" s="8">
        <f>FC_OTH_CP_E!S30+FC_OTH_HH_E!S30+FC_OTH_AFF_E!S30</f>
        <v>0</v>
      </c>
      <c r="T30" s="8">
        <f>FC_OTH_CP_E!T30+FC_OTH_HH_E!T30+FC_OTH_AFF_E!T30</f>
        <v>0</v>
      </c>
      <c r="U30" s="8">
        <f>FC_OTH_CP_E!U30+FC_OTH_HH_E!U30+FC_OTH_AFF_E!U30</f>
        <v>0</v>
      </c>
      <c r="V30" s="8">
        <f>FC_OTH_CP_E!V30+FC_OTH_HH_E!V30+FC_OTH_AFF_E!V30</f>
        <v>0</v>
      </c>
      <c r="W30" s="8">
        <f>FC_OTH_CP_E!W30+FC_OTH_HH_E!W30+FC_OTH_AFF_E!W30</f>
        <v>0</v>
      </c>
      <c r="X30" s="8">
        <f>FC_OTH_CP_E!X30+FC_OTH_HH_E!X30+FC_OTH_AFF_E!X30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FC_OTH_CP_E!C31+FC_OTH_HH_E!C31+FC_OTH_AFF_E!C31</f>
        <v>0</v>
      </c>
      <c r="D31" s="8">
        <f>FC_OTH_CP_E!D31+FC_OTH_HH_E!D31+FC_OTH_AFF_E!D31</f>
        <v>0</v>
      </c>
      <c r="E31" s="8">
        <f>FC_OTH_CP_E!E31+FC_OTH_HH_E!E31+FC_OTH_AFF_E!E31</f>
        <v>0</v>
      </c>
      <c r="F31" s="8">
        <f>FC_OTH_CP_E!F31+FC_OTH_HH_E!F31+FC_OTH_AFF_E!F31</f>
        <v>0</v>
      </c>
      <c r="G31" s="8">
        <f>FC_OTH_CP_E!G31+FC_OTH_HH_E!G31+FC_OTH_AFF_E!G31</f>
        <v>0</v>
      </c>
      <c r="H31" s="8">
        <f>FC_OTH_CP_E!H31+FC_OTH_HH_E!H31+FC_OTH_AFF_E!H31</f>
        <v>0</v>
      </c>
      <c r="I31" s="8">
        <f>FC_OTH_CP_E!I31+FC_OTH_HH_E!I31+FC_OTH_AFF_E!I31</f>
        <v>0</v>
      </c>
      <c r="J31" s="8">
        <f>FC_OTH_CP_E!J31+FC_OTH_HH_E!J31+FC_OTH_AFF_E!J31</f>
        <v>0</v>
      </c>
      <c r="K31" s="8">
        <f>FC_OTH_CP_E!K31+FC_OTH_HH_E!K31+FC_OTH_AFF_E!K31</f>
        <v>0</v>
      </c>
      <c r="L31" s="8">
        <f>FC_OTH_CP_E!L31+FC_OTH_HH_E!L31+FC_OTH_AFF_E!L31</f>
        <v>0</v>
      </c>
      <c r="M31" s="8">
        <f>FC_OTH_CP_E!M31+FC_OTH_HH_E!M31+FC_OTH_AFF_E!M31</f>
        <v>0</v>
      </c>
      <c r="N31" s="8">
        <f>FC_OTH_CP_E!N31+FC_OTH_HH_E!N31+FC_OTH_AFF_E!N31</f>
        <v>0</v>
      </c>
      <c r="O31" s="8">
        <f>FC_OTH_CP_E!O31+FC_OTH_HH_E!O31+FC_OTH_AFF_E!O31</f>
        <v>0</v>
      </c>
      <c r="P31" s="8">
        <f>FC_OTH_CP_E!P31+FC_OTH_HH_E!P31+FC_OTH_AFF_E!P31</f>
        <v>0</v>
      </c>
      <c r="Q31" s="8">
        <f>FC_OTH_CP_E!Q31+FC_OTH_HH_E!Q31+FC_OTH_AFF_E!Q31</f>
        <v>0</v>
      </c>
      <c r="R31" s="8">
        <f>FC_OTH_CP_E!R31+FC_OTH_HH_E!R31+FC_OTH_AFF_E!R31</f>
        <v>0</v>
      </c>
      <c r="S31" s="8">
        <f>FC_OTH_CP_E!S31+FC_OTH_HH_E!S31+FC_OTH_AFF_E!S31</f>
        <v>0</v>
      </c>
      <c r="T31" s="8">
        <f>FC_OTH_CP_E!T31+FC_OTH_HH_E!T31+FC_OTH_AFF_E!T31</f>
        <v>0</v>
      </c>
      <c r="U31" s="8">
        <f>FC_OTH_CP_E!U31+FC_OTH_HH_E!U31+FC_OTH_AFF_E!U31</f>
        <v>0</v>
      </c>
      <c r="V31" s="8">
        <f>FC_OTH_CP_E!V31+FC_OTH_HH_E!V31+FC_OTH_AFF_E!V31</f>
        <v>0</v>
      </c>
      <c r="W31" s="8">
        <f>FC_OTH_CP_E!W31+FC_OTH_HH_E!W31+FC_OTH_AFF_E!W31</f>
        <v>0</v>
      </c>
      <c r="X31" s="8">
        <f>FC_OTH_CP_E!X31+FC_OTH_HH_E!X31+FC_OTH_AFF_E!X31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FC_OTH_CP_E!C32+FC_OTH_HH_E!C32+FC_OTH_AFF_E!C32</f>
        <v>0</v>
      </c>
      <c r="D32" s="8">
        <f>FC_OTH_CP_E!D32+FC_OTH_HH_E!D32+FC_OTH_AFF_E!D32</f>
        <v>0</v>
      </c>
      <c r="E32" s="8">
        <f>FC_OTH_CP_E!E32+FC_OTH_HH_E!E32+FC_OTH_AFF_E!E32</f>
        <v>0</v>
      </c>
      <c r="F32" s="8">
        <f>FC_OTH_CP_E!F32+FC_OTH_HH_E!F32+FC_OTH_AFF_E!F32</f>
        <v>0</v>
      </c>
      <c r="G32" s="8">
        <f>FC_OTH_CP_E!G32+FC_OTH_HH_E!G32+FC_OTH_AFF_E!G32</f>
        <v>0</v>
      </c>
      <c r="H32" s="8">
        <f>FC_OTH_CP_E!H32+FC_OTH_HH_E!H32+FC_OTH_AFF_E!H32</f>
        <v>0</v>
      </c>
      <c r="I32" s="8">
        <f>FC_OTH_CP_E!I32+FC_OTH_HH_E!I32+FC_OTH_AFF_E!I32</f>
        <v>0</v>
      </c>
      <c r="J32" s="8">
        <f>FC_OTH_CP_E!J32+FC_OTH_HH_E!J32+FC_OTH_AFF_E!J32</f>
        <v>0</v>
      </c>
      <c r="K32" s="8">
        <f>FC_OTH_CP_E!K32+FC_OTH_HH_E!K32+FC_OTH_AFF_E!K32</f>
        <v>0</v>
      </c>
      <c r="L32" s="8">
        <f>FC_OTH_CP_E!L32+FC_OTH_HH_E!L32+FC_OTH_AFF_E!L32</f>
        <v>0</v>
      </c>
      <c r="M32" s="8">
        <f>FC_OTH_CP_E!M32+FC_OTH_HH_E!M32+FC_OTH_AFF_E!M32</f>
        <v>0</v>
      </c>
      <c r="N32" s="8">
        <f>FC_OTH_CP_E!N32+FC_OTH_HH_E!N32+FC_OTH_AFF_E!N32</f>
        <v>0</v>
      </c>
      <c r="O32" s="8">
        <f>FC_OTH_CP_E!O32+FC_OTH_HH_E!O32+FC_OTH_AFF_E!O32</f>
        <v>0</v>
      </c>
      <c r="P32" s="8">
        <f>FC_OTH_CP_E!P32+FC_OTH_HH_E!P32+FC_OTH_AFF_E!P32</f>
        <v>0</v>
      </c>
      <c r="Q32" s="8">
        <f>FC_OTH_CP_E!Q32+FC_OTH_HH_E!Q32+FC_OTH_AFF_E!Q32</f>
        <v>0</v>
      </c>
      <c r="R32" s="8">
        <f>FC_OTH_CP_E!R32+FC_OTH_HH_E!R32+FC_OTH_AFF_E!R32</f>
        <v>0</v>
      </c>
      <c r="S32" s="8">
        <f>FC_OTH_CP_E!S32+FC_OTH_HH_E!S32+FC_OTH_AFF_E!S32</f>
        <v>0</v>
      </c>
      <c r="T32" s="8">
        <f>FC_OTH_CP_E!T32+FC_OTH_HH_E!T32+FC_OTH_AFF_E!T32</f>
        <v>0</v>
      </c>
      <c r="U32" s="8">
        <f>FC_OTH_CP_E!U32+FC_OTH_HH_E!U32+FC_OTH_AFF_E!U32</f>
        <v>0</v>
      </c>
      <c r="V32" s="8">
        <f>FC_OTH_CP_E!V32+FC_OTH_HH_E!V32+FC_OTH_AFF_E!V32</f>
        <v>0</v>
      </c>
      <c r="W32" s="8">
        <f>FC_OTH_CP_E!W32+FC_OTH_HH_E!W32+FC_OTH_AFF_E!W32</f>
        <v>0</v>
      </c>
      <c r="X32" s="8">
        <f>FC_OTH_CP_E!X32+FC_OTH_HH_E!X32+FC_OTH_AFF_E!X32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5032.2495578399994</v>
      </c>
      <c r="D33" s="19">
        <f t="shared" ref="D33:W33" si="26">SUM(D34:D50)</f>
        <v>5488.0398057600005</v>
      </c>
      <c r="E33" s="19">
        <f t="shared" si="26"/>
        <v>5476.7998641600007</v>
      </c>
      <c r="F33" s="19">
        <f t="shared" si="26"/>
        <v>5100.8257292400003</v>
      </c>
      <c r="G33" s="19">
        <f t="shared" si="26"/>
        <v>5327.0699428800008</v>
      </c>
      <c r="H33" s="19">
        <f t="shared" si="26"/>
        <v>5906.7459968399999</v>
      </c>
      <c r="I33" s="19">
        <f t="shared" si="26"/>
        <v>4713.2461360800007</v>
      </c>
      <c r="J33" s="19">
        <f t="shared" si="26"/>
        <v>4448.5213103999995</v>
      </c>
      <c r="K33" s="19">
        <f t="shared" si="26"/>
        <v>3724.2442295999999</v>
      </c>
      <c r="L33" s="19">
        <f t="shared" si="26"/>
        <v>3825.9206121600005</v>
      </c>
      <c r="M33" s="19">
        <f t="shared" si="26"/>
        <v>3812.3294864400004</v>
      </c>
      <c r="N33" s="19">
        <f t="shared" si="26"/>
        <v>3265.1836513199996</v>
      </c>
      <c r="O33" s="19">
        <f t="shared" si="26"/>
        <v>2904.93209772</v>
      </c>
      <c r="P33" s="19">
        <f t="shared" si="26"/>
        <v>2873.18155428</v>
      </c>
      <c r="Q33" s="19">
        <f t="shared" si="26"/>
        <v>2854.8339030000002</v>
      </c>
      <c r="R33" s="19">
        <f t="shared" si="26"/>
        <v>2850.0121382399998</v>
      </c>
      <c r="S33" s="19">
        <f t="shared" si="26"/>
        <v>2733.9405688799998</v>
      </c>
      <c r="T33" s="19">
        <f t="shared" si="26"/>
        <v>2740.4691616800005</v>
      </c>
      <c r="U33" s="19">
        <f t="shared" si="26"/>
        <v>2798.3518203600001</v>
      </c>
      <c r="V33" s="19">
        <f t="shared" si="26"/>
        <v>2817.1998165599998</v>
      </c>
      <c r="W33" s="19">
        <f t="shared" si="26"/>
        <v>2867.0707252800007</v>
      </c>
      <c r="X33" s="19">
        <f t="shared" ref="X33" si="27">SUM(X34:X50)</f>
        <v>2730.0737894399995</v>
      </c>
    </row>
    <row r="34" spans="1:24" ht="11.25" customHeight="1" x14ac:dyDescent="0.2">
      <c r="A34" s="28" t="s">
        <v>54</v>
      </c>
      <c r="B34" s="7" t="s">
        <v>55</v>
      </c>
      <c r="C34" s="8">
        <f>FC_OTH_CP_E!C34+FC_OTH_HH_E!C34+FC_OTH_AFF_E!C34</f>
        <v>0</v>
      </c>
      <c r="D34" s="8">
        <f>FC_OTH_CP_E!D34+FC_OTH_HH_E!D34+FC_OTH_AFF_E!D34</f>
        <v>0</v>
      </c>
      <c r="E34" s="8">
        <f>FC_OTH_CP_E!E34+FC_OTH_HH_E!E34+FC_OTH_AFF_E!E34</f>
        <v>0</v>
      </c>
      <c r="F34" s="8">
        <f>FC_OTH_CP_E!F34+FC_OTH_HH_E!F34+FC_OTH_AFF_E!F34</f>
        <v>0</v>
      </c>
      <c r="G34" s="8">
        <f>FC_OTH_CP_E!G34+FC_OTH_HH_E!G34+FC_OTH_AFF_E!G34</f>
        <v>0</v>
      </c>
      <c r="H34" s="8">
        <f>FC_OTH_CP_E!H34+FC_OTH_HH_E!H34+FC_OTH_AFF_E!H34</f>
        <v>0</v>
      </c>
      <c r="I34" s="8">
        <f>FC_OTH_CP_E!I34+FC_OTH_HH_E!I34+FC_OTH_AFF_E!I34</f>
        <v>0</v>
      </c>
      <c r="J34" s="8">
        <f>FC_OTH_CP_E!J34+FC_OTH_HH_E!J34+FC_OTH_AFF_E!J34</f>
        <v>0</v>
      </c>
      <c r="K34" s="8">
        <f>FC_OTH_CP_E!K34+FC_OTH_HH_E!K34+FC_OTH_AFF_E!K34</f>
        <v>0</v>
      </c>
      <c r="L34" s="8">
        <f>FC_OTH_CP_E!L34+FC_OTH_HH_E!L34+FC_OTH_AFF_E!L34</f>
        <v>0</v>
      </c>
      <c r="M34" s="8">
        <f>FC_OTH_CP_E!M34+FC_OTH_HH_E!M34+FC_OTH_AFF_E!M34</f>
        <v>0</v>
      </c>
      <c r="N34" s="8">
        <f>FC_OTH_CP_E!N34+FC_OTH_HH_E!N34+FC_OTH_AFF_E!N34</f>
        <v>0</v>
      </c>
      <c r="O34" s="8">
        <f>FC_OTH_CP_E!O34+FC_OTH_HH_E!O34+FC_OTH_AFF_E!O34</f>
        <v>0</v>
      </c>
      <c r="P34" s="8">
        <f>FC_OTH_CP_E!P34+FC_OTH_HH_E!P34+FC_OTH_AFF_E!P34</f>
        <v>0</v>
      </c>
      <c r="Q34" s="8">
        <f>FC_OTH_CP_E!Q34+FC_OTH_HH_E!Q34+FC_OTH_AFF_E!Q34</f>
        <v>0</v>
      </c>
      <c r="R34" s="8">
        <f>FC_OTH_CP_E!R34+FC_OTH_HH_E!R34+FC_OTH_AFF_E!R34</f>
        <v>0</v>
      </c>
      <c r="S34" s="8">
        <f>FC_OTH_CP_E!S34+FC_OTH_HH_E!S34+FC_OTH_AFF_E!S34</f>
        <v>0</v>
      </c>
      <c r="T34" s="8">
        <f>FC_OTH_CP_E!T34+FC_OTH_HH_E!T34+FC_OTH_AFF_E!T34</f>
        <v>0</v>
      </c>
      <c r="U34" s="8">
        <f>FC_OTH_CP_E!U34+FC_OTH_HH_E!U34+FC_OTH_AFF_E!U34</f>
        <v>0</v>
      </c>
      <c r="V34" s="8">
        <f>FC_OTH_CP_E!V34+FC_OTH_HH_E!V34+FC_OTH_AFF_E!V34</f>
        <v>0</v>
      </c>
      <c r="W34" s="8">
        <f>FC_OTH_CP_E!W34+FC_OTH_HH_E!W34+FC_OTH_AFF_E!W34</f>
        <v>0</v>
      </c>
      <c r="X34" s="8">
        <f>FC_OTH_CP_E!X34+FC_OTH_HH_E!X34+FC_OTH_AFF_E!X34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FC_OTH_CP_E!C35+FC_OTH_HH_E!C35+FC_OTH_AFF_E!C35</f>
        <v>0</v>
      </c>
      <c r="D35" s="8">
        <f>FC_OTH_CP_E!D35+FC_OTH_HH_E!D35+FC_OTH_AFF_E!D35</f>
        <v>0</v>
      </c>
      <c r="E35" s="8">
        <f>FC_OTH_CP_E!E35+FC_OTH_HH_E!E35+FC_OTH_AFF_E!E35</f>
        <v>0</v>
      </c>
      <c r="F35" s="8">
        <f>FC_OTH_CP_E!F35+FC_OTH_HH_E!F35+FC_OTH_AFF_E!F35</f>
        <v>0</v>
      </c>
      <c r="G35" s="8">
        <f>FC_OTH_CP_E!G35+FC_OTH_HH_E!G35+FC_OTH_AFF_E!G35</f>
        <v>0</v>
      </c>
      <c r="H35" s="8">
        <f>FC_OTH_CP_E!H35+FC_OTH_HH_E!H35+FC_OTH_AFF_E!H35</f>
        <v>0</v>
      </c>
      <c r="I35" s="8">
        <f>FC_OTH_CP_E!I35+FC_OTH_HH_E!I35+FC_OTH_AFF_E!I35</f>
        <v>0</v>
      </c>
      <c r="J35" s="8">
        <f>FC_OTH_CP_E!J35+FC_OTH_HH_E!J35+FC_OTH_AFF_E!J35</f>
        <v>0</v>
      </c>
      <c r="K35" s="8">
        <f>FC_OTH_CP_E!K35+FC_OTH_HH_E!K35+FC_OTH_AFF_E!K35</f>
        <v>0</v>
      </c>
      <c r="L35" s="8">
        <f>FC_OTH_CP_E!L35+FC_OTH_HH_E!L35+FC_OTH_AFF_E!L35</f>
        <v>0</v>
      </c>
      <c r="M35" s="8">
        <f>FC_OTH_CP_E!M35+FC_OTH_HH_E!M35+FC_OTH_AFF_E!M35</f>
        <v>0</v>
      </c>
      <c r="N35" s="8">
        <f>FC_OTH_CP_E!N35+FC_OTH_HH_E!N35+FC_OTH_AFF_E!N35</f>
        <v>0</v>
      </c>
      <c r="O35" s="8">
        <f>FC_OTH_CP_E!O35+FC_OTH_HH_E!O35+FC_OTH_AFF_E!O35</f>
        <v>0</v>
      </c>
      <c r="P35" s="8">
        <f>FC_OTH_CP_E!P35+FC_OTH_HH_E!P35+FC_OTH_AFF_E!P35</f>
        <v>0</v>
      </c>
      <c r="Q35" s="8">
        <f>FC_OTH_CP_E!Q35+FC_OTH_HH_E!Q35+FC_OTH_AFF_E!Q35</f>
        <v>0</v>
      </c>
      <c r="R35" s="8">
        <f>FC_OTH_CP_E!R35+FC_OTH_HH_E!R35+FC_OTH_AFF_E!R35</f>
        <v>0</v>
      </c>
      <c r="S35" s="8">
        <f>FC_OTH_CP_E!S35+FC_OTH_HH_E!S35+FC_OTH_AFF_E!S35</f>
        <v>0</v>
      </c>
      <c r="T35" s="8">
        <f>FC_OTH_CP_E!T35+FC_OTH_HH_E!T35+FC_OTH_AFF_E!T35</f>
        <v>0</v>
      </c>
      <c r="U35" s="8">
        <f>FC_OTH_CP_E!U35+FC_OTH_HH_E!U35+FC_OTH_AFF_E!U35</f>
        <v>0</v>
      </c>
      <c r="V35" s="8">
        <f>FC_OTH_CP_E!V35+FC_OTH_HH_E!V35+FC_OTH_AFF_E!V35</f>
        <v>0</v>
      </c>
      <c r="W35" s="8">
        <f>FC_OTH_CP_E!W35+FC_OTH_HH_E!W35+FC_OTH_AFF_E!W35</f>
        <v>0</v>
      </c>
      <c r="X35" s="8">
        <f>FC_OTH_CP_E!X35+FC_OTH_HH_E!X35+FC_OTH_AFF_E!X35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FC_OTH_CP_E!C36+FC_OTH_HH_E!C36+FC_OTH_AFF_E!C36</f>
        <v>2011.64082192</v>
      </c>
      <c r="D36" s="8">
        <f>FC_OTH_CP_E!D36+FC_OTH_HH_E!D36+FC_OTH_AFF_E!D36</f>
        <v>1931.0555847600001</v>
      </c>
      <c r="E36" s="8">
        <f>FC_OTH_CP_E!E36+FC_OTH_HH_E!E36+FC_OTH_AFF_E!E36</f>
        <v>1996.7173185600002</v>
      </c>
      <c r="F36" s="8">
        <f>FC_OTH_CP_E!F36+FC_OTH_HH_E!F36+FC_OTH_AFF_E!F36</f>
        <v>2298.1649990400001</v>
      </c>
      <c r="G36" s="8">
        <f>FC_OTH_CP_E!G36+FC_OTH_HH_E!G36+FC_OTH_AFF_E!G36</f>
        <v>2310.5920140000003</v>
      </c>
      <c r="H36" s="8">
        <f>FC_OTH_CP_E!H36+FC_OTH_HH_E!H36+FC_OTH_AFF_E!H36</f>
        <v>2182.2257152799998</v>
      </c>
      <c r="I36" s="8">
        <f>FC_OTH_CP_E!I36+FC_OTH_HH_E!I36+FC_OTH_AFF_E!I36</f>
        <v>2015.0514021600004</v>
      </c>
      <c r="J36" s="8">
        <f>FC_OTH_CP_E!J36+FC_OTH_HH_E!J36+FC_OTH_AFF_E!J36</f>
        <v>1907.0082</v>
      </c>
      <c r="K36" s="8">
        <f>FC_OTH_CP_E!K36+FC_OTH_HH_E!K36+FC_OTH_AFF_E!K36</f>
        <v>1782.1962737999997</v>
      </c>
      <c r="L36" s="8">
        <f>FC_OTH_CP_E!L36+FC_OTH_HH_E!L36+FC_OTH_AFF_E!L36</f>
        <v>1695.1185766800002</v>
      </c>
      <c r="M36" s="8">
        <f>FC_OTH_CP_E!M36+FC_OTH_HH_E!M36+FC_OTH_AFF_E!M36</f>
        <v>1625.4558738000003</v>
      </c>
      <c r="N36" s="8">
        <f>FC_OTH_CP_E!N36+FC_OTH_HH_E!N36+FC_OTH_AFF_E!N36</f>
        <v>1471.6183514400002</v>
      </c>
      <c r="O36" s="8">
        <f>FC_OTH_CP_E!O36+FC_OTH_HH_E!O36+FC_OTH_AFF_E!O36</f>
        <v>1370.0274019200001</v>
      </c>
      <c r="P36" s="8">
        <f>FC_OTH_CP_E!P36+FC_OTH_HH_E!P36+FC_OTH_AFF_E!P36</f>
        <v>1335.1958233199998</v>
      </c>
      <c r="Q36" s="8">
        <f>FC_OTH_CP_E!Q36+FC_OTH_HH_E!Q36+FC_OTH_AFF_E!Q36</f>
        <v>1294.5596252400001</v>
      </c>
      <c r="R36" s="8">
        <f>FC_OTH_CP_E!R36+FC_OTH_HH_E!R36+FC_OTH_AFF_E!R36</f>
        <v>1230.7024504799999</v>
      </c>
      <c r="S36" s="8">
        <f>FC_OTH_CP_E!S36+FC_OTH_HH_E!S36+FC_OTH_AFF_E!S36</f>
        <v>1201.6764000000001</v>
      </c>
      <c r="T36" s="8">
        <f>FC_OTH_CP_E!T36+FC_OTH_HH_E!T36+FC_OTH_AFF_E!T36</f>
        <v>1217.3070524400002</v>
      </c>
      <c r="U36" s="8">
        <f>FC_OTH_CP_E!U36+FC_OTH_HH_E!U36+FC_OTH_AFF_E!U36</f>
        <v>1235.0214435600003</v>
      </c>
      <c r="V36" s="8">
        <f>FC_OTH_CP_E!V36+FC_OTH_HH_E!V36+FC_OTH_AFF_E!V36</f>
        <v>1208.1547760399997</v>
      </c>
      <c r="W36" s="8">
        <f>FC_OTH_CP_E!W36+FC_OTH_HH_E!W36+FC_OTH_AFF_E!W36</f>
        <v>1224.5575453200001</v>
      </c>
      <c r="X36" s="8">
        <f>FC_OTH_CP_E!X36+FC_OTH_HH_E!X36+FC_OTH_AFF_E!X36</f>
        <v>1063.3675352399998</v>
      </c>
    </row>
    <row r="37" spans="1:24" ht="11.25" customHeight="1" x14ac:dyDescent="0.2">
      <c r="A37" s="28" t="s">
        <v>60</v>
      </c>
      <c r="B37" s="7" t="s">
        <v>61</v>
      </c>
      <c r="C37" s="8">
        <f>FC_OTH_CP_E!C37+FC_OTH_HH_E!C37+FC_OTH_AFF_E!C37</f>
        <v>0</v>
      </c>
      <c r="D37" s="8">
        <f>FC_OTH_CP_E!D37+FC_OTH_HH_E!D37+FC_OTH_AFF_E!D37</f>
        <v>0</v>
      </c>
      <c r="E37" s="8">
        <f>FC_OTH_CP_E!E37+FC_OTH_HH_E!E37+FC_OTH_AFF_E!E37</f>
        <v>0</v>
      </c>
      <c r="F37" s="8">
        <f>FC_OTH_CP_E!F37+FC_OTH_HH_E!F37+FC_OTH_AFF_E!F37</f>
        <v>0</v>
      </c>
      <c r="G37" s="8">
        <f>FC_OTH_CP_E!G37+FC_OTH_HH_E!G37+FC_OTH_AFF_E!G37</f>
        <v>0</v>
      </c>
      <c r="H37" s="8">
        <f>FC_OTH_CP_E!H37+FC_OTH_HH_E!H37+FC_OTH_AFF_E!H37</f>
        <v>0</v>
      </c>
      <c r="I37" s="8">
        <f>FC_OTH_CP_E!I37+FC_OTH_HH_E!I37+FC_OTH_AFF_E!I37</f>
        <v>0</v>
      </c>
      <c r="J37" s="8">
        <f>FC_OTH_CP_E!J37+FC_OTH_HH_E!J37+FC_OTH_AFF_E!J37</f>
        <v>0</v>
      </c>
      <c r="K37" s="8">
        <f>FC_OTH_CP_E!K37+FC_OTH_HH_E!K37+FC_OTH_AFF_E!K37</f>
        <v>0</v>
      </c>
      <c r="L37" s="8">
        <f>FC_OTH_CP_E!L37+FC_OTH_HH_E!L37+FC_OTH_AFF_E!L37</f>
        <v>9.1474336800000025</v>
      </c>
      <c r="M37" s="8">
        <f>FC_OTH_CP_E!M37+FC_OTH_HH_E!M37+FC_OTH_AFF_E!M37</f>
        <v>6.0982891200000022</v>
      </c>
      <c r="N37" s="8">
        <f>FC_OTH_CP_E!N37+FC_OTH_HH_E!N37+FC_OTH_AFF_E!N37</f>
        <v>6.0982891200000005</v>
      </c>
      <c r="O37" s="8">
        <f>FC_OTH_CP_E!O37+FC_OTH_HH_E!O37+FC_OTH_AFF_E!O37</f>
        <v>0</v>
      </c>
      <c r="P37" s="8">
        <f>FC_OTH_CP_E!P37+FC_OTH_HH_E!P37+FC_OTH_AFF_E!P37</f>
        <v>3.0491445600000002</v>
      </c>
      <c r="Q37" s="8">
        <f>FC_OTH_CP_E!Q37+FC_OTH_HH_E!Q37+FC_OTH_AFF_E!Q37</f>
        <v>0</v>
      </c>
      <c r="R37" s="8">
        <f>FC_OTH_CP_E!R37+FC_OTH_HH_E!R37+FC_OTH_AFF_E!R37</f>
        <v>3.0491445600000002</v>
      </c>
      <c r="S37" s="8">
        <f>FC_OTH_CP_E!S37+FC_OTH_HH_E!S37+FC_OTH_AFF_E!S37</f>
        <v>0</v>
      </c>
      <c r="T37" s="8">
        <f>FC_OTH_CP_E!T37+FC_OTH_HH_E!T37+FC_OTH_AFF_E!T37</f>
        <v>0</v>
      </c>
      <c r="U37" s="8">
        <f>FC_OTH_CP_E!U37+FC_OTH_HH_E!U37+FC_OTH_AFF_E!U37</f>
        <v>3.0004959599999999</v>
      </c>
      <c r="V37" s="8">
        <f>FC_OTH_CP_E!V37+FC_OTH_HH_E!V37+FC_OTH_AFF_E!V37</f>
        <v>1.05505092</v>
      </c>
      <c r="W37" s="8">
        <f>FC_OTH_CP_E!W37+FC_OTH_HH_E!W37+FC_OTH_AFF_E!W37</f>
        <v>1.5305597999999998</v>
      </c>
      <c r="X37" s="8">
        <f>FC_OTH_CP_E!X37+FC_OTH_HH_E!X37+FC_OTH_AFF_E!X37</f>
        <v>1.3906015199999999</v>
      </c>
    </row>
    <row r="38" spans="1:24" ht="11.25" customHeight="1" x14ac:dyDescent="0.2">
      <c r="A38" s="28" t="s">
        <v>62</v>
      </c>
      <c r="B38" s="7" t="s">
        <v>63</v>
      </c>
      <c r="C38" s="8">
        <f>FC_OTH_CP_E!C38+FC_OTH_HH_E!C38+FC_OTH_AFF_E!C38</f>
        <v>0</v>
      </c>
      <c r="D38" s="8">
        <f>FC_OTH_CP_E!D38+FC_OTH_HH_E!D38+FC_OTH_AFF_E!D38</f>
        <v>0</v>
      </c>
      <c r="E38" s="8">
        <f>FC_OTH_CP_E!E38+FC_OTH_HH_E!E38+FC_OTH_AFF_E!E38</f>
        <v>0</v>
      </c>
      <c r="F38" s="8">
        <f>FC_OTH_CP_E!F38+FC_OTH_HH_E!F38+FC_OTH_AFF_E!F38</f>
        <v>0</v>
      </c>
      <c r="G38" s="8">
        <f>FC_OTH_CP_E!G38+FC_OTH_HH_E!G38+FC_OTH_AFF_E!G38</f>
        <v>0</v>
      </c>
      <c r="H38" s="8">
        <f>FC_OTH_CP_E!H38+FC_OTH_HH_E!H38+FC_OTH_AFF_E!H38</f>
        <v>0</v>
      </c>
      <c r="I38" s="8">
        <f>FC_OTH_CP_E!I38+FC_OTH_HH_E!I38+FC_OTH_AFF_E!I38</f>
        <v>0</v>
      </c>
      <c r="J38" s="8">
        <f>FC_OTH_CP_E!J38+FC_OTH_HH_E!J38+FC_OTH_AFF_E!J38</f>
        <v>0</v>
      </c>
      <c r="K38" s="8">
        <f>FC_OTH_CP_E!K38+FC_OTH_HH_E!K38+FC_OTH_AFF_E!K38</f>
        <v>0</v>
      </c>
      <c r="L38" s="8">
        <f>FC_OTH_CP_E!L38+FC_OTH_HH_E!L38+FC_OTH_AFF_E!L38</f>
        <v>0</v>
      </c>
      <c r="M38" s="8">
        <f>FC_OTH_CP_E!M38+FC_OTH_HH_E!M38+FC_OTH_AFF_E!M38</f>
        <v>0</v>
      </c>
      <c r="N38" s="8">
        <f>FC_OTH_CP_E!N38+FC_OTH_HH_E!N38+FC_OTH_AFF_E!N38</f>
        <v>0</v>
      </c>
      <c r="O38" s="8">
        <f>FC_OTH_CP_E!O38+FC_OTH_HH_E!O38+FC_OTH_AFF_E!O38</f>
        <v>0</v>
      </c>
      <c r="P38" s="8">
        <f>FC_OTH_CP_E!P38+FC_OTH_HH_E!P38+FC_OTH_AFF_E!P38</f>
        <v>0</v>
      </c>
      <c r="Q38" s="8">
        <f>FC_OTH_CP_E!Q38+FC_OTH_HH_E!Q38+FC_OTH_AFF_E!Q38</f>
        <v>0</v>
      </c>
      <c r="R38" s="8">
        <f>FC_OTH_CP_E!R38+FC_OTH_HH_E!R38+FC_OTH_AFF_E!R38</f>
        <v>0</v>
      </c>
      <c r="S38" s="8">
        <f>FC_OTH_CP_E!S38+FC_OTH_HH_E!S38+FC_OTH_AFF_E!S38</f>
        <v>0</v>
      </c>
      <c r="T38" s="8">
        <f>FC_OTH_CP_E!T38+FC_OTH_HH_E!T38+FC_OTH_AFF_E!T38</f>
        <v>0</v>
      </c>
      <c r="U38" s="8">
        <f>FC_OTH_CP_E!U38+FC_OTH_HH_E!U38+FC_OTH_AFF_E!U38</f>
        <v>0.52970399999999984</v>
      </c>
      <c r="V38" s="8">
        <f>FC_OTH_CP_E!V38+FC_OTH_HH_E!V38+FC_OTH_AFF_E!V38</f>
        <v>0.37573199999999995</v>
      </c>
      <c r="W38" s="8">
        <f>FC_OTH_CP_E!W38+FC_OTH_HH_E!W38+FC_OTH_AFF_E!W38</f>
        <v>0.52970399999999995</v>
      </c>
      <c r="X38" s="8">
        <f>FC_OTH_CP_E!X38+FC_OTH_HH_E!X38+FC_OTH_AFF_E!X38</f>
        <v>0.33868799999999999</v>
      </c>
    </row>
    <row r="39" spans="1:24" ht="11.25" customHeight="1" x14ac:dyDescent="0.2">
      <c r="A39" s="28" t="s">
        <v>64</v>
      </c>
      <c r="B39" s="7" t="s">
        <v>65</v>
      </c>
      <c r="C39" s="8">
        <f>FC_OTH_CP_E!C39+FC_OTH_HH_E!C39+FC_OTH_AFF_E!C39</f>
        <v>0</v>
      </c>
      <c r="D39" s="8">
        <f>FC_OTH_CP_E!D39+FC_OTH_HH_E!D39+FC_OTH_AFF_E!D39</f>
        <v>0</v>
      </c>
      <c r="E39" s="8">
        <f>FC_OTH_CP_E!E39+FC_OTH_HH_E!E39+FC_OTH_AFF_E!E39</f>
        <v>0</v>
      </c>
      <c r="F39" s="8">
        <f>FC_OTH_CP_E!F39+FC_OTH_HH_E!F39+FC_OTH_AFF_E!F39</f>
        <v>0</v>
      </c>
      <c r="G39" s="8">
        <f>FC_OTH_CP_E!G39+FC_OTH_HH_E!G39+FC_OTH_AFF_E!G39</f>
        <v>0</v>
      </c>
      <c r="H39" s="8">
        <f>FC_OTH_CP_E!H39+FC_OTH_HH_E!H39+FC_OTH_AFF_E!H39</f>
        <v>0</v>
      </c>
      <c r="I39" s="8">
        <f>FC_OTH_CP_E!I39+FC_OTH_HH_E!I39+FC_OTH_AFF_E!I39</f>
        <v>0</v>
      </c>
      <c r="J39" s="8">
        <f>FC_OTH_CP_E!J39+FC_OTH_HH_E!J39+FC_OTH_AFF_E!J39</f>
        <v>0</v>
      </c>
      <c r="K39" s="8">
        <f>FC_OTH_CP_E!K39+FC_OTH_HH_E!K39+FC_OTH_AFF_E!K39</f>
        <v>0</v>
      </c>
      <c r="L39" s="8">
        <f>FC_OTH_CP_E!L39+FC_OTH_HH_E!L39+FC_OTH_AFF_E!L39</f>
        <v>0</v>
      </c>
      <c r="M39" s="8">
        <f>FC_OTH_CP_E!M39+FC_OTH_HH_E!M39+FC_OTH_AFF_E!M39</f>
        <v>0</v>
      </c>
      <c r="N39" s="8">
        <f>FC_OTH_CP_E!N39+FC_OTH_HH_E!N39+FC_OTH_AFF_E!N39</f>
        <v>0</v>
      </c>
      <c r="O39" s="8">
        <f>FC_OTH_CP_E!O39+FC_OTH_HH_E!O39+FC_OTH_AFF_E!O39</f>
        <v>0</v>
      </c>
      <c r="P39" s="8">
        <f>FC_OTH_CP_E!P39+FC_OTH_HH_E!P39+FC_OTH_AFF_E!P39</f>
        <v>0</v>
      </c>
      <c r="Q39" s="8">
        <f>FC_OTH_CP_E!Q39+FC_OTH_HH_E!Q39+FC_OTH_AFF_E!Q39</f>
        <v>0</v>
      </c>
      <c r="R39" s="8">
        <f>FC_OTH_CP_E!R39+FC_OTH_HH_E!R39+FC_OTH_AFF_E!R39</f>
        <v>0</v>
      </c>
      <c r="S39" s="8">
        <f>FC_OTH_CP_E!S39+FC_OTH_HH_E!S39+FC_OTH_AFF_E!S39</f>
        <v>0</v>
      </c>
      <c r="T39" s="8">
        <f>FC_OTH_CP_E!T39+FC_OTH_HH_E!T39+FC_OTH_AFF_E!T39</f>
        <v>0</v>
      </c>
      <c r="U39" s="8">
        <f>FC_OTH_CP_E!U39+FC_OTH_HH_E!U39+FC_OTH_AFF_E!U39</f>
        <v>0</v>
      </c>
      <c r="V39" s="8">
        <f>FC_OTH_CP_E!V39+FC_OTH_HH_E!V39+FC_OTH_AFF_E!V39</f>
        <v>0</v>
      </c>
      <c r="W39" s="8">
        <f>FC_OTH_CP_E!W39+FC_OTH_HH_E!W39+FC_OTH_AFF_E!W39</f>
        <v>0</v>
      </c>
      <c r="X39" s="8">
        <f>FC_OTH_CP_E!X39+FC_OTH_HH_E!X39+FC_OTH_AFF_E!X39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FC_OTH_CP_E!C40+FC_OTH_HH_E!C40+FC_OTH_AFF_E!C40</f>
        <v>105.79877928000001</v>
      </c>
      <c r="D40" s="8">
        <f>FC_OTH_CP_E!D40+FC_OTH_HH_E!D40+FC_OTH_AFF_E!D40</f>
        <v>67.326354720000012</v>
      </c>
      <c r="E40" s="8">
        <f>FC_OTH_CP_E!E40+FC_OTH_HH_E!E40+FC_OTH_AFF_E!E40</f>
        <v>44.884409040000016</v>
      </c>
      <c r="F40" s="8">
        <f>FC_OTH_CP_E!F40+FC_OTH_HH_E!F40+FC_OTH_AFF_E!F40</f>
        <v>54.502385760000017</v>
      </c>
      <c r="G40" s="8">
        <f>FC_OTH_CP_E!G40+FC_OTH_HH_E!G40+FC_OTH_AFF_E!G40</f>
        <v>41.678157960000014</v>
      </c>
      <c r="H40" s="8">
        <f>FC_OTH_CP_E!H40+FC_OTH_HH_E!H40+FC_OTH_AFF_E!H40</f>
        <v>76.944590280000028</v>
      </c>
      <c r="I40" s="8">
        <f>FC_OTH_CP_E!I40+FC_OTH_HH_E!I40+FC_OTH_AFF_E!I40</f>
        <v>80.150582520000029</v>
      </c>
      <c r="J40" s="8">
        <f>FC_OTH_CP_E!J40+FC_OTH_HH_E!J40+FC_OTH_AFF_E!J40</f>
        <v>77.292471239999998</v>
      </c>
      <c r="K40" s="8">
        <f>FC_OTH_CP_E!K40+FC_OTH_HH_E!K40+FC_OTH_AFF_E!K40</f>
        <v>86.56748496000003</v>
      </c>
      <c r="L40" s="8">
        <f>FC_OTH_CP_E!L40+FC_OTH_HH_E!L40+FC_OTH_AFF_E!L40</f>
        <v>86.567484960000044</v>
      </c>
      <c r="M40" s="8">
        <f>FC_OTH_CP_E!M40+FC_OTH_HH_E!M40+FC_OTH_AFF_E!M40</f>
        <v>86.567484960000087</v>
      </c>
      <c r="N40" s="8">
        <f>FC_OTH_CP_E!N40+FC_OTH_HH_E!N40+FC_OTH_AFF_E!N40</f>
        <v>77.292471239999998</v>
      </c>
      <c r="O40" s="8">
        <f>FC_OTH_CP_E!O40+FC_OTH_HH_E!O40+FC_OTH_AFF_E!O40</f>
        <v>46.375586279999993</v>
      </c>
      <c r="P40" s="8">
        <f>FC_OTH_CP_E!P40+FC_OTH_HH_E!P40+FC_OTH_AFF_E!P40</f>
        <v>58.742184960000003</v>
      </c>
      <c r="Q40" s="8">
        <f>FC_OTH_CP_E!Q40+FC_OTH_HH_E!Q40+FC_OTH_AFF_E!Q40</f>
        <v>68.017457519999979</v>
      </c>
      <c r="R40" s="8">
        <f>FC_OTH_CP_E!R40+FC_OTH_HH_E!R40+FC_OTH_AFF_E!R40</f>
        <v>77.292471239999969</v>
      </c>
      <c r="S40" s="8">
        <f>FC_OTH_CP_E!S40+FC_OTH_HH_E!S40+FC_OTH_AFF_E!S40</f>
        <v>43.283742480000022</v>
      </c>
      <c r="T40" s="8">
        <f>FC_OTH_CP_E!T40+FC_OTH_HH_E!T40+FC_OTH_AFF_E!T40</f>
        <v>44.035155000000024</v>
      </c>
      <c r="U40" s="8">
        <f>FC_OTH_CP_E!U40+FC_OTH_HH_E!U40+FC_OTH_AFF_E!U40</f>
        <v>59.011378559999997</v>
      </c>
      <c r="V40" s="8">
        <f>FC_OTH_CP_E!V40+FC_OTH_HH_E!V40+FC_OTH_AFF_E!V40</f>
        <v>60.921876599999997</v>
      </c>
      <c r="W40" s="8">
        <f>FC_OTH_CP_E!W40+FC_OTH_HH_E!W40+FC_OTH_AFF_E!W40</f>
        <v>66.681843119999996</v>
      </c>
      <c r="X40" s="8">
        <f>FC_OTH_CP_E!X40+FC_OTH_HH_E!X40+FC_OTH_AFF_E!X40</f>
        <v>73.313582760000003</v>
      </c>
    </row>
    <row r="41" spans="1:24" ht="11.25" customHeight="1" x14ac:dyDescent="0.2">
      <c r="A41" s="28" t="s">
        <v>68</v>
      </c>
      <c r="B41" s="7" t="s">
        <v>69</v>
      </c>
      <c r="C41" s="8">
        <f>FC_OTH_CP_E!C41+FC_OTH_HH_E!C41+FC_OTH_AFF_E!C41</f>
        <v>28.342979999999997</v>
      </c>
      <c r="D41" s="8">
        <f>FC_OTH_CP_E!D41+FC_OTH_HH_E!D41+FC_OTH_AFF_E!D41</f>
        <v>22.044626280000006</v>
      </c>
      <c r="E41" s="8">
        <f>FC_OTH_CP_E!E41+FC_OTH_HH_E!E41+FC_OTH_AFF_E!E41</f>
        <v>15.746013720000004</v>
      </c>
      <c r="F41" s="8">
        <f>FC_OTH_CP_E!F41+FC_OTH_HH_E!F41+FC_OTH_AFF_E!F41</f>
        <v>12.596966280000004</v>
      </c>
      <c r="G41" s="8">
        <f>FC_OTH_CP_E!G41+FC_OTH_HH_E!G41+FC_OTH_AFF_E!G41</f>
        <v>9.4367887200000009</v>
      </c>
      <c r="H41" s="8">
        <f>FC_OTH_CP_E!H41+FC_OTH_HH_E!H41+FC_OTH_AFF_E!H41</f>
        <v>9.4367887200000045</v>
      </c>
      <c r="I41" s="8">
        <f>FC_OTH_CP_E!I41+FC_OTH_HH_E!I41+FC_OTH_AFF_E!I41</f>
        <v>6.2913650400000023</v>
      </c>
      <c r="J41" s="8">
        <f>FC_OTH_CP_E!J41+FC_OTH_HH_E!J41+FC_OTH_AFF_E!J41</f>
        <v>3.1456825199999994</v>
      </c>
      <c r="K41" s="8">
        <f>FC_OTH_CP_E!K41+FC_OTH_HH_E!K41+FC_OTH_AFF_E!K41</f>
        <v>6.2913650400000014</v>
      </c>
      <c r="L41" s="8">
        <f>FC_OTH_CP_E!L41+FC_OTH_HH_E!L41+FC_OTH_AFF_E!L41</f>
        <v>6.2913650400000005</v>
      </c>
      <c r="M41" s="8">
        <f>FC_OTH_CP_E!M41+FC_OTH_HH_E!M41+FC_OTH_AFF_E!M41</f>
        <v>6.2913650399999987</v>
      </c>
      <c r="N41" s="8">
        <f>FC_OTH_CP_E!N41+FC_OTH_HH_E!N41+FC_OTH_AFF_E!N41</f>
        <v>6.2913650400000014</v>
      </c>
      <c r="O41" s="8">
        <f>FC_OTH_CP_E!O41+FC_OTH_HH_E!O41+FC_OTH_AFF_E!O41</f>
        <v>3.1456825200000007</v>
      </c>
      <c r="P41" s="8">
        <f>FC_OTH_CP_E!P41+FC_OTH_HH_E!P41+FC_OTH_AFF_E!P41</f>
        <v>6.2913650399999996</v>
      </c>
      <c r="Q41" s="8">
        <f>FC_OTH_CP_E!Q41+FC_OTH_HH_E!Q41+FC_OTH_AFF_E!Q41</f>
        <v>3.1456825200000007</v>
      </c>
      <c r="R41" s="8">
        <f>FC_OTH_CP_E!R41+FC_OTH_HH_E!R41+FC_OTH_AFF_E!R41</f>
        <v>3.1456825200000007</v>
      </c>
      <c r="S41" s="8">
        <f>FC_OTH_CP_E!S41+FC_OTH_HH_E!S41+FC_OTH_AFF_E!S41</f>
        <v>3.1456825200000007</v>
      </c>
      <c r="T41" s="8">
        <f>FC_OTH_CP_E!T41+FC_OTH_HH_E!T41+FC_OTH_AFF_E!T41</f>
        <v>2.1644200800000006</v>
      </c>
      <c r="U41" s="8">
        <f>FC_OTH_CP_E!U41+FC_OTH_HH_E!U41+FC_OTH_AFF_E!U41</f>
        <v>1.27375164</v>
      </c>
      <c r="V41" s="8">
        <f>FC_OTH_CP_E!V41+FC_OTH_HH_E!V41+FC_OTH_AFF_E!V41</f>
        <v>1.0537376400000003</v>
      </c>
      <c r="W41" s="8">
        <f>FC_OTH_CP_E!W41+FC_OTH_HH_E!W41+FC_OTH_AFF_E!W41</f>
        <v>1.2835875600000002</v>
      </c>
      <c r="X41" s="8">
        <f>FC_OTH_CP_E!X41+FC_OTH_HH_E!X41+FC_OTH_AFF_E!X41</f>
        <v>3.1016797200000004</v>
      </c>
    </row>
    <row r="42" spans="1:24" ht="11.25" customHeight="1" x14ac:dyDescent="0.2">
      <c r="A42" s="28" t="s">
        <v>70</v>
      </c>
      <c r="B42" s="7" t="s">
        <v>71</v>
      </c>
      <c r="C42" s="8">
        <f>FC_OTH_CP_E!C42+FC_OTH_HH_E!C42+FC_OTH_AFF_E!C42</f>
        <v>0</v>
      </c>
      <c r="D42" s="8">
        <f>FC_OTH_CP_E!D42+FC_OTH_HH_E!D42+FC_OTH_AFF_E!D42</f>
        <v>0</v>
      </c>
      <c r="E42" s="8">
        <f>FC_OTH_CP_E!E42+FC_OTH_HH_E!E42+FC_OTH_AFF_E!E42</f>
        <v>0</v>
      </c>
      <c r="F42" s="8">
        <f>FC_OTH_CP_E!F42+FC_OTH_HH_E!F42+FC_OTH_AFF_E!F42</f>
        <v>0</v>
      </c>
      <c r="G42" s="8">
        <f>FC_OTH_CP_E!G42+FC_OTH_HH_E!G42+FC_OTH_AFF_E!G42</f>
        <v>0</v>
      </c>
      <c r="H42" s="8">
        <f>FC_OTH_CP_E!H42+FC_OTH_HH_E!H42+FC_OTH_AFF_E!H42</f>
        <v>0</v>
      </c>
      <c r="I42" s="8">
        <f>FC_OTH_CP_E!I42+FC_OTH_HH_E!I42+FC_OTH_AFF_E!I42</f>
        <v>0</v>
      </c>
      <c r="J42" s="8">
        <f>FC_OTH_CP_E!J42+FC_OTH_HH_E!J42+FC_OTH_AFF_E!J42</f>
        <v>0</v>
      </c>
      <c r="K42" s="8">
        <f>FC_OTH_CP_E!K42+FC_OTH_HH_E!K42+FC_OTH_AFF_E!K42</f>
        <v>0</v>
      </c>
      <c r="L42" s="8">
        <f>FC_OTH_CP_E!L42+FC_OTH_HH_E!L42+FC_OTH_AFF_E!L42</f>
        <v>0</v>
      </c>
      <c r="M42" s="8">
        <f>FC_OTH_CP_E!M42+FC_OTH_HH_E!M42+FC_OTH_AFF_E!M42</f>
        <v>0</v>
      </c>
      <c r="N42" s="8">
        <f>FC_OTH_CP_E!N42+FC_OTH_HH_E!N42+FC_OTH_AFF_E!N42</f>
        <v>0</v>
      </c>
      <c r="O42" s="8">
        <f>FC_OTH_CP_E!O42+FC_OTH_HH_E!O42+FC_OTH_AFF_E!O42</f>
        <v>0</v>
      </c>
      <c r="P42" s="8">
        <f>FC_OTH_CP_E!P42+FC_OTH_HH_E!P42+FC_OTH_AFF_E!P42</f>
        <v>0</v>
      </c>
      <c r="Q42" s="8">
        <f>FC_OTH_CP_E!Q42+FC_OTH_HH_E!Q42+FC_OTH_AFF_E!Q42</f>
        <v>0</v>
      </c>
      <c r="R42" s="8">
        <f>FC_OTH_CP_E!R42+FC_OTH_HH_E!R42+FC_OTH_AFF_E!R42</f>
        <v>0</v>
      </c>
      <c r="S42" s="8">
        <f>FC_OTH_CP_E!S42+FC_OTH_HH_E!S42+FC_OTH_AFF_E!S42</f>
        <v>0</v>
      </c>
      <c r="T42" s="8">
        <f>FC_OTH_CP_E!T42+FC_OTH_HH_E!T42+FC_OTH_AFF_E!T42</f>
        <v>0</v>
      </c>
      <c r="U42" s="8">
        <f>FC_OTH_CP_E!U42+FC_OTH_HH_E!U42+FC_OTH_AFF_E!U42</f>
        <v>0</v>
      </c>
      <c r="V42" s="8">
        <f>FC_OTH_CP_E!V42+FC_OTH_HH_E!V42+FC_OTH_AFF_E!V42</f>
        <v>0</v>
      </c>
      <c r="W42" s="8">
        <f>FC_OTH_CP_E!W42+FC_OTH_HH_E!W42+FC_OTH_AFF_E!W42</f>
        <v>0</v>
      </c>
      <c r="X42" s="8">
        <f>FC_OTH_CP_E!X42+FC_OTH_HH_E!X42+FC_OTH_AFF_E!X42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FC_OTH_CP_E!C43+FC_OTH_HH_E!C43+FC_OTH_AFF_E!C43</f>
        <v>2886.4669766399993</v>
      </c>
      <c r="D43" s="8">
        <f>FC_OTH_CP_E!D43+FC_OTH_HH_E!D43+FC_OTH_AFF_E!D43</f>
        <v>3467.6132400000006</v>
      </c>
      <c r="E43" s="8">
        <f>FC_OTH_CP_E!E43+FC_OTH_HH_E!E43+FC_OTH_AFF_E!E43</f>
        <v>3419.4521228400008</v>
      </c>
      <c r="F43" s="8">
        <f>FC_OTH_CP_E!F43+FC_OTH_HH_E!F43+FC_OTH_AFF_E!F43</f>
        <v>2735.5613781600005</v>
      </c>
      <c r="G43" s="8">
        <f>FC_OTH_CP_E!G43+FC_OTH_HH_E!G43+FC_OTH_AFF_E!G43</f>
        <v>2623.18526028</v>
      </c>
      <c r="H43" s="8">
        <f>FC_OTH_CP_E!H43+FC_OTH_HH_E!H43+FC_OTH_AFF_E!H43</f>
        <v>3050.2154685599999</v>
      </c>
      <c r="I43" s="8">
        <f>FC_OTH_CP_E!I43+FC_OTH_HH_E!I43+FC_OTH_AFF_E!I43</f>
        <v>2045.6045110800001</v>
      </c>
      <c r="J43" s="8">
        <f>FC_OTH_CP_E!J43+FC_OTH_HH_E!J43+FC_OTH_AFF_E!J43</f>
        <v>2176.2430185599997</v>
      </c>
      <c r="K43" s="8">
        <f>FC_OTH_CP_E!K43+FC_OTH_HH_E!K43+FC_OTH_AFF_E!K43</f>
        <v>1669.6212296399999</v>
      </c>
      <c r="L43" s="8">
        <f>FC_OTH_CP_E!L43+FC_OTH_HH_E!L43+FC_OTH_AFF_E!L43</f>
        <v>1889.4757518000001</v>
      </c>
      <c r="M43" s="8">
        <f>FC_OTH_CP_E!M43+FC_OTH_HH_E!M43+FC_OTH_AFF_E!M43</f>
        <v>1790.7006592799999</v>
      </c>
      <c r="N43" s="8">
        <f>FC_OTH_CP_E!N43+FC_OTH_HH_E!N43+FC_OTH_AFF_E!N43</f>
        <v>1567.6594221599996</v>
      </c>
      <c r="O43" s="8">
        <f>FC_OTH_CP_E!O43+FC_OTH_HH_E!O43+FC_OTH_AFF_E!O43</f>
        <v>1395.5994889200001</v>
      </c>
      <c r="P43" s="8">
        <f>FC_OTH_CP_E!P43+FC_OTH_HH_E!P43+FC_OTH_AFF_E!P43</f>
        <v>1395.59922216</v>
      </c>
      <c r="Q43" s="8">
        <f>FC_OTH_CP_E!Q43+FC_OTH_HH_E!Q43+FC_OTH_AFF_E!Q43</f>
        <v>1417.9032925199999</v>
      </c>
      <c r="R43" s="8">
        <f>FC_OTH_CP_E!R43+FC_OTH_HH_E!R43+FC_OTH_AFF_E!R43</f>
        <v>1427.46263712</v>
      </c>
      <c r="S43" s="8">
        <f>FC_OTH_CP_E!S43+FC_OTH_HH_E!S43+FC_OTH_AFF_E!S43</f>
        <v>1411.5309296399996</v>
      </c>
      <c r="T43" s="8">
        <f>FC_OTH_CP_E!T43+FC_OTH_HH_E!T43+FC_OTH_AFF_E!T43</f>
        <v>1408.8225153599999</v>
      </c>
      <c r="U43" s="8">
        <f>FC_OTH_CP_E!U43+FC_OTH_HH_E!U43+FC_OTH_AFF_E!U43</f>
        <v>1442.94165288</v>
      </c>
      <c r="V43" s="8">
        <f>FC_OTH_CP_E!V43+FC_OTH_HH_E!V43+FC_OTH_AFF_E!V43</f>
        <v>1484.8859282399999</v>
      </c>
      <c r="W43" s="8">
        <f>FC_OTH_CP_E!W43+FC_OTH_HH_E!W43+FC_OTH_AFF_E!W43</f>
        <v>1524.5427366000004</v>
      </c>
      <c r="X43" s="8">
        <f>FC_OTH_CP_E!X43+FC_OTH_HH_E!X43+FC_OTH_AFF_E!X43</f>
        <v>1552.7285981999996</v>
      </c>
    </row>
    <row r="44" spans="1:24" ht="11.25" customHeight="1" x14ac:dyDescent="0.2">
      <c r="A44" s="28" t="s">
        <v>74</v>
      </c>
      <c r="B44" s="7" t="s">
        <v>75</v>
      </c>
      <c r="C44" s="8">
        <f>FC_OTH_CP_E!C44+FC_OTH_HH_E!C44+FC_OTH_AFF_E!C44</f>
        <v>0</v>
      </c>
      <c r="D44" s="8">
        <f>FC_OTH_CP_E!D44+FC_OTH_HH_E!D44+FC_OTH_AFF_E!D44</f>
        <v>0</v>
      </c>
      <c r="E44" s="8">
        <f>FC_OTH_CP_E!E44+FC_OTH_HH_E!E44+FC_OTH_AFF_E!E44</f>
        <v>0</v>
      </c>
      <c r="F44" s="8">
        <f>FC_OTH_CP_E!F44+FC_OTH_HH_E!F44+FC_OTH_AFF_E!F44</f>
        <v>0</v>
      </c>
      <c r="G44" s="8">
        <f>FC_OTH_CP_E!G44+FC_OTH_HH_E!G44+FC_OTH_AFF_E!G44</f>
        <v>342.17772192000007</v>
      </c>
      <c r="H44" s="8">
        <f>FC_OTH_CP_E!H44+FC_OTH_HH_E!H44+FC_OTH_AFF_E!H44</f>
        <v>587.92343400000027</v>
      </c>
      <c r="I44" s="8">
        <f>FC_OTH_CP_E!I44+FC_OTH_HH_E!I44+FC_OTH_AFF_E!I44</f>
        <v>566.14827528000012</v>
      </c>
      <c r="J44" s="8">
        <f>FC_OTH_CP_E!J44+FC_OTH_HH_E!J44+FC_OTH_AFF_E!J44</f>
        <v>284.83193807999993</v>
      </c>
      <c r="K44" s="8">
        <f>FC_OTH_CP_E!K44+FC_OTH_HH_E!K44+FC_OTH_AFF_E!K44</f>
        <v>179.56787616000003</v>
      </c>
      <c r="L44" s="8">
        <f>FC_OTH_CP_E!L44+FC_OTH_HH_E!L44+FC_OTH_AFF_E!L44</f>
        <v>139.32000000000005</v>
      </c>
      <c r="M44" s="8">
        <f>FC_OTH_CP_E!M44+FC_OTH_HH_E!M44+FC_OTH_AFF_E!M44</f>
        <v>297.21581424000021</v>
      </c>
      <c r="N44" s="8">
        <f>FC_OTH_CP_E!N44+FC_OTH_HH_E!N44+FC_OTH_AFF_E!N44</f>
        <v>136.22375231999999</v>
      </c>
      <c r="O44" s="8">
        <f>FC_OTH_CP_E!O44+FC_OTH_HH_E!O44+FC_OTH_AFF_E!O44</f>
        <v>89.783938080000013</v>
      </c>
      <c r="P44" s="8">
        <f>FC_OTH_CP_E!P44+FC_OTH_HH_E!P44+FC_OTH_AFF_E!P44</f>
        <v>74.30381423999998</v>
      </c>
      <c r="Q44" s="8">
        <f>FC_OTH_CP_E!Q44+FC_OTH_HH_E!Q44+FC_OTH_AFF_E!Q44</f>
        <v>71.207845200000008</v>
      </c>
      <c r="R44" s="8">
        <f>FC_OTH_CP_E!R44+FC_OTH_HH_E!R44+FC_OTH_AFF_E!R44</f>
        <v>108.35975231999996</v>
      </c>
      <c r="S44" s="8">
        <f>FC_OTH_CP_E!S44+FC_OTH_HH_E!S44+FC_OTH_AFF_E!S44</f>
        <v>74.303814239999994</v>
      </c>
      <c r="T44" s="8">
        <f>FC_OTH_CP_E!T44+FC_OTH_HH_E!T44+FC_OTH_AFF_E!T44</f>
        <v>68.140018800000021</v>
      </c>
      <c r="U44" s="8">
        <f>FC_OTH_CP_E!U44+FC_OTH_HH_E!U44+FC_OTH_AFF_E!U44</f>
        <v>56.573393759999988</v>
      </c>
      <c r="V44" s="8">
        <f>FC_OTH_CP_E!V44+FC_OTH_HH_E!V44+FC_OTH_AFF_E!V44</f>
        <v>60.752715119999991</v>
      </c>
      <c r="W44" s="8">
        <f>FC_OTH_CP_E!W44+FC_OTH_HH_E!W44+FC_OTH_AFF_E!W44</f>
        <v>47.944748880000006</v>
      </c>
      <c r="X44" s="8">
        <f>FC_OTH_CP_E!X44+FC_OTH_HH_E!X44+FC_OTH_AFF_E!X44</f>
        <v>35.833104000000006</v>
      </c>
    </row>
    <row r="45" spans="1:24" ht="11.25" customHeight="1" x14ac:dyDescent="0.2">
      <c r="A45" s="28" t="s">
        <v>76</v>
      </c>
      <c r="B45" s="7" t="s">
        <v>77</v>
      </c>
      <c r="C45" s="8">
        <f>FC_OTH_CP_E!C45+FC_OTH_HH_E!C45+FC_OTH_AFF_E!C45</f>
        <v>0</v>
      </c>
      <c r="D45" s="8">
        <f>FC_OTH_CP_E!D45+FC_OTH_HH_E!D45+FC_OTH_AFF_E!D45</f>
        <v>0</v>
      </c>
      <c r="E45" s="8">
        <f>FC_OTH_CP_E!E45+FC_OTH_HH_E!E45+FC_OTH_AFF_E!E45</f>
        <v>0</v>
      </c>
      <c r="F45" s="8">
        <f>FC_OTH_CP_E!F45+FC_OTH_HH_E!F45+FC_OTH_AFF_E!F45</f>
        <v>0</v>
      </c>
      <c r="G45" s="8">
        <f>FC_OTH_CP_E!G45+FC_OTH_HH_E!G45+FC_OTH_AFF_E!G45</f>
        <v>0</v>
      </c>
      <c r="H45" s="8">
        <f>FC_OTH_CP_E!H45+FC_OTH_HH_E!H45+FC_OTH_AFF_E!H45</f>
        <v>0</v>
      </c>
      <c r="I45" s="8">
        <f>FC_OTH_CP_E!I45+FC_OTH_HH_E!I45+FC_OTH_AFF_E!I45</f>
        <v>0</v>
      </c>
      <c r="J45" s="8">
        <f>FC_OTH_CP_E!J45+FC_OTH_HH_E!J45+FC_OTH_AFF_E!J45</f>
        <v>0</v>
      </c>
      <c r="K45" s="8">
        <f>FC_OTH_CP_E!K45+FC_OTH_HH_E!K45+FC_OTH_AFF_E!K45</f>
        <v>0</v>
      </c>
      <c r="L45" s="8">
        <f>FC_OTH_CP_E!L45+FC_OTH_HH_E!L45+FC_OTH_AFF_E!L45</f>
        <v>0</v>
      </c>
      <c r="M45" s="8">
        <f>FC_OTH_CP_E!M45+FC_OTH_HH_E!M45+FC_OTH_AFF_E!M45</f>
        <v>0</v>
      </c>
      <c r="N45" s="8">
        <f>FC_OTH_CP_E!N45+FC_OTH_HH_E!N45+FC_OTH_AFF_E!N45</f>
        <v>0</v>
      </c>
      <c r="O45" s="8">
        <f>FC_OTH_CP_E!O45+FC_OTH_HH_E!O45+FC_OTH_AFF_E!O45</f>
        <v>0</v>
      </c>
      <c r="P45" s="8">
        <f>FC_OTH_CP_E!P45+FC_OTH_HH_E!P45+FC_OTH_AFF_E!P45</f>
        <v>0</v>
      </c>
      <c r="Q45" s="8">
        <f>FC_OTH_CP_E!Q45+FC_OTH_HH_E!Q45+FC_OTH_AFF_E!Q45</f>
        <v>0</v>
      </c>
      <c r="R45" s="8">
        <f>FC_OTH_CP_E!R45+FC_OTH_HH_E!R45+FC_OTH_AFF_E!R45</f>
        <v>0</v>
      </c>
      <c r="S45" s="8">
        <f>FC_OTH_CP_E!S45+FC_OTH_HH_E!S45+FC_OTH_AFF_E!S45</f>
        <v>0</v>
      </c>
      <c r="T45" s="8">
        <f>FC_OTH_CP_E!T45+FC_OTH_HH_E!T45+FC_OTH_AFF_E!T45</f>
        <v>0</v>
      </c>
      <c r="U45" s="8">
        <f>FC_OTH_CP_E!U45+FC_OTH_HH_E!U45+FC_OTH_AFF_E!U45</f>
        <v>0</v>
      </c>
      <c r="V45" s="8">
        <f>FC_OTH_CP_E!V45+FC_OTH_HH_E!V45+FC_OTH_AFF_E!V45</f>
        <v>0</v>
      </c>
      <c r="W45" s="8">
        <f>FC_OTH_CP_E!W45+FC_OTH_HH_E!W45+FC_OTH_AFF_E!W45</f>
        <v>0</v>
      </c>
      <c r="X45" s="8">
        <f>FC_OTH_CP_E!X45+FC_OTH_HH_E!X45+FC_OTH_AFF_E!X45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FC_OTH_CP_E!C46+FC_OTH_HH_E!C46+FC_OTH_AFF_E!C46</f>
        <v>0</v>
      </c>
      <c r="D46" s="8">
        <f>FC_OTH_CP_E!D46+FC_OTH_HH_E!D46+FC_OTH_AFF_E!D46</f>
        <v>0</v>
      </c>
      <c r="E46" s="8">
        <f>FC_OTH_CP_E!E46+FC_OTH_HH_E!E46+FC_OTH_AFF_E!E46</f>
        <v>0</v>
      </c>
      <c r="F46" s="8">
        <f>FC_OTH_CP_E!F46+FC_OTH_HH_E!F46+FC_OTH_AFF_E!F46</f>
        <v>0</v>
      </c>
      <c r="G46" s="8">
        <f>FC_OTH_CP_E!G46+FC_OTH_HH_E!G46+FC_OTH_AFF_E!G46</f>
        <v>0</v>
      </c>
      <c r="H46" s="8">
        <f>FC_OTH_CP_E!H46+FC_OTH_HH_E!H46+FC_OTH_AFF_E!H46</f>
        <v>0</v>
      </c>
      <c r="I46" s="8">
        <f>FC_OTH_CP_E!I46+FC_OTH_HH_E!I46+FC_OTH_AFF_E!I46</f>
        <v>0</v>
      </c>
      <c r="J46" s="8">
        <f>FC_OTH_CP_E!J46+FC_OTH_HH_E!J46+FC_OTH_AFF_E!J46</f>
        <v>0</v>
      </c>
      <c r="K46" s="8">
        <f>FC_OTH_CP_E!K46+FC_OTH_HH_E!K46+FC_OTH_AFF_E!K46</f>
        <v>0</v>
      </c>
      <c r="L46" s="8">
        <f>FC_OTH_CP_E!L46+FC_OTH_HH_E!L46+FC_OTH_AFF_E!L46</f>
        <v>0</v>
      </c>
      <c r="M46" s="8">
        <f>FC_OTH_CP_E!M46+FC_OTH_HH_E!M46+FC_OTH_AFF_E!M46</f>
        <v>0</v>
      </c>
      <c r="N46" s="8">
        <f>FC_OTH_CP_E!N46+FC_OTH_HH_E!N46+FC_OTH_AFF_E!N46</f>
        <v>0</v>
      </c>
      <c r="O46" s="8">
        <f>FC_OTH_CP_E!O46+FC_OTH_HH_E!O46+FC_OTH_AFF_E!O46</f>
        <v>0</v>
      </c>
      <c r="P46" s="8">
        <f>FC_OTH_CP_E!P46+FC_OTH_HH_E!P46+FC_OTH_AFF_E!P46</f>
        <v>0</v>
      </c>
      <c r="Q46" s="8">
        <f>FC_OTH_CP_E!Q46+FC_OTH_HH_E!Q46+FC_OTH_AFF_E!Q46</f>
        <v>0</v>
      </c>
      <c r="R46" s="8">
        <f>FC_OTH_CP_E!R46+FC_OTH_HH_E!R46+FC_OTH_AFF_E!R46</f>
        <v>0</v>
      </c>
      <c r="S46" s="8">
        <f>FC_OTH_CP_E!S46+FC_OTH_HH_E!S46+FC_OTH_AFF_E!S46</f>
        <v>0</v>
      </c>
      <c r="T46" s="8">
        <f>FC_OTH_CP_E!T46+FC_OTH_HH_E!T46+FC_OTH_AFF_E!T46</f>
        <v>0</v>
      </c>
      <c r="U46" s="8">
        <f>FC_OTH_CP_E!U46+FC_OTH_HH_E!U46+FC_OTH_AFF_E!U46</f>
        <v>0</v>
      </c>
      <c r="V46" s="8">
        <f>FC_OTH_CP_E!V46+FC_OTH_HH_E!V46+FC_OTH_AFF_E!V46</f>
        <v>0</v>
      </c>
      <c r="W46" s="8">
        <f>FC_OTH_CP_E!W46+FC_OTH_HH_E!W46+FC_OTH_AFF_E!W46</f>
        <v>0</v>
      </c>
      <c r="X46" s="8">
        <f>FC_OTH_CP_E!X46+FC_OTH_HH_E!X46+FC_OTH_AFF_E!X46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FC_OTH_CP_E!C47+FC_OTH_HH_E!C47+FC_OTH_AFF_E!C47</f>
        <v>0</v>
      </c>
      <c r="D47" s="8">
        <f>FC_OTH_CP_E!D47+FC_OTH_HH_E!D47+FC_OTH_AFF_E!D47</f>
        <v>0</v>
      </c>
      <c r="E47" s="8">
        <f>FC_OTH_CP_E!E47+FC_OTH_HH_E!E47+FC_OTH_AFF_E!E47</f>
        <v>0</v>
      </c>
      <c r="F47" s="8">
        <f>FC_OTH_CP_E!F47+FC_OTH_HH_E!F47+FC_OTH_AFF_E!F47</f>
        <v>0</v>
      </c>
      <c r="G47" s="8">
        <f>FC_OTH_CP_E!G47+FC_OTH_HH_E!G47+FC_OTH_AFF_E!G47</f>
        <v>0</v>
      </c>
      <c r="H47" s="8">
        <f>FC_OTH_CP_E!H47+FC_OTH_HH_E!H47+FC_OTH_AFF_E!H47</f>
        <v>0</v>
      </c>
      <c r="I47" s="8">
        <f>FC_OTH_CP_E!I47+FC_OTH_HH_E!I47+FC_OTH_AFF_E!I47</f>
        <v>0</v>
      </c>
      <c r="J47" s="8">
        <f>FC_OTH_CP_E!J47+FC_OTH_HH_E!J47+FC_OTH_AFF_E!J47</f>
        <v>0</v>
      </c>
      <c r="K47" s="8">
        <f>FC_OTH_CP_E!K47+FC_OTH_HH_E!K47+FC_OTH_AFF_E!K47</f>
        <v>0</v>
      </c>
      <c r="L47" s="8">
        <f>FC_OTH_CP_E!L47+FC_OTH_HH_E!L47+FC_OTH_AFF_E!L47</f>
        <v>0</v>
      </c>
      <c r="M47" s="8">
        <f>FC_OTH_CP_E!M47+FC_OTH_HH_E!M47+FC_OTH_AFF_E!M47</f>
        <v>0</v>
      </c>
      <c r="N47" s="8">
        <f>FC_OTH_CP_E!N47+FC_OTH_HH_E!N47+FC_OTH_AFF_E!N47</f>
        <v>0</v>
      </c>
      <c r="O47" s="8">
        <f>FC_OTH_CP_E!O47+FC_OTH_HH_E!O47+FC_OTH_AFF_E!O47</f>
        <v>0</v>
      </c>
      <c r="P47" s="8">
        <f>FC_OTH_CP_E!P47+FC_OTH_HH_E!P47+FC_OTH_AFF_E!P47</f>
        <v>0</v>
      </c>
      <c r="Q47" s="8">
        <f>FC_OTH_CP_E!Q47+FC_OTH_HH_E!Q47+FC_OTH_AFF_E!Q47</f>
        <v>0</v>
      </c>
      <c r="R47" s="8">
        <f>FC_OTH_CP_E!R47+FC_OTH_HH_E!R47+FC_OTH_AFF_E!R47</f>
        <v>0</v>
      </c>
      <c r="S47" s="8">
        <f>FC_OTH_CP_E!S47+FC_OTH_HH_E!S47+FC_OTH_AFF_E!S47</f>
        <v>0</v>
      </c>
      <c r="T47" s="8">
        <f>FC_OTH_CP_E!T47+FC_OTH_HH_E!T47+FC_OTH_AFF_E!T47</f>
        <v>0</v>
      </c>
      <c r="U47" s="8">
        <f>FC_OTH_CP_E!U47+FC_OTH_HH_E!U47+FC_OTH_AFF_E!U47</f>
        <v>0</v>
      </c>
      <c r="V47" s="8">
        <f>FC_OTH_CP_E!V47+FC_OTH_HH_E!V47+FC_OTH_AFF_E!V47</f>
        <v>0</v>
      </c>
      <c r="W47" s="8">
        <f>FC_OTH_CP_E!W47+FC_OTH_HH_E!W47+FC_OTH_AFF_E!W47</f>
        <v>0</v>
      </c>
      <c r="X47" s="8">
        <f>FC_OTH_CP_E!X47+FC_OTH_HH_E!X47+FC_OTH_AFF_E!X47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FC_OTH_CP_E!C48+FC_OTH_HH_E!C48+FC_OTH_AFF_E!C48</f>
        <v>0</v>
      </c>
      <c r="D48" s="8">
        <f>FC_OTH_CP_E!D48+FC_OTH_HH_E!D48+FC_OTH_AFF_E!D48</f>
        <v>0</v>
      </c>
      <c r="E48" s="8">
        <f>FC_OTH_CP_E!E48+FC_OTH_HH_E!E48+FC_OTH_AFF_E!E48</f>
        <v>0</v>
      </c>
      <c r="F48" s="8">
        <f>FC_OTH_CP_E!F48+FC_OTH_HH_E!F48+FC_OTH_AFF_E!F48</f>
        <v>0</v>
      </c>
      <c r="G48" s="8">
        <f>FC_OTH_CP_E!G48+FC_OTH_HH_E!G48+FC_OTH_AFF_E!G48</f>
        <v>0</v>
      </c>
      <c r="H48" s="8">
        <f>FC_OTH_CP_E!H48+FC_OTH_HH_E!H48+FC_OTH_AFF_E!H48</f>
        <v>0</v>
      </c>
      <c r="I48" s="8">
        <f>FC_OTH_CP_E!I48+FC_OTH_HH_E!I48+FC_OTH_AFF_E!I48</f>
        <v>0</v>
      </c>
      <c r="J48" s="8">
        <f>FC_OTH_CP_E!J48+FC_OTH_HH_E!J48+FC_OTH_AFF_E!J48</f>
        <v>0</v>
      </c>
      <c r="K48" s="8">
        <f>FC_OTH_CP_E!K48+FC_OTH_HH_E!K48+FC_OTH_AFF_E!K48</f>
        <v>0</v>
      </c>
      <c r="L48" s="8">
        <f>FC_OTH_CP_E!L48+FC_OTH_HH_E!L48+FC_OTH_AFF_E!L48</f>
        <v>0</v>
      </c>
      <c r="M48" s="8">
        <f>FC_OTH_CP_E!M48+FC_OTH_HH_E!M48+FC_OTH_AFF_E!M48</f>
        <v>0</v>
      </c>
      <c r="N48" s="8">
        <f>FC_OTH_CP_E!N48+FC_OTH_HH_E!N48+FC_OTH_AFF_E!N48</f>
        <v>0</v>
      </c>
      <c r="O48" s="8">
        <f>FC_OTH_CP_E!O48+FC_OTH_HH_E!O48+FC_OTH_AFF_E!O48</f>
        <v>0</v>
      </c>
      <c r="P48" s="8">
        <f>FC_OTH_CP_E!P48+FC_OTH_HH_E!P48+FC_OTH_AFF_E!P48</f>
        <v>0</v>
      </c>
      <c r="Q48" s="8">
        <f>FC_OTH_CP_E!Q48+FC_OTH_HH_E!Q48+FC_OTH_AFF_E!Q48</f>
        <v>0</v>
      </c>
      <c r="R48" s="8">
        <f>FC_OTH_CP_E!R48+FC_OTH_HH_E!R48+FC_OTH_AFF_E!R48</f>
        <v>0</v>
      </c>
      <c r="S48" s="8">
        <f>FC_OTH_CP_E!S48+FC_OTH_HH_E!S48+FC_OTH_AFF_E!S48</f>
        <v>0</v>
      </c>
      <c r="T48" s="8">
        <f>FC_OTH_CP_E!T48+FC_OTH_HH_E!T48+FC_OTH_AFF_E!T48</f>
        <v>0</v>
      </c>
      <c r="U48" s="8">
        <f>FC_OTH_CP_E!U48+FC_OTH_HH_E!U48+FC_OTH_AFF_E!U48</f>
        <v>0</v>
      </c>
      <c r="V48" s="8">
        <f>FC_OTH_CP_E!V48+FC_OTH_HH_E!V48+FC_OTH_AFF_E!V48</f>
        <v>0</v>
      </c>
      <c r="W48" s="8">
        <f>FC_OTH_CP_E!W48+FC_OTH_HH_E!W48+FC_OTH_AFF_E!W48</f>
        <v>0</v>
      </c>
      <c r="X48" s="8">
        <f>FC_OTH_CP_E!X48+FC_OTH_HH_E!X48+FC_OTH_AFF_E!X48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FC_OTH_CP_E!C49+FC_OTH_HH_E!C49+FC_OTH_AFF_E!C49</f>
        <v>0</v>
      </c>
      <c r="D49" s="8">
        <f>FC_OTH_CP_E!D49+FC_OTH_HH_E!D49+FC_OTH_AFF_E!D49</f>
        <v>0</v>
      </c>
      <c r="E49" s="8">
        <f>FC_OTH_CP_E!E49+FC_OTH_HH_E!E49+FC_OTH_AFF_E!E49</f>
        <v>0</v>
      </c>
      <c r="F49" s="8">
        <f>FC_OTH_CP_E!F49+FC_OTH_HH_E!F49+FC_OTH_AFF_E!F49</f>
        <v>0</v>
      </c>
      <c r="G49" s="8">
        <f>FC_OTH_CP_E!G49+FC_OTH_HH_E!G49+FC_OTH_AFF_E!G49</f>
        <v>0</v>
      </c>
      <c r="H49" s="8">
        <f>FC_OTH_CP_E!H49+FC_OTH_HH_E!H49+FC_OTH_AFF_E!H49</f>
        <v>0</v>
      </c>
      <c r="I49" s="8">
        <f>FC_OTH_CP_E!I49+FC_OTH_HH_E!I49+FC_OTH_AFF_E!I49</f>
        <v>0</v>
      </c>
      <c r="J49" s="8">
        <f>FC_OTH_CP_E!J49+FC_OTH_HH_E!J49+FC_OTH_AFF_E!J49</f>
        <v>0</v>
      </c>
      <c r="K49" s="8">
        <f>FC_OTH_CP_E!K49+FC_OTH_HH_E!K49+FC_OTH_AFF_E!K49</f>
        <v>0</v>
      </c>
      <c r="L49" s="8">
        <f>FC_OTH_CP_E!L49+FC_OTH_HH_E!L49+FC_OTH_AFF_E!L49</f>
        <v>0</v>
      </c>
      <c r="M49" s="8">
        <f>FC_OTH_CP_E!M49+FC_OTH_HH_E!M49+FC_OTH_AFF_E!M49</f>
        <v>0</v>
      </c>
      <c r="N49" s="8">
        <f>FC_OTH_CP_E!N49+FC_OTH_HH_E!N49+FC_OTH_AFF_E!N49</f>
        <v>0</v>
      </c>
      <c r="O49" s="8">
        <f>FC_OTH_CP_E!O49+FC_OTH_HH_E!O49+FC_OTH_AFF_E!O49</f>
        <v>0</v>
      </c>
      <c r="P49" s="8">
        <f>FC_OTH_CP_E!P49+FC_OTH_HH_E!P49+FC_OTH_AFF_E!P49</f>
        <v>0</v>
      </c>
      <c r="Q49" s="8">
        <f>FC_OTH_CP_E!Q49+FC_OTH_HH_E!Q49+FC_OTH_AFF_E!Q49</f>
        <v>0</v>
      </c>
      <c r="R49" s="8">
        <f>FC_OTH_CP_E!R49+FC_OTH_HH_E!R49+FC_OTH_AFF_E!R49</f>
        <v>0</v>
      </c>
      <c r="S49" s="8">
        <f>FC_OTH_CP_E!S49+FC_OTH_HH_E!S49+FC_OTH_AFF_E!S49</f>
        <v>0</v>
      </c>
      <c r="T49" s="8">
        <f>FC_OTH_CP_E!T49+FC_OTH_HH_E!T49+FC_OTH_AFF_E!T49</f>
        <v>0</v>
      </c>
      <c r="U49" s="8">
        <f>FC_OTH_CP_E!U49+FC_OTH_HH_E!U49+FC_OTH_AFF_E!U49</f>
        <v>0</v>
      </c>
      <c r="V49" s="8">
        <f>FC_OTH_CP_E!V49+FC_OTH_HH_E!V49+FC_OTH_AFF_E!V49</f>
        <v>0</v>
      </c>
      <c r="W49" s="8">
        <f>FC_OTH_CP_E!W49+FC_OTH_HH_E!W49+FC_OTH_AFF_E!W49</f>
        <v>0</v>
      </c>
      <c r="X49" s="8">
        <f>FC_OTH_CP_E!X49+FC_OTH_HH_E!X49+FC_OTH_AFF_E!X49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FC_OTH_CP_E!C50+FC_OTH_HH_E!C50+FC_OTH_AFF_E!C50</f>
        <v>0</v>
      </c>
      <c r="D50" s="8">
        <f>FC_OTH_CP_E!D50+FC_OTH_HH_E!D50+FC_OTH_AFF_E!D50</f>
        <v>0</v>
      </c>
      <c r="E50" s="8">
        <f>FC_OTH_CP_E!E50+FC_OTH_HH_E!E50+FC_OTH_AFF_E!E50</f>
        <v>0</v>
      </c>
      <c r="F50" s="8">
        <f>FC_OTH_CP_E!F50+FC_OTH_HH_E!F50+FC_OTH_AFF_E!F50</f>
        <v>0</v>
      </c>
      <c r="G50" s="8">
        <f>FC_OTH_CP_E!G50+FC_OTH_HH_E!G50+FC_OTH_AFF_E!G50</f>
        <v>0</v>
      </c>
      <c r="H50" s="8">
        <f>FC_OTH_CP_E!H50+FC_OTH_HH_E!H50+FC_OTH_AFF_E!H50</f>
        <v>0</v>
      </c>
      <c r="I50" s="8">
        <f>FC_OTH_CP_E!I50+FC_OTH_HH_E!I50+FC_OTH_AFF_E!I50</f>
        <v>0</v>
      </c>
      <c r="J50" s="8">
        <f>FC_OTH_CP_E!J50+FC_OTH_HH_E!J50+FC_OTH_AFF_E!J50</f>
        <v>0</v>
      </c>
      <c r="K50" s="8">
        <f>FC_OTH_CP_E!K50+FC_OTH_HH_E!K50+FC_OTH_AFF_E!K50</f>
        <v>0</v>
      </c>
      <c r="L50" s="8">
        <f>FC_OTH_CP_E!L50+FC_OTH_HH_E!L50+FC_OTH_AFF_E!L50</f>
        <v>0</v>
      </c>
      <c r="M50" s="8">
        <f>FC_OTH_CP_E!M50+FC_OTH_HH_E!M50+FC_OTH_AFF_E!M50</f>
        <v>0</v>
      </c>
      <c r="N50" s="8">
        <f>FC_OTH_CP_E!N50+FC_OTH_HH_E!N50+FC_OTH_AFF_E!N50</f>
        <v>0</v>
      </c>
      <c r="O50" s="8">
        <f>FC_OTH_CP_E!O50+FC_OTH_HH_E!O50+FC_OTH_AFF_E!O50</f>
        <v>0</v>
      </c>
      <c r="P50" s="8">
        <f>FC_OTH_CP_E!P50+FC_OTH_HH_E!P50+FC_OTH_AFF_E!P50</f>
        <v>0</v>
      </c>
      <c r="Q50" s="8">
        <f>FC_OTH_CP_E!Q50+FC_OTH_HH_E!Q50+FC_OTH_AFF_E!Q50</f>
        <v>0</v>
      </c>
      <c r="R50" s="8">
        <f>FC_OTH_CP_E!R50+FC_OTH_HH_E!R50+FC_OTH_AFF_E!R50</f>
        <v>0</v>
      </c>
      <c r="S50" s="8">
        <f>FC_OTH_CP_E!S50+FC_OTH_HH_E!S50+FC_OTH_AFF_E!S50</f>
        <v>0</v>
      </c>
      <c r="T50" s="8">
        <f>FC_OTH_CP_E!T50+FC_OTH_HH_E!T50+FC_OTH_AFF_E!T50</f>
        <v>0</v>
      </c>
      <c r="U50" s="8">
        <f>FC_OTH_CP_E!U50+FC_OTH_HH_E!U50+FC_OTH_AFF_E!U50</f>
        <v>0</v>
      </c>
      <c r="V50" s="8">
        <f>FC_OTH_CP_E!V50+FC_OTH_HH_E!V50+FC_OTH_AFF_E!V50</f>
        <v>0</v>
      </c>
      <c r="W50" s="8">
        <f>FC_OTH_CP_E!W50+FC_OTH_HH_E!W50+FC_OTH_AFF_E!W50</f>
        <v>0</v>
      </c>
      <c r="X50" s="8">
        <f>FC_OTH_CP_E!X50+FC_OTH_HH_E!X50+FC_OTH_AFF_E!X50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FC_OTH_CP_E!C51+FC_OTH_HH_E!C51+FC_OTH_AFF_E!C51</f>
        <v>306.62576999999993</v>
      </c>
      <c r="D51" s="27">
        <f>FC_OTH_CP_E!D51+FC_OTH_HH_E!D51+FC_OTH_AFF_E!D51</f>
        <v>480.00843000000003</v>
      </c>
      <c r="E51" s="27">
        <f>FC_OTH_CP_E!E51+FC_OTH_HH_E!E51+FC_OTH_AFF_E!E51</f>
        <v>609.31332000000009</v>
      </c>
      <c r="F51" s="27">
        <f>FC_OTH_CP_E!F51+FC_OTH_HH_E!F51+FC_OTH_AFF_E!F51</f>
        <v>655.30970999999988</v>
      </c>
      <c r="G51" s="27">
        <f>FC_OTH_CP_E!G51+FC_OTH_HH_E!G51+FC_OTH_AFF_E!G51</f>
        <v>762.55047000000002</v>
      </c>
      <c r="H51" s="27">
        <f>FC_OTH_CP_E!H51+FC_OTH_HH_E!H51+FC_OTH_AFF_E!H51</f>
        <v>798.70131000000015</v>
      </c>
      <c r="I51" s="27">
        <f>FC_OTH_CP_E!I51+FC_OTH_HH_E!I51+FC_OTH_AFF_E!I51</f>
        <v>850.70600999999999</v>
      </c>
      <c r="J51" s="27">
        <f>FC_OTH_CP_E!J51+FC_OTH_HH_E!J51+FC_OTH_AFF_E!J51</f>
        <v>924.67385999999965</v>
      </c>
      <c r="K51" s="27">
        <f>FC_OTH_CP_E!K51+FC_OTH_HH_E!K51+FC_OTH_AFF_E!K51</f>
        <v>977.23395000000016</v>
      </c>
      <c r="L51" s="27">
        <f>FC_OTH_CP_E!L51+FC_OTH_HH_E!L51+FC_OTH_AFF_E!L51</f>
        <v>1106.3873700000004</v>
      </c>
      <c r="M51" s="27">
        <f>FC_OTH_CP_E!M51+FC_OTH_HH_E!M51+FC_OTH_AFF_E!M51</f>
        <v>1172.5797600000001</v>
      </c>
      <c r="N51" s="27">
        <f>FC_OTH_CP_E!N51+FC_OTH_HH_E!N51+FC_OTH_AFF_E!N51</f>
        <v>1129.4108100000001</v>
      </c>
      <c r="O51" s="27">
        <f>FC_OTH_CP_E!O51+FC_OTH_HH_E!O51+FC_OTH_AFF_E!O51</f>
        <v>1130.5215900000003</v>
      </c>
      <c r="P51" s="27">
        <f>FC_OTH_CP_E!P51+FC_OTH_HH_E!P51+FC_OTH_AFF_E!P51</f>
        <v>1105.8319799999997</v>
      </c>
      <c r="Q51" s="27">
        <f>FC_OTH_CP_E!Q51+FC_OTH_HH_E!Q51+FC_OTH_AFF_E!Q51</f>
        <v>1124.6647500000001</v>
      </c>
      <c r="R51" s="27">
        <f>FC_OTH_CP_E!R51+FC_OTH_HH_E!R51+FC_OTH_AFF_E!R51</f>
        <v>1180.3299750000001</v>
      </c>
      <c r="S51" s="27">
        <f>FC_OTH_CP_E!S51+FC_OTH_HH_E!S51+FC_OTH_AFF_E!S51</f>
        <v>1177.9232176800006</v>
      </c>
      <c r="T51" s="27">
        <f>FC_OTH_CP_E!T51+FC_OTH_HH_E!T51+FC_OTH_AFF_E!T51</f>
        <v>1202.6950254000003</v>
      </c>
      <c r="U51" s="27">
        <f>FC_OTH_CP_E!U51+FC_OTH_HH_E!U51+FC_OTH_AFF_E!U51</f>
        <v>1270.04303052</v>
      </c>
      <c r="V51" s="27">
        <f>FC_OTH_CP_E!V51+FC_OTH_HH_E!V51+FC_OTH_AFF_E!V51</f>
        <v>1266.60991248</v>
      </c>
      <c r="W51" s="27">
        <f>FC_OTH_CP_E!W51+FC_OTH_HH_E!W51+FC_OTH_AFF_E!W51</f>
        <v>1187.3797927200005</v>
      </c>
      <c r="X51" s="27">
        <f>FC_OTH_CP_E!X51+FC_OTH_HH_E!X51+FC_OTH_AFF_E!X51</f>
        <v>1253.5558239600002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FC_OTH_CP_E!C53+FC_OTH_HH_E!C53+FC_OTH_AFF_E!C53</f>
        <v>0</v>
      </c>
      <c r="D53" s="8">
        <f>FC_OTH_CP_E!D53+FC_OTH_HH_E!D53+FC_OTH_AFF_E!D53</f>
        <v>0</v>
      </c>
      <c r="E53" s="8">
        <f>FC_OTH_CP_E!E53+FC_OTH_HH_E!E53+FC_OTH_AFF_E!E53</f>
        <v>0</v>
      </c>
      <c r="F53" s="8">
        <f>FC_OTH_CP_E!F53+FC_OTH_HH_E!F53+FC_OTH_AFF_E!F53</f>
        <v>0</v>
      </c>
      <c r="G53" s="8">
        <f>FC_OTH_CP_E!G53+FC_OTH_HH_E!G53+FC_OTH_AFF_E!G53</f>
        <v>0</v>
      </c>
      <c r="H53" s="8">
        <f>FC_OTH_CP_E!H53+FC_OTH_HH_E!H53+FC_OTH_AFF_E!H53</f>
        <v>0</v>
      </c>
      <c r="I53" s="8">
        <f>FC_OTH_CP_E!I53+FC_OTH_HH_E!I53+FC_OTH_AFF_E!I53</f>
        <v>0</v>
      </c>
      <c r="J53" s="8">
        <f>FC_OTH_CP_E!J53+FC_OTH_HH_E!J53+FC_OTH_AFF_E!J53</f>
        <v>0</v>
      </c>
      <c r="K53" s="8">
        <f>FC_OTH_CP_E!K53+FC_OTH_HH_E!K53+FC_OTH_AFF_E!K53</f>
        <v>0</v>
      </c>
      <c r="L53" s="8">
        <f>FC_OTH_CP_E!L53+FC_OTH_HH_E!L53+FC_OTH_AFF_E!L53</f>
        <v>0</v>
      </c>
      <c r="M53" s="8">
        <f>FC_OTH_CP_E!M53+FC_OTH_HH_E!M53+FC_OTH_AFF_E!M53</f>
        <v>0</v>
      </c>
      <c r="N53" s="8">
        <f>FC_OTH_CP_E!N53+FC_OTH_HH_E!N53+FC_OTH_AFF_E!N53</f>
        <v>0</v>
      </c>
      <c r="O53" s="8">
        <f>FC_OTH_CP_E!O53+FC_OTH_HH_E!O53+FC_OTH_AFF_E!O53</f>
        <v>0</v>
      </c>
      <c r="P53" s="8">
        <f>FC_OTH_CP_E!P53+FC_OTH_HH_E!P53+FC_OTH_AFF_E!P53</f>
        <v>0</v>
      </c>
      <c r="Q53" s="8">
        <f>FC_OTH_CP_E!Q53+FC_OTH_HH_E!Q53+FC_OTH_AFF_E!Q53</f>
        <v>0</v>
      </c>
      <c r="R53" s="8">
        <f>FC_OTH_CP_E!R53+FC_OTH_HH_E!R53+FC_OTH_AFF_E!R53</f>
        <v>0</v>
      </c>
      <c r="S53" s="8">
        <f>FC_OTH_CP_E!S53+FC_OTH_HH_E!S53+FC_OTH_AFF_E!S53</f>
        <v>0</v>
      </c>
      <c r="T53" s="8">
        <f>FC_OTH_CP_E!T53+FC_OTH_HH_E!T53+FC_OTH_AFF_E!T53</f>
        <v>0</v>
      </c>
      <c r="U53" s="8">
        <f>FC_OTH_CP_E!U53+FC_OTH_HH_E!U53+FC_OTH_AFF_E!U53</f>
        <v>0</v>
      </c>
      <c r="V53" s="8">
        <f>FC_OTH_CP_E!V53+FC_OTH_HH_E!V53+FC_OTH_AFF_E!V53</f>
        <v>0</v>
      </c>
      <c r="W53" s="8">
        <f>FC_OTH_CP_E!W53+FC_OTH_HH_E!W53+FC_OTH_AFF_E!W53</f>
        <v>0</v>
      </c>
      <c r="X53" s="8">
        <f>FC_OTH_CP_E!X53+FC_OTH_HH_E!X53+FC_OTH_AFF_E!X53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FC_OTH_CP_E!C54+FC_OTH_HH_E!C54+FC_OTH_AFF_E!C54</f>
        <v>0</v>
      </c>
      <c r="D54" s="45">
        <f>FC_OTH_CP_E!D54+FC_OTH_HH_E!D54+FC_OTH_AFF_E!D54</f>
        <v>0</v>
      </c>
      <c r="E54" s="45">
        <f>FC_OTH_CP_E!E54+FC_OTH_HH_E!E54+FC_OTH_AFF_E!E54</f>
        <v>0</v>
      </c>
      <c r="F54" s="45">
        <f>FC_OTH_CP_E!F54+FC_OTH_HH_E!F54+FC_OTH_AFF_E!F54</f>
        <v>0</v>
      </c>
      <c r="G54" s="45">
        <f>FC_OTH_CP_E!G54+FC_OTH_HH_E!G54+FC_OTH_AFF_E!G54</f>
        <v>0</v>
      </c>
      <c r="H54" s="45">
        <f>FC_OTH_CP_E!H54+FC_OTH_HH_E!H54+FC_OTH_AFF_E!H54</f>
        <v>0</v>
      </c>
      <c r="I54" s="45">
        <f>FC_OTH_CP_E!I54+FC_OTH_HH_E!I54+FC_OTH_AFF_E!I54</f>
        <v>0</v>
      </c>
      <c r="J54" s="45">
        <f>FC_OTH_CP_E!J54+FC_OTH_HH_E!J54+FC_OTH_AFF_E!J54</f>
        <v>0</v>
      </c>
      <c r="K54" s="45">
        <f>FC_OTH_CP_E!K54+FC_OTH_HH_E!K54+FC_OTH_AFF_E!K54</f>
        <v>0</v>
      </c>
      <c r="L54" s="45">
        <f>FC_OTH_CP_E!L54+FC_OTH_HH_E!L54+FC_OTH_AFF_E!L54</f>
        <v>0</v>
      </c>
      <c r="M54" s="45">
        <f>FC_OTH_CP_E!M54+FC_OTH_HH_E!M54+FC_OTH_AFF_E!M54</f>
        <v>0</v>
      </c>
      <c r="N54" s="45">
        <f>FC_OTH_CP_E!N54+FC_OTH_HH_E!N54+FC_OTH_AFF_E!N54</f>
        <v>0</v>
      </c>
      <c r="O54" s="45">
        <f>FC_OTH_CP_E!O54+FC_OTH_HH_E!O54+FC_OTH_AFF_E!O54</f>
        <v>0</v>
      </c>
      <c r="P54" s="45">
        <f>FC_OTH_CP_E!P54+FC_OTH_HH_E!P54+FC_OTH_AFF_E!P54</f>
        <v>0</v>
      </c>
      <c r="Q54" s="45">
        <f>FC_OTH_CP_E!Q54+FC_OTH_HH_E!Q54+FC_OTH_AFF_E!Q54</f>
        <v>0</v>
      </c>
      <c r="R54" s="45">
        <f>FC_OTH_CP_E!R54+FC_OTH_HH_E!R54+FC_OTH_AFF_E!R54</f>
        <v>0</v>
      </c>
      <c r="S54" s="45">
        <f>FC_OTH_CP_E!S54+FC_OTH_HH_E!S54+FC_OTH_AFF_E!S54</f>
        <v>0</v>
      </c>
      <c r="T54" s="45">
        <f>FC_OTH_CP_E!T54+FC_OTH_HH_E!T54+FC_OTH_AFF_E!T54</f>
        <v>0</v>
      </c>
      <c r="U54" s="45">
        <f>FC_OTH_CP_E!U54+FC_OTH_HH_E!U54+FC_OTH_AFF_E!U54</f>
        <v>0</v>
      </c>
      <c r="V54" s="45">
        <f>FC_OTH_CP_E!V54+FC_OTH_HH_E!V54+FC_OTH_AFF_E!V54</f>
        <v>0</v>
      </c>
      <c r="W54" s="45">
        <f>FC_OTH_CP_E!W54+FC_OTH_HH_E!W54+FC_OTH_AFF_E!W54</f>
        <v>0</v>
      </c>
      <c r="X54" s="45">
        <f>FC_OTH_CP_E!X54+FC_OTH_HH_E!X54+FC_OTH_AFF_E!X54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5392.6879103999972</v>
      </c>
      <c r="D61" s="49">
        <f t="shared" si="31"/>
        <v>5392.6879103999981</v>
      </c>
      <c r="E61" s="49">
        <f t="shared" si="31"/>
        <v>5392.6879103999981</v>
      </c>
      <c r="F61" s="49">
        <f t="shared" si="31"/>
        <v>5392.6879103999972</v>
      </c>
      <c r="G61" s="49">
        <f t="shared" si="31"/>
        <v>5431.9999104000017</v>
      </c>
      <c r="H61" s="49">
        <f t="shared" si="31"/>
        <v>5460.0001344000002</v>
      </c>
      <c r="I61" s="49">
        <f t="shared" si="31"/>
        <v>5443.2</v>
      </c>
      <c r="J61" s="49">
        <f t="shared" si="31"/>
        <v>5464.1569982399997</v>
      </c>
      <c r="K61" s="49">
        <f t="shared" si="31"/>
        <v>5461.5373415999975</v>
      </c>
      <c r="L61" s="49">
        <f t="shared" si="31"/>
        <v>5466.7763999999997</v>
      </c>
      <c r="M61" s="49">
        <f t="shared" si="31"/>
        <v>3353.9897606399991</v>
      </c>
      <c r="N61" s="49">
        <f t="shared" si="31"/>
        <v>3406.9466563199999</v>
      </c>
      <c r="O61" s="49">
        <f t="shared" si="31"/>
        <v>3807.6025967999976</v>
      </c>
      <c r="P61" s="49">
        <f t="shared" si="31"/>
        <v>3796.0538054400004</v>
      </c>
      <c r="Q61" s="49">
        <f t="shared" si="31"/>
        <v>3783.9578054399985</v>
      </c>
      <c r="R61" s="49">
        <f t="shared" si="31"/>
        <v>3764.8498204799998</v>
      </c>
      <c r="S61" s="49">
        <f t="shared" si="31"/>
        <v>3735.6983280000013</v>
      </c>
      <c r="T61" s="49">
        <f t="shared" si="31"/>
        <v>3756.6178113600013</v>
      </c>
      <c r="U61" s="49">
        <f t="shared" si="31"/>
        <v>3726.2616451199979</v>
      </c>
      <c r="V61" s="49">
        <f t="shared" si="31"/>
        <v>3728.7817516799978</v>
      </c>
      <c r="W61" s="49">
        <f t="shared" si="31"/>
        <v>3767.730910559997</v>
      </c>
      <c r="X61" s="49">
        <f t="shared" si="31"/>
        <v>3810.9464798400013</v>
      </c>
    </row>
    <row r="62" spans="1:24" ht="11.25" customHeight="1" x14ac:dyDescent="0.2">
      <c r="A62" s="50" t="s">
        <v>92</v>
      </c>
      <c r="B62" s="51" t="s">
        <v>93</v>
      </c>
      <c r="C62" s="52">
        <f>FC_OTH_CP_E!C62+FC_OTH_HH_E!C62+FC_OTH_AFF_E!C62</f>
        <v>5392.6879103999972</v>
      </c>
      <c r="D62" s="52">
        <f>FC_OTH_CP_E!D62+FC_OTH_HH_E!D62+FC_OTH_AFF_E!D62</f>
        <v>5392.6879103999981</v>
      </c>
      <c r="E62" s="52">
        <f>FC_OTH_CP_E!E62+FC_OTH_HH_E!E62+FC_OTH_AFF_E!E62</f>
        <v>5392.6879103999981</v>
      </c>
      <c r="F62" s="52">
        <f>FC_OTH_CP_E!F62+FC_OTH_HH_E!F62+FC_OTH_AFF_E!F62</f>
        <v>5392.6879103999972</v>
      </c>
      <c r="G62" s="52">
        <f>FC_OTH_CP_E!G62+FC_OTH_HH_E!G62+FC_OTH_AFF_E!G62</f>
        <v>5431.9999104000017</v>
      </c>
      <c r="H62" s="52">
        <f>FC_OTH_CP_E!H62+FC_OTH_HH_E!H62+FC_OTH_AFF_E!H62</f>
        <v>5460.0001344000002</v>
      </c>
      <c r="I62" s="52">
        <f>FC_OTH_CP_E!I62+FC_OTH_HH_E!I62+FC_OTH_AFF_E!I62</f>
        <v>5443.2</v>
      </c>
      <c r="J62" s="52">
        <f>FC_OTH_CP_E!J62+FC_OTH_HH_E!J62+FC_OTH_AFF_E!J62</f>
        <v>5443.2</v>
      </c>
      <c r="K62" s="52">
        <f>FC_OTH_CP_E!K62+FC_OTH_HH_E!K62+FC_OTH_AFF_E!K62</f>
        <v>5443.1999999999971</v>
      </c>
      <c r="L62" s="52">
        <f>FC_OTH_CP_E!L62+FC_OTH_HH_E!L62+FC_OTH_AFF_E!L62</f>
        <v>5443.2</v>
      </c>
      <c r="M62" s="52">
        <f>FC_OTH_CP_E!M62+FC_OTH_HH_E!M62+FC_OTH_AFF_E!M62</f>
        <v>3338.2718207999992</v>
      </c>
      <c r="N62" s="52">
        <f>FC_OTH_CP_E!N62+FC_OTH_HH_E!N62+FC_OTH_AFF_E!N62</f>
        <v>3399.0876863999997</v>
      </c>
      <c r="O62" s="52">
        <f>FC_OTH_CP_E!O62+FC_OTH_HH_E!O62+FC_OTH_AFF_E!O62</f>
        <v>3586.3523135999976</v>
      </c>
      <c r="P62" s="52">
        <f>FC_OTH_CP_E!P62+FC_OTH_HH_E!P62+FC_OTH_AFF_E!P62</f>
        <v>3641.5677312000003</v>
      </c>
      <c r="Q62" s="52">
        <f>FC_OTH_CP_E!Q62+FC_OTH_HH_E!Q62+FC_OTH_AFF_E!Q62</f>
        <v>3629.4717311999989</v>
      </c>
      <c r="R62" s="52">
        <f>FC_OTH_CP_E!R62+FC_OTH_HH_E!R62+FC_OTH_AFF_E!R62</f>
        <v>3607.7440896000003</v>
      </c>
      <c r="S62" s="52">
        <f>FC_OTH_CP_E!S62+FC_OTH_HH_E!S62+FC_OTH_AFF_E!S62</f>
        <v>3606.9602688000014</v>
      </c>
      <c r="T62" s="52">
        <f>FC_OTH_CP_E!T62+FC_OTH_HH_E!T62+FC_OTH_AFF_E!T62</f>
        <v>3623.6483136000015</v>
      </c>
      <c r="U62" s="52">
        <f>FC_OTH_CP_E!U62+FC_OTH_HH_E!U62+FC_OTH_AFF_E!U62</f>
        <v>3592.7414207999982</v>
      </c>
      <c r="V62" s="52">
        <f>FC_OTH_CP_E!V62+FC_OTH_HH_E!V62+FC_OTH_AFF_E!V62</f>
        <v>3612.7643327999981</v>
      </c>
      <c r="W62" s="52">
        <f>FC_OTH_CP_E!W62+FC_OTH_HH_E!W62+FC_OTH_AFF_E!W62</f>
        <v>3664.9037375999974</v>
      </c>
      <c r="X62" s="52">
        <f>FC_OTH_CP_E!X62+FC_OTH_HH_E!X62+FC_OTH_AFF_E!X62</f>
        <v>3683.5291584000011</v>
      </c>
    </row>
    <row r="63" spans="1:24" ht="11.25" customHeight="1" x14ac:dyDescent="0.2">
      <c r="A63" s="50" t="s">
        <v>94</v>
      </c>
      <c r="B63" s="51" t="s">
        <v>95</v>
      </c>
      <c r="C63" s="52">
        <f>FC_OTH_CP_E!C63+FC_OTH_HH_E!C63+FC_OTH_AFF_E!C63</f>
        <v>0</v>
      </c>
      <c r="D63" s="52">
        <f>FC_OTH_CP_E!D63+FC_OTH_HH_E!D63+FC_OTH_AFF_E!D63</f>
        <v>0</v>
      </c>
      <c r="E63" s="52">
        <f>FC_OTH_CP_E!E63+FC_OTH_HH_E!E63+FC_OTH_AFF_E!E63</f>
        <v>0</v>
      </c>
      <c r="F63" s="52">
        <f>FC_OTH_CP_E!F63+FC_OTH_HH_E!F63+FC_OTH_AFF_E!F63</f>
        <v>0</v>
      </c>
      <c r="G63" s="52">
        <f>FC_OTH_CP_E!G63+FC_OTH_HH_E!G63+FC_OTH_AFF_E!G63</f>
        <v>0</v>
      </c>
      <c r="H63" s="52">
        <f>FC_OTH_CP_E!H63+FC_OTH_HH_E!H63+FC_OTH_AFF_E!H63</f>
        <v>0</v>
      </c>
      <c r="I63" s="52">
        <f>FC_OTH_CP_E!I63+FC_OTH_HH_E!I63+FC_OTH_AFF_E!I63</f>
        <v>0</v>
      </c>
      <c r="J63" s="52">
        <f>FC_OTH_CP_E!J63+FC_OTH_HH_E!J63+FC_OTH_AFF_E!J63</f>
        <v>0</v>
      </c>
      <c r="K63" s="52">
        <f>FC_OTH_CP_E!K63+FC_OTH_HH_E!K63+FC_OTH_AFF_E!K63</f>
        <v>0</v>
      </c>
      <c r="L63" s="52">
        <f>FC_OTH_CP_E!L63+FC_OTH_HH_E!L63+FC_OTH_AFF_E!L63</f>
        <v>0</v>
      </c>
      <c r="M63" s="52">
        <f>FC_OTH_CP_E!M63+FC_OTH_HH_E!M63+FC_OTH_AFF_E!M63</f>
        <v>0</v>
      </c>
      <c r="N63" s="52">
        <f>FC_OTH_CP_E!N63+FC_OTH_HH_E!N63+FC_OTH_AFF_E!N63</f>
        <v>0</v>
      </c>
      <c r="O63" s="52">
        <f>FC_OTH_CP_E!O63+FC_OTH_HH_E!O63+FC_OTH_AFF_E!O63</f>
        <v>208.15199999999993</v>
      </c>
      <c r="P63" s="52">
        <f>FC_OTH_CP_E!P63+FC_OTH_HH_E!P63+FC_OTH_AFF_E!P63</f>
        <v>138.76813440000004</v>
      </c>
      <c r="Q63" s="52">
        <f>FC_OTH_CP_E!Q63+FC_OTH_HH_E!Q63+FC_OTH_AFF_E!Q63</f>
        <v>138.76813440000001</v>
      </c>
      <c r="R63" s="52">
        <f>FC_OTH_CP_E!R63+FC_OTH_HH_E!R63+FC_OTH_AFF_E!R63</f>
        <v>138.76813440000001</v>
      </c>
      <c r="S63" s="52">
        <f>FC_OTH_CP_E!S63+FC_OTH_HH_E!S63+FC_OTH_AFF_E!S63</f>
        <v>115.63977600000004</v>
      </c>
      <c r="T63" s="52">
        <f>FC_OTH_CP_E!T63+FC_OTH_HH_E!T63+FC_OTH_AFF_E!T63</f>
        <v>122.0563008</v>
      </c>
      <c r="U63" s="52">
        <f>FC_OTH_CP_E!U63+FC_OTH_HH_E!U63+FC_OTH_AFF_E!U63</f>
        <v>126.1302336</v>
      </c>
      <c r="V63" s="52">
        <f>FC_OTH_CP_E!V63+FC_OTH_HH_E!V63+FC_OTH_AFF_E!V63</f>
        <v>108.69828479999995</v>
      </c>
      <c r="W63" s="52">
        <f>FC_OTH_CP_E!W63+FC_OTH_HH_E!W63+FC_OTH_AFF_E!W63</f>
        <v>95.036255999999952</v>
      </c>
      <c r="X63" s="52">
        <f>FC_OTH_CP_E!X63+FC_OTH_HH_E!X63+FC_OTH_AFF_E!X63</f>
        <v>117.2723328</v>
      </c>
    </row>
    <row r="64" spans="1:24" ht="11.25" customHeight="1" x14ac:dyDescent="0.2">
      <c r="A64" s="50" t="s">
        <v>96</v>
      </c>
      <c r="B64" s="51" t="s">
        <v>97</v>
      </c>
      <c r="C64" s="52">
        <f>FC_OTH_CP_E!C64+FC_OTH_HH_E!C64+FC_OTH_AFF_E!C64</f>
        <v>0</v>
      </c>
      <c r="D64" s="52">
        <f>FC_OTH_CP_E!D64+FC_OTH_HH_E!D64+FC_OTH_AFF_E!D64</f>
        <v>0</v>
      </c>
      <c r="E64" s="52">
        <f>FC_OTH_CP_E!E64+FC_OTH_HH_E!E64+FC_OTH_AFF_E!E64</f>
        <v>0</v>
      </c>
      <c r="F64" s="52">
        <f>FC_OTH_CP_E!F64+FC_OTH_HH_E!F64+FC_OTH_AFF_E!F64</f>
        <v>0</v>
      </c>
      <c r="G64" s="52">
        <f>FC_OTH_CP_E!G64+FC_OTH_HH_E!G64+FC_OTH_AFF_E!G64</f>
        <v>0</v>
      </c>
      <c r="H64" s="52">
        <f>FC_OTH_CP_E!H64+FC_OTH_HH_E!H64+FC_OTH_AFF_E!H64</f>
        <v>0</v>
      </c>
      <c r="I64" s="52">
        <f>FC_OTH_CP_E!I64+FC_OTH_HH_E!I64+FC_OTH_AFF_E!I64</f>
        <v>0</v>
      </c>
      <c r="J64" s="52">
        <f>FC_OTH_CP_E!J64+FC_OTH_HH_E!J64+FC_OTH_AFF_E!J64</f>
        <v>0</v>
      </c>
      <c r="K64" s="52">
        <f>FC_OTH_CP_E!K64+FC_OTH_HH_E!K64+FC_OTH_AFF_E!K64</f>
        <v>0</v>
      </c>
      <c r="L64" s="52">
        <f>FC_OTH_CP_E!L64+FC_OTH_HH_E!L64+FC_OTH_AFF_E!L64</f>
        <v>0</v>
      </c>
      <c r="M64" s="52">
        <f>FC_OTH_CP_E!M64+FC_OTH_HH_E!M64+FC_OTH_AFF_E!M64</f>
        <v>0</v>
      </c>
      <c r="N64" s="52">
        <f>FC_OTH_CP_E!N64+FC_OTH_HH_E!N64+FC_OTH_AFF_E!N64</f>
        <v>0</v>
      </c>
      <c r="O64" s="52">
        <f>FC_OTH_CP_E!O64+FC_OTH_HH_E!O64+FC_OTH_AFF_E!O64</f>
        <v>0</v>
      </c>
      <c r="P64" s="52">
        <f>FC_OTH_CP_E!P64+FC_OTH_HH_E!P64+FC_OTH_AFF_E!P64</f>
        <v>0</v>
      </c>
      <c r="Q64" s="52">
        <f>FC_OTH_CP_E!Q64+FC_OTH_HH_E!Q64+FC_OTH_AFF_E!Q64</f>
        <v>0</v>
      </c>
      <c r="R64" s="52">
        <f>FC_OTH_CP_E!R64+FC_OTH_HH_E!R64+FC_OTH_AFF_E!R64</f>
        <v>0</v>
      </c>
      <c r="S64" s="52">
        <f>FC_OTH_CP_E!S64+FC_OTH_HH_E!S64+FC_OTH_AFF_E!S64</f>
        <v>0</v>
      </c>
      <c r="T64" s="52">
        <f>FC_OTH_CP_E!T64+FC_OTH_HH_E!T64+FC_OTH_AFF_E!T64</f>
        <v>0</v>
      </c>
      <c r="U64" s="52">
        <f>FC_OTH_CP_E!U64+FC_OTH_HH_E!U64+FC_OTH_AFF_E!U64</f>
        <v>0</v>
      </c>
      <c r="V64" s="52">
        <f>FC_OTH_CP_E!V64+FC_OTH_HH_E!V64+FC_OTH_AFF_E!V64</f>
        <v>0</v>
      </c>
      <c r="W64" s="52">
        <f>FC_OTH_CP_E!W64+FC_OTH_HH_E!W64+FC_OTH_AFF_E!W64</f>
        <v>0</v>
      </c>
      <c r="X64" s="52">
        <f>FC_OTH_CP_E!X64+FC_OTH_HH_E!X64+FC_OTH_AFF_E!X64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FC_OTH_CP_E!C65+FC_OTH_HH_E!C65+FC_OTH_AFF_E!C65</f>
        <v>0</v>
      </c>
      <c r="D65" s="52">
        <f>FC_OTH_CP_E!D65+FC_OTH_HH_E!D65+FC_OTH_AFF_E!D65</f>
        <v>0</v>
      </c>
      <c r="E65" s="52">
        <f>FC_OTH_CP_E!E65+FC_OTH_HH_E!E65+FC_OTH_AFF_E!E65</f>
        <v>0</v>
      </c>
      <c r="F65" s="52">
        <f>FC_OTH_CP_E!F65+FC_OTH_HH_E!F65+FC_OTH_AFF_E!F65</f>
        <v>0</v>
      </c>
      <c r="G65" s="52">
        <f>FC_OTH_CP_E!G65+FC_OTH_HH_E!G65+FC_OTH_AFF_E!G65</f>
        <v>0</v>
      </c>
      <c r="H65" s="52">
        <f>FC_OTH_CP_E!H65+FC_OTH_HH_E!H65+FC_OTH_AFF_E!H65</f>
        <v>0</v>
      </c>
      <c r="I65" s="52">
        <f>FC_OTH_CP_E!I65+FC_OTH_HH_E!I65+FC_OTH_AFF_E!I65</f>
        <v>0</v>
      </c>
      <c r="J65" s="52">
        <f>FC_OTH_CP_E!J65+FC_OTH_HH_E!J65+FC_OTH_AFF_E!J65</f>
        <v>0</v>
      </c>
      <c r="K65" s="52">
        <f>FC_OTH_CP_E!K65+FC_OTH_HH_E!K65+FC_OTH_AFF_E!K65</f>
        <v>0</v>
      </c>
      <c r="L65" s="52">
        <f>FC_OTH_CP_E!L65+FC_OTH_HH_E!L65+FC_OTH_AFF_E!L65</f>
        <v>0</v>
      </c>
      <c r="M65" s="52">
        <f>FC_OTH_CP_E!M65+FC_OTH_HH_E!M65+FC_OTH_AFF_E!M65</f>
        <v>0</v>
      </c>
      <c r="N65" s="52">
        <f>FC_OTH_CP_E!N65+FC_OTH_HH_E!N65+FC_OTH_AFF_E!N65</f>
        <v>0</v>
      </c>
      <c r="O65" s="52">
        <f>FC_OTH_CP_E!O65+FC_OTH_HH_E!O65+FC_OTH_AFF_E!O65</f>
        <v>0</v>
      </c>
      <c r="P65" s="52">
        <f>FC_OTH_CP_E!P65+FC_OTH_HH_E!P65+FC_OTH_AFF_E!P65</f>
        <v>0</v>
      </c>
      <c r="Q65" s="52">
        <f>FC_OTH_CP_E!Q65+FC_OTH_HH_E!Q65+FC_OTH_AFF_E!Q65</f>
        <v>0</v>
      </c>
      <c r="R65" s="52">
        <f>FC_OTH_CP_E!R65+FC_OTH_HH_E!R65+FC_OTH_AFF_E!R65</f>
        <v>0</v>
      </c>
      <c r="S65" s="52">
        <f>FC_OTH_CP_E!S65+FC_OTH_HH_E!S65+FC_OTH_AFF_E!S65</f>
        <v>0</v>
      </c>
      <c r="T65" s="52">
        <f>FC_OTH_CP_E!T65+FC_OTH_HH_E!T65+FC_OTH_AFF_E!T65</f>
        <v>0</v>
      </c>
      <c r="U65" s="52">
        <f>FC_OTH_CP_E!U65+FC_OTH_HH_E!U65+FC_OTH_AFF_E!U65</f>
        <v>0</v>
      </c>
      <c r="V65" s="52">
        <f>FC_OTH_CP_E!V65+FC_OTH_HH_E!V65+FC_OTH_AFF_E!V65</f>
        <v>0</v>
      </c>
      <c r="W65" s="52">
        <f>FC_OTH_CP_E!W65+FC_OTH_HH_E!W65+FC_OTH_AFF_E!W65</f>
        <v>0</v>
      </c>
      <c r="X65" s="52">
        <f>FC_OTH_CP_E!X65+FC_OTH_HH_E!X65+FC_OTH_AFF_E!X65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FC_OTH_CP_E!C66+FC_OTH_HH_E!C66+FC_OTH_AFF_E!C66</f>
        <v>0</v>
      </c>
      <c r="D66" s="52">
        <f>FC_OTH_CP_E!D66+FC_OTH_HH_E!D66+FC_OTH_AFF_E!D66</f>
        <v>0</v>
      </c>
      <c r="E66" s="52">
        <f>FC_OTH_CP_E!E66+FC_OTH_HH_E!E66+FC_OTH_AFF_E!E66</f>
        <v>0</v>
      </c>
      <c r="F66" s="52">
        <f>FC_OTH_CP_E!F66+FC_OTH_HH_E!F66+FC_OTH_AFF_E!F66</f>
        <v>0</v>
      </c>
      <c r="G66" s="52">
        <f>FC_OTH_CP_E!G66+FC_OTH_HH_E!G66+FC_OTH_AFF_E!G66</f>
        <v>0</v>
      </c>
      <c r="H66" s="52">
        <f>FC_OTH_CP_E!H66+FC_OTH_HH_E!H66+FC_OTH_AFF_E!H66</f>
        <v>0</v>
      </c>
      <c r="I66" s="52">
        <f>FC_OTH_CP_E!I66+FC_OTH_HH_E!I66+FC_OTH_AFF_E!I66</f>
        <v>0</v>
      </c>
      <c r="J66" s="52">
        <f>FC_OTH_CP_E!J66+FC_OTH_HH_E!J66+FC_OTH_AFF_E!J66</f>
        <v>0</v>
      </c>
      <c r="K66" s="52">
        <f>FC_OTH_CP_E!K66+FC_OTH_HH_E!K66+FC_OTH_AFF_E!K66</f>
        <v>0</v>
      </c>
      <c r="L66" s="52">
        <f>FC_OTH_CP_E!L66+FC_OTH_HH_E!L66+FC_OTH_AFF_E!L66</f>
        <v>0</v>
      </c>
      <c r="M66" s="52">
        <f>FC_OTH_CP_E!M66+FC_OTH_HH_E!M66+FC_OTH_AFF_E!M66</f>
        <v>0</v>
      </c>
      <c r="N66" s="52">
        <f>FC_OTH_CP_E!N66+FC_OTH_HH_E!N66+FC_OTH_AFF_E!N66</f>
        <v>0</v>
      </c>
      <c r="O66" s="52">
        <f>FC_OTH_CP_E!O66+FC_OTH_HH_E!O66+FC_OTH_AFF_E!O66</f>
        <v>0</v>
      </c>
      <c r="P66" s="52">
        <f>FC_OTH_CP_E!P66+FC_OTH_HH_E!P66+FC_OTH_AFF_E!P66</f>
        <v>0</v>
      </c>
      <c r="Q66" s="52">
        <f>FC_OTH_CP_E!Q66+FC_OTH_HH_E!Q66+FC_OTH_AFF_E!Q66</f>
        <v>0</v>
      </c>
      <c r="R66" s="52">
        <f>FC_OTH_CP_E!R66+FC_OTH_HH_E!R66+FC_OTH_AFF_E!R66</f>
        <v>0</v>
      </c>
      <c r="S66" s="52">
        <f>FC_OTH_CP_E!S66+FC_OTH_HH_E!S66+FC_OTH_AFF_E!S66</f>
        <v>0</v>
      </c>
      <c r="T66" s="52">
        <f>FC_OTH_CP_E!T66+FC_OTH_HH_E!T66+FC_OTH_AFF_E!T66</f>
        <v>0</v>
      </c>
      <c r="U66" s="52">
        <f>FC_OTH_CP_E!U66+FC_OTH_HH_E!U66+FC_OTH_AFF_E!U66</f>
        <v>0</v>
      </c>
      <c r="V66" s="52">
        <f>FC_OTH_CP_E!V66+FC_OTH_HH_E!V66+FC_OTH_AFF_E!V66</f>
        <v>0</v>
      </c>
      <c r="W66" s="52">
        <f>FC_OTH_CP_E!W66+FC_OTH_HH_E!W66+FC_OTH_AFF_E!W66</f>
        <v>0</v>
      </c>
      <c r="X66" s="52">
        <f>FC_OTH_CP_E!X66+FC_OTH_HH_E!X66+FC_OTH_AFF_E!X66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FC_OTH_CP_E!C67+FC_OTH_HH_E!C67+FC_OTH_AFF_E!C67</f>
        <v>0</v>
      </c>
      <c r="D67" s="52">
        <f>FC_OTH_CP_E!D67+FC_OTH_HH_E!D67+FC_OTH_AFF_E!D67</f>
        <v>0</v>
      </c>
      <c r="E67" s="52">
        <f>FC_OTH_CP_E!E67+FC_OTH_HH_E!E67+FC_OTH_AFF_E!E67</f>
        <v>0</v>
      </c>
      <c r="F67" s="52">
        <f>FC_OTH_CP_E!F67+FC_OTH_HH_E!F67+FC_OTH_AFF_E!F67</f>
        <v>0</v>
      </c>
      <c r="G67" s="52">
        <f>FC_OTH_CP_E!G67+FC_OTH_HH_E!G67+FC_OTH_AFF_E!G67</f>
        <v>0</v>
      </c>
      <c r="H67" s="52">
        <f>FC_OTH_CP_E!H67+FC_OTH_HH_E!H67+FC_OTH_AFF_E!H67</f>
        <v>0</v>
      </c>
      <c r="I67" s="52">
        <f>FC_OTH_CP_E!I67+FC_OTH_HH_E!I67+FC_OTH_AFF_E!I67</f>
        <v>0</v>
      </c>
      <c r="J67" s="52">
        <f>FC_OTH_CP_E!J67+FC_OTH_HH_E!J67+FC_OTH_AFF_E!J67</f>
        <v>0</v>
      </c>
      <c r="K67" s="52">
        <f>FC_OTH_CP_E!K67+FC_OTH_HH_E!K67+FC_OTH_AFF_E!K67</f>
        <v>0</v>
      </c>
      <c r="L67" s="52">
        <f>FC_OTH_CP_E!L67+FC_OTH_HH_E!L67+FC_OTH_AFF_E!L67</f>
        <v>0</v>
      </c>
      <c r="M67" s="52">
        <f>FC_OTH_CP_E!M67+FC_OTH_HH_E!M67+FC_OTH_AFF_E!M67</f>
        <v>0</v>
      </c>
      <c r="N67" s="52">
        <f>FC_OTH_CP_E!N67+FC_OTH_HH_E!N67+FC_OTH_AFF_E!N67</f>
        <v>0</v>
      </c>
      <c r="O67" s="52">
        <f>FC_OTH_CP_E!O67+FC_OTH_HH_E!O67+FC_OTH_AFF_E!O67</f>
        <v>0</v>
      </c>
      <c r="P67" s="52">
        <f>FC_OTH_CP_E!P67+FC_OTH_HH_E!P67+FC_OTH_AFF_E!P67</f>
        <v>0</v>
      </c>
      <c r="Q67" s="52">
        <f>FC_OTH_CP_E!Q67+FC_OTH_HH_E!Q67+FC_OTH_AFF_E!Q67</f>
        <v>0</v>
      </c>
      <c r="R67" s="52">
        <f>FC_OTH_CP_E!R67+FC_OTH_HH_E!R67+FC_OTH_AFF_E!R67</f>
        <v>0</v>
      </c>
      <c r="S67" s="52">
        <f>FC_OTH_CP_E!S67+FC_OTH_HH_E!S67+FC_OTH_AFF_E!S67</f>
        <v>0</v>
      </c>
      <c r="T67" s="52">
        <f>FC_OTH_CP_E!T67+FC_OTH_HH_E!T67+FC_OTH_AFF_E!T67</f>
        <v>0</v>
      </c>
      <c r="U67" s="52">
        <f>FC_OTH_CP_E!U67+FC_OTH_HH_E!U67+FC_OTH_AFF_E!U67</f>
        <v>0</v>
      </c>
      <c r="V67" s="52">
        <f>FC_OTH_CP_E!V67+FC_OTH_HH_E!V67+FC_OTH_AFF_E!V67</f>
        <v>0</v>
      </c>
      <c r="W67" s="52">
        <f>FC_OTH_CP_E!W67+FC_OTH_HH_E!W67+FC_OTH_AFF_E!W67</f>
        <v>0</v>
      </c>
      <c r="X67" s="52">
        <f>FC_OTH_CP_E!X67+FC_OTH_HH_E!X67+FC_OTH_AFF_E!X67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FC_OTH_CP_E!C68+FC_OTH_HH_E!C68+FC_OTH_AFF_E!C68</f>
        <v>0</v>
      </c>
      <c r="D68" s="52">
        <f>FC_OTH_CP_E!D68+FC_OTH_HH_E!D68+FC_OTH_AFF_E!D68</f>
        <v>0</v>
      </c>
      <c r="E68" s="52">
        <f>FC_OTH_CP_E!E68+FC_OTH_HH_E!E68+FC_OTH_AFF_E!E68</f>
        <v>0</v>
      </c>
      <c r="F68" s="52">
        <f>FC_OTH_CP_E!F68+FC_OTH_HH_E!F68+FC_OTH_AFF_E!F68</f>
        <v>0</v>
      </c>
      <c r="G68" s="52">
        <f>FC_OTH_CP_E!G68+FC_OTH_HH_E!G68+FC_OTH_AFF_E!G68</f>
        <v>0</v>
      </c>
      <c r="H68" s="52">
        <f>FC_OTH_CP_E!H68+FC_OTH_HH_E!H68+FC_OTH_AFF_E!H68</f>
        <v>0</v>
      </c>
      <c r="I68" s="52">
        <f>FC_OTH_CP_E!I68+FC_OTH_HH_E!I68+FC_OTH_AFF_E!I68</f>
        <v>0</v>
      </c>
      <c r="J68" s="52">
        <f>FC_OTH_CP_E!J68+FC_OTH_HH_E!J68+FC_OTH_AFF_E!J68</f>
        <v>0</v>
      </c>
      <c r="K68" s="52">
        <f>FC_OTH_CP_E!K68+FC_OTH_HH_E!K68+FC_OTH_AFF_E!K68</f>
        <v>0</v>
      </c>
      <c r="L68" s="52">
        <f>FC_OTH_CP_E!L68+FC_OTH_HH_E!L68+FC_OTH_AFF_E!L68</f>
        <v>0</v>
      </c>
      <c r="M68" s="52">
        <f>FC_OTH_CP_E!M68+FC_OTH_HH_E!M68+FC_OTH_AFF_E!M68</f>
        <v>0</v>
      </c>
      <c r="N68" s="52">
        <f>FC_OTH_CP_E!N68+FC_OTH_HH_E!N68+FC_OTH_AFF_E!N68</f>
        <v>0</v>
      </c>
      <c r="O68" s="52">
        <f>FC_OTH_CP_E!O68+FC_OTH_HH_E!O68+FC_OTH_AFF_E!O68</f>
        <v>0</v>
      </c>
      <c r="P68" s="52">
        <f>FC_OTH_CP_E!P68+FC_OTH_HH_E!P68+FC_OTH_AFF_E!P68</f>
        <v>0</v>
      </c>
      <c r="Q68" s="52">
        <f>FC_OTH_CP_E!Q68+FC_OTH_HH_E!Q68+FC_OTH_AFF_E!Q68</f>
        <v>0</v>
      </c>
      <c r="R68" s="52">
        <f>FC_OTH_CP_E!R68+FC_OTH_HH_E!R68+FC_OTH_AFF_E!R68</f>
        <v>0</v>
      </c>
      <c r="S68" s="52">
        <f>FC_OTH_CP_E!S68+FC_OTH_HH_E!S68+FC_OTH_AFF_E!S68</f>
        <v>0</v>
      </c>
      <c r="T68" s="52">
        <f>FC_OTH_CP_E!T68+FC_OTH_HH_E!T68+FC_OTH_AFF_E!T68</f>
        <v>0</v>
      </c>
      <c r="U68" s="52">
        <f>FC_OTH_CP_E!U68+FC_OTH_HH_E!U68+FC_OTH_AFF_E!U68</f>
        <v>0</v>
      </c>
      <c r="V68" s="52">
        <f>FC_OTH_CP_E!V68+FC_OTH_HH_E!V68+FC_OTH_AFF_E!V68</f>
        <v>0</v>
      </c>
      <c r="W68" s="52">
        <f>FC_OTH_CP_E!W68+FC_OTH_HH_E!W68+FC_OTH_AFF_E!W68</f>
        <v>0</v>
      </c>
      <c r="X68" s="52">
        <f>FC_OTH_CP_E!X68+FC_OTH_HH_E!X68+FC_OTH_AFF_E!X68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FC_OTH_CP_E!C69+FC_OTH_HH_E!C69+FC_OTH_AFF_E!C69</f>
        <v>0</v>
      </c>
      <c r="D69" s="52">
        <f>FC_OTH_CP_E!D69+FC_OTH_HH_E!D69+FC_OTH_AFF_E!D69</f>
        <v>0</v>
      </c>
      <c r="E69" s="52">
        <f>FC_OTH_CP_E!E69+FC_OTH_HH_E!E69+FC_OTH_AFF_E!E69</f>
        <v>0</v>
      </c>
      <c r="F69" s="52">
        <f>FC_OTH_CP_E!F69+FC_OTH_HH_E!F69+FC_OTH_AFF_E!F69</f>
        <v>0</v>
      </c>
      <c r="G69" s="52">
        <f>FC_OTH_CP_E!G69+FC_OTH_HH_E!G69+FC_OTH_AFF_E!G69</f>
        <v>0</v>
      </c>
      <c r="H69" s="52">
        <f>FC_OTH_CP_E!H69+FC_OTH_HH_E!H69+FC_OTH_AFF_E!H69</f>
        <v>0</v>
      </c>
      <c r="I69" s="52">
        <f>FC_OTH_CP_E!I69+FC_OTH_HH_E!I69+FC_OTH_AFF_E!I69</f>
        <v>0</v>
      </c>
      <c r="J69" s="52">
        <f>FC_OTH_CP_E!J69+FC_OTH_HH_E!J69+FC_OTH_AFF_E!J69</f>
        <v>20.956998239999994</v>
      </c>
      <c r="K69" s="52">
        <f>FC_OTH_CP_E!K69+FC_OTH_HH_E!K69+FC_OTH_AFF_E!K69</f>
        <v>18.337341600000002</v>
      </c>
      <c r="L69" s="52">
        <f>FC_OTH_CP_E!L69+FC_OTH_HH_E!L69+FC_OTH_AFF_E!L69</f>
        <v>23.576400000000003</v>
      </c>
      <c r="M69" s="52">
        <f>FC_OTH_CP_E!M69+FC_OTH_HH_E!M69+FC_OTH_AFF_E!M69</f>
        <v>15.717939840000001</v>
      </c>
      <c r="N69" s="52">
        <f>FC_OTH_CP_E!N69+FC_OTH_HH_E!N69+FC_OTH_AFF_E!N69</f>
        <v>7.8589699199999981</v>
      </c>
      <c r="O69" s="52">
        <f>FC_OTH_CP_E!O69+FC_OTH_HH_E!O69+FC_OTH_AFF_E!O69</f>
        <v>13.098283199999999</v>
      </c>
      <c r="P69" s="52">
        <f>FC_OTH_CP_E!P69+FC_OTH_HH_E!P69+FC_OTH_AFF_E!P69</f>
        <v>15.717939839999996</v>
      </c>
      <c r="Q69" s="52">
        <f>FC_OTH_CP_E!Q69+FC_OTH_HH_E!Q69+FC_OTH_AFF_E!Q69</f>
        <v>15.717939839999996</v>
      </c>
      <c r="R69" s="52">
        <f>FC_OTH_CP_E!R69+FC_OTH_HH_E!R69+FC_OTH_AFF_E!R69</f>
        <v>18.337596479999995</v>
      </c>
      <c r="S69" s="52">
        <f>FC_OTH_CP_E!S69+FC_OTH_HH_E!S69+FC_OTH_AFF_E!S69</f>
        <v>13.098283199999999</v>
      </c>
      <c r="T69" s="52">
        <f>FC_OTH_CP_E!T69+FC_OTH_HH_E!T69+FC_OTH_AFF_E!T69</f>
        <v>10.913196960000002</v>
      </c>
      <c r="U69" s="52">
        <f>FC_OTH_CP_E!U69+FC_OTH_HH_E!U69+FC_OTH_AFF_E!U69</f>
        <v>7.3899907199999992</v>
      </c>
      <c r="V69" s="52">
        <f>FC_OTH_CP_E!V69+FC_OTH_HH_E!V69+FC_OTH_AFF_E!V69</f>
        <v>7.3191340799999978</v>
      </c>
      <c r="W69" s="52">
        <f>FC_OTH_CP_E!W69+FC_OTH_HH_E!W69+FC_OTH_AFF_E!W69</f>
        <v>7.7909169599999979</v>
      </c>
      <c r="X69" s="52">
        <f>FC_OTH_CP_E!X69+FC_OTH_HH_E!X69+FC_OTH_AFF_E!X69</f>
        <v>10.144988640000001</v>
      </c>
    </row>
    <row r="70" spans="1:24" ht="11.25" customHeight="1" x14ac:dyDescent="0.2">
      <c r="A70" s="50" t="s">
        <v>108</v>
      </c>
      <c r="B70" s="51" t="s">
        <v>109</v>
      </c>
      <c r="C70" s="52">
        <f>FC_OTH_CP_E!C70+FC_OTH_HH_E!C70+FC_OTH_AFF_E!C70</f>
        <v>0</v>
      </c>
      <c r="D70" s="52">
        <f>FC_OTH_CP_E!D70+FC_OTH_HH_E!D70+FC_OTH_AFF_E!D70</f>
        <v>0</v>
      </c>
      <c r="E70" s="52">
        <f>FC_OTH_CP_E!E70+FC_OTH_HH_E!E70+FC_OTH_AFF_E!E70</f>
        <v>0</v>
      </c>
      <c r="F70" s="52">
        <f>FC_OTH_CP_E!F70+FC_OTH_HH_E!F70+FC_OTH_AFF_E!F70</f>
        <v>0</v>
      </c>
      <c r="G70" s="52">
        <f>FC_OTH_CP_E!G70+FC_OTH_HH_E!G70+FC_OTH_AFF_E!G70</f>
        <v>0</v>
      </c>
      <c r="H70" s="52">
        <f>FC_OTH_CP_E!H70+FC_OTH_HH_E!H70+FC_OTH_AFF_E!H70</f>
        <v>0</v>
      </c>
      <c r="I70" s="52">
        <f>FC_OTH_CP_E!I70+FC_OTH_HH_E!I70+FC_OTH_AFF_E!I70</f>
        <v>0</v>
      </c>
      <c r="J70" s="52">
        <f>FC_OTH_CP_E!J70+FC_OTH_HH_E!J70+FC_OTH_AFF_E!J70</f>
        <v>0</v>
      </c>
      <c r="K70" s="52">
        <f>FC_OTH_CP_E!K70+FC_OTH_HH_E!K70+FC_OTH_AFF_E!K70</f>
        <v>0</v>
      </c>
      <c r="L70" s="52">
        <f>FC_OTH_CP_E!L70+FC_OTH_HH_E!L70+FC_OTH_AFF_E!L70</f>
        <v>0</v>
      </c>
      <c r="M70" s="52">
        <f>FC_OTH_CP_E!M70+FC_OTH_HH_E!M70+FC_OTH_AFF_E!M70</f>
        <v>0</v>
      </c>
      <c r="N70" s="52">
        <f>FC_OTH_CP_E!N70+FC_OTH_HH_E!N70+FC_OTH_AFF_E!N70</f>
        <v>0</v>
      </c>
      <c r="O70" s="52">
        <f>FC_OTH_CP_E!O70+FC_OTH_HH_E!O70+FC_OTH_AFF_E!O70</f>
        <v>0</v>
      </c>
      <c r="P70" s="52">
        <f>FC_OTH_CP_E!P70+FC_OTH_HH_E!P70+FC_OTH_AFF_E!P70</f>
        <v>0</v>
      </c>
      <c r="Q70" s="52">
        <f>FC_OTH_CP_E!Q70+FC_OTH_HH_E!Q70+FC_OTH_AFF_E!Q70</f>
        <v>0</v>
      </c>
      <c r="R70" s="52">
        <f>FC_OTH_CP_E!R70+FC_OTH_HH_E!R70+FC_OTH_AFF_E!R70</f>
        <v>0</v>
      </c>
      <c r="S70" s="52">
        <f>FC_OTH_CP_E!S70+FC_OTH_HH_E!S70+FC_OTH_AFF_E!S70</f>
        <v>0</v>
      </c>
      <c r="T70" s="52">
        <f>FC_OTH_CP_E!T70+FC_OTH_HH_E!T70+FC_OTH_AFF_E!T70</f>
        <v>0</v>
      </c>
      <c r="U70" s="52">
        <f>FC_OTH_CP_E!U70+FC_OTH_HH_E!U70+FC_OTH_AFF_E!U70</f>
        <v>0</v>
      </c>
      <c r="V70" s="52">
        <f>FC_OTH_CP_E!V70+FC_OTH_HH_E!V70+FC_OTH_AFF_E!V70</f>
        <v>0</v>
      </c>
      <c r="W70" s="52">
        <f>FC_OTH_CP_E!W70+FC_OTH_HH_E!W70+FC_OTH_AFF_E!W70</f>
        <v>0</v>
      </c>
      <c r="X70" s="52">
        <f>FC_OTH_CP_E!X70+FC_OTH_HH_E!X70+FC_OTH_AFF_E!X70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FC_OTH_CP_E!C71+FC_OTH_HH_E!C71+FC_OTH_AFF_E!C71</f>
        <v>0</v>
      </c>
      <c r="D71" s="52">
        <f>FC_OTH_CP_E!D71+FC_OTH_HH_E!D71+FC_OTH_AFF_E!D71</f>
        <v>0</v>
      </c>
      <c r="E71" s="52">
        <f>FC_OTH_CP_E!E71+FC_OTH_HH_E!E71+FC_OTH_AFF_E!E71</f>
        <v>0</v>
      </c>
      <c r="F71" s="52">
        <f>FC_OTH_CP_E!F71+FC_OTH_HH_E!F71+FC_OTH_AFF_E!F71</f>
        <v>0</v>
      </c>
      <c r="G71" s="52">
        <f>FC_OTH_CP_E!G71+FC_OTH_HH_E!G71+FC_OTH_AFF_E!G71</f>
        <v>0</v>
      </c>
      <c r="H71" s="52">
        <f>FC_OTH_CP_E!H71+FC_OTH_HH_E!H71+FC_OTH_AFF_E!H71</f>
        <v>0</v>
      </c>
      <c r="I71" s="52">
        <f>FC_OTH_CP_E!I71+FC_OTH_HH_E!I71+FC_OTH_AFF_E!I71</f>
        <v>0</v>
      </c>
      <c r="J71" s="52">
        <f>FC_OTH_CP_E!J71+FC_OTH_HH_E!J71+FC_OTH_AFF_E!J71</f>
        <v>0</v>
      </c>
      <c r="K71" s="52">
        <f>FC_OTH_CP_E!K71+FC_OTH_HH_E!K71+FC_OTH_AFF_E!K71</f>
        <v>0</v>
      </c>
      <c r="L71" s="52">
        <f>FC_OTH_CP_E!L71+FC_OTH_HH_E!L71+FC_OTH_AFF_E!L71</f>
        <v>0</v>
      </c>
      <c r="M71" s="52">
        <f>FC_OTH_CP_E!M71+FC_OTH_HH_E!M71+FC_OTH_AFF_E!M71</f>
        <v>0</v>
      </c>
      <c r="N71" s="52">
        <f>FC_OTH_CP_E!N71+FC_OTH_HH_E!N71+FC_OTH_AFF_E!N71</f>
        <v>0</v>
      </c>
      <c r="O71" s="52">
        <f>FC_OTH_CP_E!O71+FC_OTH_HH_E!O71+FC_OTH_AFF_E!O71</f>
        <v>0</v>
      </c>
      <c r="P71" s="52">
        <f>FC_OTH_CP_E!P71+FC_OTH_HH_E!P71+FC_OTH_AFF_E!P71</f>
        <v>0</v>
      </c>
      <c r="Q71" s="52">
        <f>FC_OTH_CP_E!Q71+FC_OTH_HH_E!Q71+FC_OTH_AFF_E!Q71</f>
        <v>0</v>
      </c>
      <c r="R71" s="52">
        <f>FC_OTH_CP_E!R71+FC_OTH_HH_E!R71+FC_OTH_AFF_E!R71</f>
        <v>0</v>
      </c>
      <c r="S71" s="52">
        <f>FC_OTH_CP_E!S71+FC_OTH_HH_E!S71+FC_OTH_AFF_E!S71</f>
        <v>0</v>
      </c>
      <c r="T71" s="52">
        <f>FC_OTH_CP_E!T71+FC_OTH_HH_E!T71+FC_OTH_AFF_E!T71</f>
        <v>0</v>
      </c>
      <c r="U71" s="52">
        <f>FC_OTH_CP_E!U71+FC_OTH_HH_E!U71+FC_OTH_AFF_E!U71</f>
        <v>0</v>
      </c>
      <c r="V71" s="52">
        <f>FC_OTH_CP_E!V71+FC_OTH_HH_E!V71+FC_OTH_AFF_E!V71</f>
        <v>0</v>
      </c>
      <c r="W71" s="52">
        <f>FC_OTH_CP_E!W71+FC_OTH_HH_E!W71+FC_OTH_AFF_E!W71</f>
        <v>0</v>
      </c>
      <c r="X71" s="52">
        <f>FC_OTH_CP_E!X71+FC_OTH_HH_E!X71+FC_OTH_AFF_E!X71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FC_OTH_CP_E!C72+FC_OTH_HH_E!C72+FC_OTH_AFF_E!C72</f>
        <v>0</v>
      </c>
      <c r="D72" s="55">
        <f>FC_OTH_CP_E!D72+FC_OTH_HH_E!D72+FC_OTH_AFF_E!D72</f>
        <v>0</v>
      </c>
      <c r="E72" s="55">
        <f>FC_OTH_CP_E!E72+FC_OTH_HH_E!E72+FC_OTH_AFF_E!E72</f>
        <v>0</v>
      </c>
      <c r="F72" s="55">
        <f>FC_OTH_CP_E!F72+FC_OTH_HH_E!F72+FC_OTH_AFF_E!F72</f>
        <v>0</v>
      </c>
      <c r="G72" s="55">
        <f>FC_OTH_CP_E!G72+FC_OTH_HH_E!G72+FC_OTH_AFF_E!G72</f>
        <v>0</v>
      </c>
      <c r="H72" s="55">
        <f>FC_OTH_CP_E!H72+FC_OTH_HH_E!H72+FC_OTH_AFF_E!H72</f>
        <v>0</v>
      </c>
      <c r="I72" s="55">
        <f>FC_OTH_CP_E!I72+FC_OTH_HH_E!I72+FC_OTH_AFF_E!I72</f>
        <v>0</v>
      </c>
      <c r="J72" s="55">
        <f>FC_OTH_CP_E!J72+FC_OTH_HH_E!J72+FC_OTH_AFF_E!J72</f>
        <v>0</v>
      </c>
      <c r="K72" s="55">
        <f>FC_OTH_CP_E!K72+FC_OTH_HH_E!K72+FC_OTH_AFF_E!K72</f>
        <v>0</v>
      </c>
      <c r="L72" s="55">
        <f>FC_OTH_CP_E!L72+FC_OTH_HH_E!L72+FC_OTH_AFF_E!L72</f>
        <v>0</v>
      </c>
      <c r="M72" s="55">
        <f>FC_OTH_CP_E!M72+FC_OTH_HH_E!M72+FC_OTH_AFF_E!M72</f>
        <v>0</v>
      </c>
      <c r="N72" s="55">
        <f>FC_OTH_CP_E!N72+FC_OTH_HH_E!N72+FC_OTH_AFF_E!N72</f>
        <v>0</v>
      </c>
      <c r="O72" s="55">
        <f>FC_OTH_CP_E!O72+FC_OTH_HH_E!O72+FC_OTH_AFF_E!O72</f>
        <v>0</v>
      </c>
      <c r="P72" s="55">
        <f>FC_OTH_CP_E!P72+FC_OTH_HH_E!P72+FC_OTH_AFF_E!P72</f>
        <v>0</v>
      </c>
      <c r="Q72" s="55">
        <f>FC_OTH_CP_E!Q72+FC_OTH_HH_E!Q72+FC_OTH_AFF_E!Q72</f>
        <v>0</v>
      </c>
      <c r="R72" s="55">
        <f>FC_OTH_CP_E!R72+FC_OTH_HH_E!R72+FC_OTH_AFF_E!R72</f>
        <v>0</v>
      </c>
      <c r="S72" s="55">
        <f>FC_OTH_CP_E!S72+FC_OTH_HH_E!S72+FC_OTH_AFF_E!S72</f>
        <v>0</v>
      </c>
      <c r="T72" s="55">
        <f>FC_OTH_CP_E!T72+FC_OTH_HH_E!T72+FC_OTH_AFF_E!T72</f>
        <v>0</v>
      </c>
      <c r="U72" s="55">
        <f>FC_OTH_CP_E!U72+FC_OTH_HH_E!U72+FC_OTH_AFF_E!U72</f>
        <v>0</v>
      </c>
      <c r="V72" s="55">
        <f>FC_OTH_CP_E!V72+FC_OTH_HH_E!V72+FC_OTH_AFF_E!V72</f>
        <v>0</v>
      </c>
      <c r="W72" s="55">
        <f>FC_OTH_CP_E!W72+FC_OTH_HH_E!W72+FC_OTH_AFF_E!W72</f>
        <v>0</v>
      </c>
      <c r="X72" s="55">
        <f>FC_OTH_CP_E!X72+FC_OTH_HH_E!X72+FC_OTH_AFF_E!X72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163</v>
      </c>
      <c r="B1" s="4" t="s">
        <v>167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1311.0375902399999</v>
      </c>
      <c r="D2" s="21">
        <f t="shared" ref="D2:X2" si="0">SUM(D3,D17,D22,D25,D26,D51,D52)</f>
        <v>1443.8149843556375</v>
      </c>
      <c r="E2" s="21">
        <f t="shared" si="0"/>
        <v>1562.6251958243058</v>
      </c>
      <c r="F2" s="21">
        <f t="shared" si="0"/>
        <v>1640.6391438529736</v>
      </c>
      <c r="G2" s="21">
        <f t="shared" si="0"/>
        <v>2003.69581668</v>
      </c>
      <c r="H2" s="21">
        <f t="shared" si="0"/>
        <v>2251.4949338400006</v>
      </c>
      <c r="I2" s="21">
        <f t="shared" si="0"/>
        <v>2143.5981544800006</v>
      </c>
      <c r="J2" s="21">
        <f t="shared" si="0"/>
        <v>1988.2548237599992</v>
      </c>
      <c r="K2" s="21">
        <f t="shared" si="0"/>
        <v>1645.3814184</v>
      </c>
      <c r="L2" s="21">
        <f t="shared" si="0"/>
        <v>1870.8933783600007</v>
      </c>
      <c r="M2" s="21">
        <f t="shared" si="0"/>
        <v>1275.393345120001</v>
      </c>
      <c r="N2" s="21">
        <f t="shared" si="0"/>
        <v>1139.4707889599995</v>
      </c>
      <c r="O2" s="21">
        <f t="shared" si="0"/>
        <v>1002.6559022400003</v>
      </c>
      <c r="P2" s="21">
        <f t="shared" si="0"/>
        <v>982.46300327999973</v>
      </c>
      <c r="Q2" s="21">
        <f t="shared" si="0"/>
        <v>1028.5562426399999</v>
      </c>
      <c r="R2" s="21">
        <f t="shared" si="0"/>
        <v>1128.0381746399996</v>
      </c>
      <c r="S2" s="21">
        <f t="shared" si="0"/>
        <v>1080.5481597600001</v>
      </c>
      <c r="T2" s="21">
        <f t="shared" si="0"/>
        <v>1072.0343199600006</v>
      </c>
      <c r="U2" s="21">
        <f t="shared" si="0"/>
        <v>1157.5114451999998</v>
      </c>
      <c r="V2" s="21">
        <f t="shared" si="0"/>
        <v>1132.2714603599998</v>
      </c>
      <c r="W2" s="21">
        <f t="shared" si="0"/>
        <v>892.74212244</v>
      </c>
      <c r="X2" s="21">
        <f t="shared" si="0"/>
        <v>951.13681092000024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f>FC_OTH_CP_SH_E!C5+FC_OTH_CP_SC_E!C5+FC_OTH_CP_HW_E!C5+FC_OTH_CP_CA_E!C5</f>
        <v>0</v>
      </c>
      <c r="D5" s="8">
        <f>FC_OTH_CP_SH_E!D5+FC_OTH_CP_SC_E!D5+FC_OTH_CP_HW_E!D5+FC_OTH_CP_CA_E!D5</f>
        <v>0</v>
      </c>
      <c r="E5" s="8">
        <f>FC_OTH_CP_SH_E!E5+FC_OTH_CP_SC_E!E5+FC_OTH_CP_HW_E!E5+FC_OTH_CP_CA_E!E5</f>
        <v>0</v>
      </c>
      <c r="F5" s="8">
        <f>FC_OTH_CP_SH_E!F5+FC_OTH_CP_SC_E!F5+FC_OTH_CP_HW_E!F5+FC_OTH_CP_CA_E!F5</f>
        <v>0</v>
      </c>
      <c r="G5" s="8">
        <f>FC_OTH_CP_SH_E!G5+FC_OTH_CP_SC_E!G5+FC_OTH_CP_HW_E!G5+FC_OTH_CP_CA_E!G5</f>
        <v>0</v>
      </c>
      <c r="H5" s="8">
        <f>FC_OTH_CP_SH_E!H5+FC_OTH_CP_SC_E!H5+FC_OTH_CP_HW_E!H5+FC_OTH_CP_CA_E!H5</f>
        <v>0</v>
      </c>
      <c r="I5" s="8">
        <f>FC_OTH_CP_SH_E!I5+FC_OTH_CP_SC_E!I5+FC_OTH_CP_HW_E!I5+FC_OTH_CP_CA_E!I5</f>
        <v>0</v>
      </c>
      <c r="J5" s="8">
        <f>FC_OTH_CP_SH_E!J5+FC_OTH_CP_SC_E!J5+FC_OTH_CP_HW_E!J5+FC_OTH_CP_CA_E!J5</f>
        <v>0</v>
      </c>
      <c r="K5" s="8">
        <f>FC_OTH_CP_SH_E!K5+FC_OTH_CP_SC_E!K5+FC_OTH_CP_HW_E!K5+FC_OTH_CP_CA_E!K5</f>
        <v>0</v>
      </c>
      <c r="L5" s="8">
        <f>FC_OTH_CP_SH_E!L5+FC_OTH_CP_SC_E!L5+FC_OTH_CP_HW_E!L5+FC_OTH_CP_CA_E!L5</f>
        <v>0</v>
      </c>
      <c r="M5" s="8">
        <f>FC_OTH_CP_SH_E!M5+FC_OTH_CP_SC_E!M5+FC_OTH_CP_HW_E!M5+FC_OTH_CP_CA_E!M5</f>
        <v>0</v>
      </c>
      <c r="N5" s="8">
        <f>FC_OTH_CP_SH_E!N5+FC_OTH_CP_SC_E!N5+FC_OTH_CP_HW_E!N5+FC_OTH_CP_CA_E!N5</f>
        <v>0</v>
      </c>
      <c r="O5" s="8">
        <f>FC_OTH_CP_SH_E!O5+FC_OTH_CP_SC_E!O5+FC_OTH_CP_HW_E!O5+FC_OTH_CP_CA_E!O5</f>
        <v>0</v>
      </c>
      <c r="P5" s="8">
        <f>FC_OTH_CP_SH_E!P5+FC_OTH_CP_SC_E!P5+FC_OTH_CP_HW_E!P5+FC_OTH_CP_CA_E!P5</f>
        <v>0</v>
      </c>
      <c r="Q5" s="8">
        <f>FC_OTH_CP_SH_E!Q5+FC_OTH_CP_SC_E!Q5+FC_OTH_CP_HW_E!Q5+FC_OTH_CP_CA_E!Q5</f>
        <v>0</v>
      </c>
      <c r="R5" s="8">
        <f>FC_OTH_CP_SH_E!R5+FC_OTH_CP_SC_E!R5+FC_OTH_CP_HW_E!R5+FC_OTH_CP_CA_E!R5</f>
        <v>0</v>
      </c>
      <c r="S5" s="8">
        <f>FC_OTH_CP_SH_E!S5+FC_OTH_CP_SC_E!S5+FC_OTH_CP_HW_E!S5+FC_OTH_CP_CA_E!S5</f>
        <v>0</v>
      </c>
      <c r="T5" s="8">
        <f>FC_OTH_CP_SH_E!T5+FC_OTH_CP_SC_E!T5+FC_OTH_CP_HW_E!T5+FC_OTH_CP_CA_E!T5</f>
        <v>0</v>
      </c>
      <c r="U5" s="8">
        <f>FC_OTH_CP_SH_E!U5+FC_OTH_CP_SC_E!U5+FC_OTH_CP_HW_E!U5+FC_OTH_CP_CA_E!U5</f>
        <v>0</v>
      </c>
      <c r="V5" s="8">
        <f>FC_OTH_CP_SH_E!V5+FC_OTH_CP_SC_E!V5+FC_OTH_CP_HW_E!V5+FC_OTH_CP_CA_E!V5</f>
        <v>0</v>
      </c>
      <c r="W5" s="8">
        <f>FC_OTH_CP_SH_E!W5+FC_OTH_CP_SC_E!W5+FC_OTH_CP_HW_E!W5+FC_OTH_CP_CA_E!W5</f>
        <v>0</v>
      </c>
      <c r="X5" s="8">
        <f>FC_OTH_CP_SH_E!X5+FC_OTH_CP_SC_E!X5+FC_OTH_CP_HW_E!X5+FC_OTH_CP_CA_E!X5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FC_OTH_CP_SH_E!C6+FC_OTH_CP_SC_E!C6+FC_OTH_CP_HW_E!C6+FC_OTH_CP_CA_E!C6</f>
        <v>0</v>
      </c>
      <c r="D6" s="8">
        <f>FC_OTH_CP_SH_E!D6+FC_OTH_CP_SC_E!D6+FC_OTH_CP_HW_E!D6+FC_OTH_CP_CA_E!D6</f>
        <v>0</v>
      </c>
      <c r="E6" s="8">
        <f>FC_OTH_CP_SH_E!E6+FC_OTH_CP_SC_E!E6+FC_OTH_CP_HW_E!E6+FC_OTH_CP_CA_E!E6</f>
        <v>0</v>
      </c>
      <c r="F6" s="8">
        <f>FC_OTH_CP_SH_E!F6+FC_OTH_CP_SC_E!F6+FC_OTH_CP_HW_E!F6+FC_OTH_CP_CA_E!F6</f>
        <v>0</v>
      </c>
      <c r="G6" s="8">
        <f>FC_OTH_CP_SH_E!G6+FC_OTH_CP_SC_E!G6+FC_OTH_CP_HW_E!G6+FC_OTH_CP_CA_E!G6</f>
        <v>0</v>
      </c>
      <c r="H6" s="8">
        <f>FC_OTH_CP_SH_E!H6+FC_OTH_CP_SC_E!H6+FC_OTH_CP_HW_E!H6+FC_OTH_CP_CA_E!H6</f>
        <v>0</v>
      </c>
      <c r="I6" s="8">
        <f>FC_OTH_CP_SH_E!I6+FC_OTH_CP_SC_E!I6+FC_OTH_CP_HW_E!I6+FC_OTH_CP_CA_E!I6</f>
        <v>0</v>
      </c>
      <c r="J6" s="8">
        <f>FC_OTH_CP_SH_E!J6+FC_OTH_CP_SC_E!J6+FC_OTH_CP_HW_E!J6+FC_OTH_CP_CA_E!J6</f>
        <v>0</v>
      </c>
      <c r="K6" s="8">
        <f>FC_OTH_CP_SH_E!K6+FC_OTH_CP_SC_E!K6+FC_OTH_CP_HW_E!K6+FC_OTH_CP_CA_E!K6</f>
        <v>0</v>
      </c>
      <c r="L6" s="8">
        <f>FC_OTH_CP_SH_E!L6+FC_OTH_CP_SC_E!L6+FC_OTH_CP_HW_E!L6+FC_OTH_CP_CA_E!L6</f>
        <v>0</v>
      </c>
      <c r="M6" s="8">
        <f>FC_OTH_CP_SH_E!M6+FC_OTH_CP_SC_E!M6+FC_OTH_CP_HW_E!M6+FC_OTH_CP_CA_E!M6</f>
        <v>0</v>
      </c>
      <c r="N6" s="8">
        <f>FC_OTH_CP_SH_E!N6+FC_OTH_CP_SC_E!N6+FC_OTH_CP_HW_E!N6+FC_OTH_CP_CA_E!N6</f>
        <v>0</v>
      </c>
      <c r="O6" s="8">
        <f>FC_OTH_CP_SH_E!O6+FC_OTH_CP_SC_E!O6+FC_OTH_CP_HW_E!O6+FC_OTH_CP_CA_E!O6</f>
        <v>0</v>
      </c>
      <c r="P6" s="8">
        <f>FC_OTH_CP_SH_E!P6+FC_OTH_CP_SC_E!P6+FC_OTH_CP_HW_E!P6+FC_OTH_CP_CA_E!P6</f>
        <v>0</v>
      </c>
      <c r="Q6" s="8">
        <f>FC_OTH_CP_SH_E!Q6+FC_OTH_CP_SC_E!Q6+FC_OTH_CP_HW_E!Q6+FC_OTH_CP_CA_E!Q6</f>
        <v>0</v>
      </c>
      <c r="R6" s="8">
        <f>FC_OTH_CP_SH_E!R6+FC_OTH_CP_SC_E!R6+FC_OTH_CP_HW_E!R6+FC_OTH_CP_CA_E!R6</f>
        <v>0</v>
      </c>
      <c r="S6" s="8">
        <f>FC_OTH_CP_SH_E!S6+FC_OTH_CP_SC_E!S6+FC_OTH_CP_HW_E!S6+FC_OTH_CP_CA_E!S6</f>
        <v>0</v>
      </c>
      <c r="T6" s="8">
        <f>FC_OTH_CP_SH_E!T6+FC_OTH_CP_SC_E!T6+FC_OTH_CP_HW_E!T6+FC_OTH_CP_CA_E!T6</f>
        <v>0</v>
      </c>
      <c r="U6" s="8">
        <f>FC_OTH_CP_SH_E!U6+FC_OTH_CP_SC_E!U6+FC_OTH_CP_HW_E!U6+FC_OTH_CP_CA_E!U6</f>
        <v>0</v>
      </c>
      <c r="V6" s="8">
        <f>FC_OTH_CP_SH_E!V6+FC_OTH_CP_SC_E!V6+FC_OTH_CP_HW_E!V6+FC_OTH_CP_CA_E!V6</f>
        <v>0</v>
      </c>
      <c r="W6" s="8">
        <f>FC_OTH_CP_SH_E!W6+FC_OTH_CP_SC_E!W6+FC_OTH_CP_HW_E!W6+FC_OTH_CP_CA_E!W6</f>
        <v>0</v>
      </c>
      <c r="X6" s="8">
        <f>FC_OTH_CP_SH_E!X6+FC_OTH_CP_SC_E!X6+FC_OTH_CP_HW_E!X6+FC_OTH_CP_CA_E!X6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FC_OTH_CP_SH_E!C7+FC_OTH_CP_SC_E!C7+FC_OTH_CP_HW_E!C7+FC_OTH_CP_CA_E!C7</f>
        <v>0</v>
      </c>
      <c r="D7" s="8">
        <f>FC_OTH_CP_SH_E!D7+FC_OTH_CP_SC_E!D7+FC_OTH_CP_HW_E!D7+FC_OTH_CP_CA_E!D7</f>
        <v>0</v>
      </c>
      <c r="E7" s="8">
        <f>FC_OTH_CP_SH_E!E7+FC_OTH_CP_SC_E!E7+FC_OTH_CP_HW_E!E7+FC_OTH_CP_CA_E!E7</f>
        <v>0</v>
      </c>
      <c r="F7" s="8">
        <f>FC_OTH_CP_SH_E!F7+FC_OTH_CP_SC_E!F7+FC_OTH_CP_HW_E!F7+FC_OTH_CP_CA_E!F7</f>
        <v>0</v>
      </c>
      <c r="G7" s="8">
        <f>FC_OTH_CP_SH_E!G7+FC_OTH_CP_SC_E!G7+FC_OTH_CP_HW_E!G7+FC_OTH_CP_CA_E!G7</f>
        <v>0</v>
      </c>
      <c r="H7" s="8">
        <f>FC_OTH_CP_SH_E!H7+FC_OTH_CP_SC_E!H7+FC_OTH_CP_HW_E!H7+FC_OTH_CP_CA_E!H7</f>
        <v>0</v>
      </c>
      <c r="I7" s="8">
        <f>FC_OTH_CP_SH_E!I7+FC_OTH_CP_SC_E!I7+FC_OTH_CP_HW_E!I7+FC_OTH_CP_CA_E!I7</f>
        <v>0</v>
      </c>
      <c r="J7" s="8">
        <f>FC_OTH_CP_SH_E!J7+FC_OTH_CP_SC_E!J7+FC_OTH_CP_HW_E!J7+FC_OTH_CP_CA_E!J7</f>
        <v>0</v>
      </c>
      <c r="K7" s="8">
        <f>FC_OTH_CP_SH_E!K7+FC_OTH_CP_SC_E!K7+FC_OTH_CP_HW_E!K7+FC_OTH_CP_CA_E!K7</f>
        <v>0</v>
      </c>
      <c r="L7" s="8">
        <f>FC_OTH_CP_SH_E!L7+FC_OTH_CP_SC_E!L7+FC_OTH_CP_HW_E!L7+FC_OTH_CP_CA_E!L7</f>
        <v>0</v>
      </c>
      <c r="M7" s="8">
        <f>FC_OTH_CP_SH_E!M7+FC_OTH_CP_SC_E!M7+FC_OTH_CP_HW_E!M7+FC_OTH_CP_CA_E!M7</f>
        <v>0</v>
      </c>
      <c r="N7" s="8">
        <f>FC_OTH_CP_SH_E!N7+FC_OTH_CP_SC_E!N7+FC_OTH_CP_HW_E!N7+FC_OTH_CP_CA_E!N7</f>
        <v>0</v>
      </c>
      <c r="O7" s="8">
        <f>FC_OTH_CP_SH_E!O7+FC_OTH_CP_SC_E!O7+FC_OTH_CP_HW_E!O7+FC_OTH_CP_CA_E!O7</f>
        <v>0</v>
      </c>
      <c r="P7" s="8">
        <f>FC_OTH_CP_SH_E!P7+FC_OTH_CP_SC_E!P7+FC_OTH_CP_HW_E!P7+FC_OTH_CP_CA_E!P7</f>
        <v>0</v>
      </c>
      <c r="Q7" s="8">
        <f>FC_OTH_CP_SH_E!Q7+FC_OTH_CP_SC_E!Q7+FC_OTH_CP_HW_E!Q7+FC_OTH_CP_CA_E!Q7</f>
        <v>0</v>
      </c>
      <c r="R7" s="8">
        <f>FC_OTH_CP_SH_E!R7+FC_OTH_CP_SC_E!R7+FC_OTH_CP_HW_E!R7+FC_OTH_CP_CA_E!R7</f>
        <v>0</v>
      </c>
      <c r="S7" s="8">
        <f>FC_OTH_CP_SH_E!S7+FC_OTH_CP_SC_E!S7+FC_OTH_CP_HW_E!S7+FC_OTH_CP_CA_E!S7</f>
        <v>0</v>
      </c>
      <c r="T7" s="8">
        <f>FC_OTH_CP_SH_E!T7+FC_OTH_CP_SC_E!T7+FC_OTH_CP_HW_E!T7+FC_OTH_CP_CA_E!T7</f>
        <v>0</v>
      </c>
      <c r="U7" s="8">
        <f>FC_OTH_CP_SH_E!U7+FC_OTH_CP_SC_E!U7+FC_OTH_CP_HW_E!U7+FC_OTH_CP_CA_E!U7</f>
        <v>0</v>
      </c>
      <c r="V7" s="8">
        <f>FC_OTH_CP_SH_E!V7+FC_OTH_CP_SC_E!V7+FC_OTH_CP_HW_E!V7+FC_OTH_CP_CA_E!V7</f>
        <v>0</v>
      </c>
      <c r="W7" s="8">
        <f>FC_OTH_CP_SH_E!W7+FC_OTH_CP_SC_E!W7+FC_OTH_CP_HW_E!W7+FC_OTH_CP_CA_E!W7</f>
        <v>0</v>
      </c>
      <c r="X7" s="8">
        <f>FC_OTH_CP_SH_E!X7+FC_OTH_CP_SC_E!X7+FC_OTH_CP_HW_E!X7+FC_OTH_CP_CA_E!X7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f>FC_OTH_CP_SH_E!C9+FC_OTH_CP_SC_E!C9+FC_OTH_CP_HW_E!C9+FC_OTH_CP_CA_E!C9</f>
        <v>0</v>
      </c>
      <c r="D9" s="8">
        <f>FC_OTH_CP_SH_E!D9+FC_OTH_CP_SC_E!D9+FC_OTH_CP_HW_E!D9+FC_OTH_CP_CA_E!D9</f>
        <v>0</v>
      </c>
      <c r="E9" s="8">
        <f>FC_OTH_CP_SH_E!E9+FC_OTH_CP_SC_E!E9+FC_OTH_CP_HW_E!E9+FC_OTH_CP_CA_E!E9</f>
        <v>0</v>
      </c>
      <c r="F9" s="8">
        <f>FC_OTH_CP_SH_E!F9+FC_OTH_CP_SC_E!F9+FC_OTH_CP_HW_E!F9+FC_OTH_CP_CA_E!F9</f>
        <v>0</v>
      </c>
      <c r="G9" s="8">
        <f>FC_OTH_CP_SH_E!G9+FC_OTH_CP_SC_E!G9+FC_OTH_CP_HW_E!G9+FC_OTH_CP_CA_E!G9</f>
        <v>0</v>
      </c>
      <c r="H9" s="8">
        <f>FC_OTH_CP_SH_E!H9+FC_OTH_CP_SC_E!H9+FC_OTH_CP_HW_E!H9+FC_OTH_CP_CA_E!H9</f>
        <v>0</v>
      </c>
      <c r="I9" s="8">
        <f>FC_OTH_CP_SH_E!I9+FC_OTH_CP_SC_E!I9+FC_OTH_CP_HW_E!I9+FC_OTH_CP_CA_E!I9</f>
        <v>0</v>
      </c>
      <c r="J9" s="8">
        <f>FC_OTH_CP_SH_E!J9+FC_OTH_CP_SC_E!J9+FC_OTH_CP_HW_E!J9+FC_OTH_CP_CA_E!J9</f>
        <v>0</v>
      </c>
      <c r="K9" s="8">
        <f>FC_OTH_CP_SH_E!K9+FC_OTH_CP_SC_E!K9+FC_OTH_CP_HW_E!K9+FC_OTH_CP_CA_E!K9</f>
        <v>0</v>
      </c>
      <c r="L9" s="8">
        <f>FC_OTH_CP_SH_E!L9+FC_OTH_CP_SC_E!L9+FC_OTH_CP_HW_E!L9+FC_OTH_CP_CA_E!L9</f>
        <v>0</v>
      </c>
      <c r="M9" s="8">
        <f>FC_OTH_CP_SH_E!M9+FC_OTH_CP_SC_E!M9+FC_OTH_CP_HW_E!M9+FC_OTH_CP_CA_E!M9</f>
        <v>0</v>
      </c>
      <c r="N9" s="8">
        <f>FC_OTH_CP_SH_E!N9+FC_OTH_CP_SC_E!N9+FC_OTH_CP_HW_E!N9+FC_OTH_CP_CA_E!N9</f>
        <v>0</v>
      </c>
      <c r="O9" s="8">
        <f>FC_OTH_CP_SH_E!O9+FC_OTH_CP_SC_E!O9+FC_OTH_CP_HW_E!O9+FC_OTH_CP_CA_E!O9</f>
        <v>0</v>
      </c>
      <c r="P9" s="8">
        <f>FC_OTH_CP_SH_E!P9+FC_OTH_CP_SC_E!P9+FC_OTH_CP_HW_E!P9+FC_OTH_CP_CA_E!P9</f>
        <v>0</v>
      </c>
      <c r="Q9" s="8">
        <f>FC_OTH_CP_SH_E!Q9+FC_OTH_CP_SC_E!Q9+FC_OTH_CP_HW_E!Q9+FC_OTH_CP_CA_E!Q9</f>
        <v>0</v>
      </c>
      <c r="R9" s="8">
        <f>FC_OTH_CP_SH_E!R9+FC_OTH_CP_SC_E!R9+FC_OTH_CP_HW_E!R9+FC_OTH_CP_CA_E!R9</f>
        <v>0</v>
      </c>
      <c r="S9" s="8">
        <f>FC_OTH_CP_SH_E!S9+FC_OTH_CP_SC_E!S9+FC_OTH_CP_HW_E!S9+FC_OTH_CP_CA_E!S9</f>
        <v>0</v>
      </c>
      <c r="T9" s="8">
        <f>FC_OTH_CP_SH_E!T9+FC_OTH_CP_SC_E!T9+FC_OTH_CP_HW_E!T9+FC_OTH_CP_CA_E!T9</f>
        <v>0</v>
      </c>
      <c r="U9" s="8">
        <f>FC_OTH_CP_SH_E!U9+FC_OTH_CP_SC_E!U9+FC_OTH_CP_HW_E!U9+FC_OTH_CP_CA_E!U9</f>
        <v>0</v>
      </c>
      <c r="V9" s="8">
        <f>FC_OTH_CP_SH_E!V9+FC_OTH_CP_SC_E!V9+FC_OTH_CP_HW_E!V9+FC_OTH_CP_CA_E!V9</f>
        <v>0</v>
      </c>
      <c r="W9" s="8">
        <f>FC_OTH_CP_SH_E!W9+FC_OTH_CP_SC_E!W9+FC_OTH_CP_HW_E!W9+FC_OTH_CP_CA_E!W9</f>
        <v>0</v>
      </c>
      <c r="X9" s="8">
        <f>FC_OTH_CP_SH_E!X9+FC_OTH_CP_SC_E!X9+FC_OTH_CP_HW_E!X9+FC_OTH_CP_CA_E!X9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FC_OTH_CP_SH_E!C10+FC_OTH_CP_SC_E!C10+FC_OTH_CP_HW_E!C10+FC_OTH_CP_CA_E!C10</f>
        <v>0</v>
      </c>
      <c r="D10" s="8">
        <f>FC_OTH_CP_SH_E!D10+FC_OTH_CP_SC_E!D10+FC_OTH_CP_HW_E!D10+FC_OTH_CP_CA_E!D10</f>
        <v>0</v>
      </c>
      <c r="E10" s="8">
        <f>FC_OTH_CP_SH_E!E10+FC_OTH_CP_SC_E!E10+FC_OTH_CP_HW_E!E10+FC_OTH_CP_CA_E!E10</f>
        <v>0</v>
      </c>
      <c r="F10" s="8">
        <f>FC_OTH_CP_SH_E!F10+FC_OTH_CP_SC_E!F10+FC_OTH_CP_HW_E!F10+FC_OTH_CP_CA_E!F10</f>
        <v>0</v>
      </c>
      <c r="G10" s="8">
        <f>FC_OTH_CP_SH_E!G10+FC_OTH_CP_SC_E!G10+FC_OTH_CP_HW_E!G10+FC_OTH_CP_CA_E!G10</f>
        <v>0</v>
      </c>
      <c r="H10" s="8">
        <f>FC_OTH_CP_SH_E!H10+FC_OTH_CP_SC_E!H10+FC_OTH_CP_HW_E!H10+FC_OTH_CP_CA_E!H10</f>
        <v>0</v>
      </c>
      <c r="I10" s="8">
        <f>FC_OTH_CP_SH_E!I10+FC_OTH_CP_SC_E!I10+FC_OTH_CP_HW_E!I10+FC_OTH_CP_CA_E!I10</f>
        <v>0</v>
      </c>
      <c r="J10" s="8">
        <f>FC_OTH_CP_SH_E!J10+FC_OTH_CP_SC_E!J10+FC_OTH_CP_HW_E!J10+FC_OTH_CP_CA_E!J10</f>
        <v>0</v>
      </c>
      <c r="K10" s="8">
        <f>FC_OTH_CP_SH_E!K10+FC_OTH_CP_SC_E!K10+FC_OTH_CP_HW_E!K10+FC_OTH_CP_CA_E!K10</f>
        <v>0</v>
      </c>
      <c r="L10" s="8">
        <f>FC_OTH_CP_SH_E!L10+FC_OTH_CP_SC_E!L10+FC_OTH_CP_HW_E!L10+FC_OTH_CP_CA_E!L10</f>
        <v>0</v>
      </c>
      <c r="M10" s="8">
        <f>FC_OTH_CP_SH_E!M10+FC_OTH_CP_SC_E!M10+FC_OTH_CP_HW_E!M10+FC_OTH_CP_CA_E!M10</f>
        <v>0</v>
      </c>
      <c r="N10" s="8">
        <f>FC_OTH_CP_SH_E!N10+FC_OTH_CP_SC_E!N10+FC_OTH_CP_HW_E!N10+FC_OTH_CP_CA_E!N10</f>
        <v>0</v>
      </c>
      <c r="O10" s="8">
        <f>FC_OTH_CP_SH_E!O10+FC_OTH_CP_SC_E!O10+FC_OTH_CP_HW_E!O10+FC_OTH_CP_CA_E!O10</f>
        <v>0</v>
      </c>
      <c r="P10" s="8">
        <f>FC_OTH_CP_SH_E!P10+FC_OTH_CP_SC_E!P10+FC_OTH_CP_HW_E!P10+FC_OTH_CP_CA_E!P10</f>
        <v>0</v>
      </c>
      <c r="Q10" s="8">
        <f>FC_OTH_CP_SH_E!Q10+FC_OTH_CP_SC_E!Q10+FC_OTH_CP_HW_E!Q10+FC_OTH_CP_CA_E!Q10</f>
        <v>0</v>
      </c>
      <c r="R10" s="8">
        <f>FC_OTH_CP_SH_E!R10+FC_OTH_CP_SC_E!R10+FC_OTH_CP_HW_E!R10+FC_OTH_CP_CA_E!R10</f>
        <v>0</v>
      </c>
      <c r="S10" s="8">
        <f>FC_OTH_CP_SH_E!S10+FC_OTH_CP_SC_E!S10+FC_OTH_CP_HW_E!S10+FC_OTH_CP_CA_E!S10</f>
        <v>0</v>
      </c>
      <c r="T10" s="8">
        <f>FC_OTH_CP_SH_E!T10+FC_OTH_CP_SC_E!T10+FC_OTH_CP_HW_E!T10+FC_OTH_CP_CA_E!T10</f>
        <v>0</v>
      </c>
      <c r="U10" s="8">
        <f>FC_OTH_CP_SH_E!U10+FC_OTH_CP_SC_E!U10+FC_OTH_CP_HW_E!U10+FC_OTH_CP_CA_E!U10</f>
        <v>0</v>
      </c>
      <c r="V10" s="8">
        <f>FC_OTH_CP_SH_E!V10+FC_OTH_CP_SC_E!V10+FC_OTH_CP_HW_E!V10+FC_OTH_CP_CA_E!V10</f>
        <v>0</v>
      </c>
      <c r="W10" s="8">
        <f>FC_OTH_CP_SH_E!W10+FC_OTH_CP_SC_E!W10+FC_OTH_CP_HW_E!W10+FC_OTH_CP_CA_E!W10</f>
        <v>0</v>
      </c>
      <c r="X10" s="8">
        <f>FC_OTH_CP_SH_E!X10+FC_OTH_CP_SC_E!X10+FC_OTH_CP_HW_E!X10+FC_OTH_CP_CA_E!X10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FC_OTH_CP_SH_E!C12+FC_OTH_CP_SC_E!C12+FC_OTH_CP_HW_E!C12+FC_OTH_CP_CA_E!C12</f>
        <v>0</v>
      </c>
      <c r="D12" s="8">
        <f>FC_OTH_CP_SH_E!D12+FC_OTH_CP_SC_E!D12+FC_OTH_CP_HW_E!D12+FC_OTH_CP_CA_E!D12</f>
        <v>0</v>
      </c>
      <c r="E12" s="8">
        <f>FC_OTH_CP_SH_E!E12+FC_OTH_CP_SC_E!E12+FC_OTH_CP_HW_E!E12+FC_OTH_CP_CA_E!E12</f>
        <v>0</v>
      </c>
      <c r="F12" s="8">
        <f>FC_OTH_CP_SH_E!F12+FC_OTH_CP_SC_E!F12+FC_OTH_CP_HW_E!F12+FC_OTH_CP_CA_E!F12</f>
        <v>0</v>
      </c>
      <c r="G12" s="8">
        <f>FC_OTH_CP_SH_E!G12+FC_OTH_CP_SC_E!G12+FC_OTH_CP_HW_E!G12+FC_OTH_CP_CA_E!G12</f>
        <v>0</v>
      </c>
      <c r="H12" s="8">
        <f>FC_OTH_CP_SH_E!H12+FC_OTH_CP_SC_E!H12+FC_OTH_CP_HW_E!H12+FC_OTH_CP_CA_E!H12</f>
        <v>0</v>
      </c>
      <c r="I12" s="8">
        <f>FC_OTH_CP_SH_E!I12+FC_OTH_CP_SC_E!I12+FC_OTH_CP_HW_E!I12+FC_OTH_CP_CA_E!I12</f>
        <v>0</v>
      </c>
      <c r="J12" s="8">
        <f>FC_OTH_CP_SH_E!J12+FC_OTH_CP_SC_E!J12+FC_OTH_CP_HW_E!J12+FC_OTH_CP_CA_E!J12</f>
        <v>0</v>
      </c>
      <c r="K12" s="8">
        <f>FC_OTH_CP_SH_E!K12+FC_OTH_CP_SC_E!K12+FC_OTH_CP_HW_E!K12+FC_OTH_CP_CA_E!K12</f>
        <v>0</v>
      </c>
      <c r="L12" s="8">
        <f>FC_OTH_CP_SH_E!L12+FC_OTH_CP_SC_E!L12+FC_OTH_CP_HW_E!L12+FC_OTH_CP_CA_E!L12</f>
        <v>0</v>
      </c>
      <c r="M12" s="8">
        <f>FC_OTH_CP_SH_E!M12+FC_OTH_CP_SC_E!M12+FC_OTH_CP_HW_E!M12+FC_OTH_CP_CA_E!M12</f>
        <v>0</v>
      </c>
      <c r="N12" s="8">
        <f>FC_OTH_CP_SH_E!N12+FC_OTH_CP_SC_E!N12+FC_OTH_CP_HW_E!N12+FC_OTH_CP_CA_E!N12</f>
        <v>0</v>
      </c>
      <c r="O12" s="8">
        <f>FC_OTH_CP_SH_E!O12+FC_OTH_CP_SC_E!O12+FC_OTH_CP_HW_E!O12+FC_OTH_CP_CA_E!O12</f>
        <v>0</v>
      </c>
      <c r="P12" s="8">
        <f>FC_OTH_CP_SH_E!P12+FC_OTH_CP_SC_E!P12+FC_OTH_CP_HW_E!P12+FC_OTH_CP_CA_E!P12</f>
        <v>0</v>
      </c>
      <c r="Q12" s="8">
        <f>FC_OTH_CP_SH_E!Q12+FC_OTH_CP_SC_E!Q12+FC_OTH_CP_HW_E!Q12+FC_OTH_CP_CA_E!Q12</f>
        <v>0</v>
      </c>
      <c r="R12" s="8">
        <f>FC_OTH_CP_SH_E!R12+FC_OTH_CP_SC_E!R12+FC_OTH_CP_HW_E!R12+FC_OTH_CP_CA_E!R12</f>
        <v>0</v>
      </c>
      <c r="S12" s="8">
        <f>FC_OTH_CP_SH_E!S12+FC_OTH_CP_SC_E!S12+FC_OTH_CP_HW_E!S12+FC_OTH_CP_CA_E!S12</f>
        <v>0</v>
      </c>
      <c r="T12" s="8">
        <f>FC_OTH_CP_SH_E!T12+FC_OTH_CP_SC_E!T12+FC_OTH_CP_HW_E!T12+FC_OTH_CP_CA_E!T12</f>
        <v>0</v>
      </c>
      <c r="U12" s="8">
        <f>FC_OTH_CP_SH_E!U12+FC_OTH_CP_SC_E!U12+FC_OTH_CP_HW_E!U12+FC_OTH_CP_CA_E!U12</f>
        <v>0</v>
      </c>
      <c r="V12" s="8">
        <f>FC_OTH_CP_SH_E!V12+FC_OTH_CP_SC_E!V12+FC_OTH_CP_HW_E!V12+FC_OTH_CP_CA_E!V12</f>
        <v>0</v>
      </c>
      <c r="W12" s="8">
        <f>FC_OTH_CP_SH_E!W12+FC_OTH_CP_SC_E!W12+FC_OTH_CP_HW_E!W12+FC_OTH_CP_CA_E!W12</f>
        <v>0</v>
      </c>
      <c r="X12" s="8">
        <f>FC_OTH_CP_SH_E!X12+FC_OTH_CP_SC_E!X12+FC_OTH_CP_HW_E!X12+FC_OTH_CP_CA_E!X12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FC_OTH_CP_SH_E!C13+FC_OTH_CP_SC_E!C13+FC_OTH_CP_HW_E!C13+FC_OTH_CP_CA_E!C13</f>
        <v>0</v>
      </c>
      <c r="D13" s="8">
        <f>FC_OTH_CP_SH_E!D13+FC_OTH_CP_SC_E!D13+FC_OTH_CP_HW_E!D13+FC_OTH_CP_CA_E!D13</f>
        <v>0</v>
      </c>
      <c r="E13" s="8">
        <f>FC_OTH_CP_SH_E!E13+FC_OTH_CP_SC_E!E13+FC_OTH_CP_HW_E!E13+FC_OTH_CP_CA_E!E13</f>
        <v>0</v>
      </c>
      <c r="F13" s="8">
        <f>FC_OTH_CP_SH_E!F13+FC_OTH_CP_SC_E!F13+FC_OTH_CP_HW_E!F13+FC_OTH_CP_CA_E!F13</f>
        <v>0</v>
      </c>
      <c r="G13" s="8">
        <f>FC_OTH_CP_SH_E!G13+FC_OTH_CP_SC_E!G13+FC_OTH_CP_HW_E!G13+FC_OTH_CP_CA_E!G13</f>
        <v>0</v>
      </c>
      <c r="H13" s="8">
        <f>FC_OTH_CP_SH_E!H13+FC_OTH_CP_SC_E!H13+FC_OTH_CP_HW_E!H13+FC_OTH_CP_CA_E!H13</f>
        <v>0</v>
      </c>
      <c r="I13" s="8">
        <f>FC_OTH_CP_SH_E!I13+FC_OTH_CP_SC_E!I13+FC_OTH_CP_HW_E!I13+FC_OTH_CP_CA_E!I13</f>
        <v>0</v>
      </c>
      <c r="J13" s="8">
        <f>FC_OTH_CP_SH_E!J13+FC_OTH_CP_SC_E!J13+FC_OTH_CP_HW_E!J13+FC_OTH_CP_CA_E!J13</f>
        <v>0</v>
      </c>
      <c r="K13" s="8">
        <f>FC_OTH_CP_SH_E!K13+FC_OTH_CP_SC_E!K13+FC_OTH_CP_HW_E!K13+FC_OTH_CP_CA_E!K13</f>
        <v>0</v>
      </c>
      <c r="L13" s="8">
        <f>FC_OTH_CP_SH_E!L13+FC_OTH_CP_SC_E!L13+FC_OTH_CP_HW_E!L13+FC_OTH_CP_CA_E!L13</f>
        <v>0</v>
      </c>
      <c r="M13" s="8">
        <f>FC_OTH_CP_SH_E!M13+FC_OTH_CP_SC_E!M13+FC_OTH_CP_HW_E!M13+FC_OTH_CP_CA_E!M13</f>
        <v>0</v>
      </c>
      <c r="N13" s="8">
        <f>FC_OTH_CP_SH_E!N13+FC_OTH_CP_SC_E!N13+FC_OTH_CP_HW_E!N13+FC_OTH_CP_CA_E!N13</f>
        <v>0</v>
      </c>
      <c r="O13" s="8">
        <f>FC_OTH_CP_SH_E!O13+FC_OTH_CP_SC_E!O13+FC_OTH_CP_HW_E!O13+FC_OTH_CP_CA_E!O13</f>
        <v>0</v>
      </c>
      <c r="P13" s="8">
        <f>FC_OTH_CP_SH_E!P13+FC_OTH_CP_SC_E!P13+FC_OTH_CP_HW_E!P13+FC_OTH_CP_CA_E!P13</f>
        <v>0</v>
      </c>
      <c r="Q13" s="8">
        <f>FC_OTH_CP_SH_E!Q13+FC_OTH_CP_SC_E!Q13+FC_OTH_CP_HW_E!Q13+FC_OTH_CP_CA_E!Q13</f>
        <v>0</v>
      </c>
      <c r="R13" s="8">
        <f>FC_OTH_CP_SH_E!R13+FC_OTH_CP_SC_E!R13+FC_OTH_CP_HW_E!R13+FC_OTH_CP_CA_E!R13</f>
        <v>0</v>
      </c>
      <c r="S13" s="8">
        <f>FC_OTH_CP_SH_E!S13+FC_OTH_CP_SC_E!S13+FC_OTH_CP_HW_E!S13+FC_OTH_CP_CA_E!S13</f>
        <v>0</v>
      </c>
      <c r="T13" s="8">
        <f>FC_OTH_CP_SH_E!T13+FC_OTH_CP_SC_E!T13+FC_OTH_CP_HW_E!T13+FC_OTH_CP_CA_E!T13</f>
        <v>0</v>
      </c>
      <c r="U13" s="8">
        <f>FC_OTH_CP_SH_E!U13+FC_OTH_CP_SC_E!U13+FC_OTH_CP_HW_E!U13+FC_OTH_CP_CA_E!U13</f>
        <v>0</v>
      </c>
      <c r="V13" s="8">
        <f>FC_OTH_CP_SH_E!V13+FC_OTH_CP_SC_E!V13+FC_OTH_CP_HW_E!V13+FC_OTH_CP_CA_E!V13</f>
        <v>0</v>
      </c>
      <c r="W13" s="8">
        <f>FC_OTH_CP_SH_E!W13+FC_OTH_CP_SC_E!W13+FC_OTH_CP_HW_E!W13+FC_OTH_CP_CA_E!W13</f>
        <v>0</v>
      </c>
      <c r="X13" s="8">
        <f>FC_OTH_CP_SH_E!X13+FC_OTH_CP_SC_E!X13+FC_OTH_CP_HW_E!X13+FC_OTH_CP_CA_E!X13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FC_OTH_CP_SH_E!C14+FC_OTH_CP_SC_E!C14+FC_OTH_CP_HW_E!C14+FC_OTH_CP_CA_E!C14</f>
        <v>0</v>
      </c>
      <c r="D14" s="8">
        <f>FC_OTH_CP_SH_E!D14+FC_OTH_CP_SC_E!D14+FC_OTH_CP_HW_E!D14+FC_OTH_CP_CA_E!D14</f>
        <v>0</v>
      </c>
      <c r="E14" s="8">
        <f>FC_OTH_CP_SH_E!E14+FC_OTH_CP_SC_E!E14+FC_OTH_CP_HW_E!E14+FC_OTH_CP_CA_E!E14</f>
        <v>0</v>
      </c>
      <c r="F14" s="8">
        <f>FC_OTH_CP_SH_E!F14+FC_OTH_CP_SC_E!F14+FC_OTH_CP_HW_E!F14+FC_OTH_CP_CA_E!F14</f>
        <v>0</v>
      </c>
      <c r="G14" s="8">
        <f>FC_OTH_CP_SH_E!G14+FC_OTH_CP_SC_E!G14+FC_OTH_CP_HW_E!G14+FC_OTH_CP_CA_E!G14</f>
        <v>0</v>
      </c>
      <c r="H14" s="8">
        <f>FC_OTH_CP_SH_E!H14+FC_OTH_CP_SC_E!H14+FC_OTH_CP_HW_E!H14+FC_OTH_CP_CA_E!H14</f>
        <v>0</v>
      </c>
      <c r="I14" s="8">
        <f>FC_OTH_CP_SH_E!I14+FC_OTH_CP_SC_E!I14+FC_OTH_CP_HW_E!I14+FC_OTH_CP_CA_E!I14</f>
        <v>0</v>
      </c>
      <c r="J14" s="8">
        <f>FC_OTH_CP_SH_E!J14+FC_OTH_CP_SC_E!J14+FC_OTH_CP_HW_E!J14+FC_OTH_CP_CA_E!J14</f>
        <v>0</v>
      </c>
      <c r="K14" s="8">
        <f>FC_OTH_CP_SH_E!K14+FC_OTH_CP_SC_E!K14+FC_OTH_CP_HW_E!K14+FC_OTH_CP_CA_E!K14</f>
        <v>0</v>
      </c>
      <c r="L14" s="8">
        <f>FC_OTH_CP_SH_E!L14+FC_OTH_CP_SC_E!L14+FC_OTH_CP_HW_E!L14+FC_OTH_CP_CA_E!L14</f>
        <v>0</v>
      </c>
      <c r="M14" s="8">
        <f>FC_OTH_CP_SH_E!M14+FC_OTH_CP_SC_E!M14+FC_OTH_CP_HW_E!M14+FC_OTH_CP_CA_E!M14</f>
        <v>0</v>
      </c>
      <c r="N14" s="8">
        <f>FC_OTH_CP_SH_E!N14+FC_OTH_CP_SC_E!N14+FC_OTH_CP_HW_E!N14+FC_OTH_CP_CA_E!N14</f>
        <v>0</v>
      </c>
      <c r="O14" s="8">
        <f>FC_OTH_CP_SH_E!O14+FC_OTH_CP_SC_E!O14+FC_OTH_CP_HW_E!O14+FC_OTH_CP_CA_E!O14</f>
        <v>0</v>
      </c>
      <c r="P14" s="8">
        <f>FC_OTH_CP_SH_E!P14+FC_OTH_CP_SC_E!P14+FC_OTH_CP_HW_E!P14+FC_OTH_CP_CA_E!P14</f>
        <v>0</v>
      </c>
      <c r="Q14" s="8">
        <f>FC_OTH_CP_SH_E!Q14+FC_OTH_CP_SC_E!Q14+FC_OTH_CP_HW_E!Q14+FC_OTH_CP_CA_E!Q14</f>
        <v>0</v>
      </c>
      <c r="R14" s="8">
        <f>FC_OTH_CP_SH_E!R14+FC_OTH_CP_SC_E!R14+FC_OTH_CP_HW_E!R14+FC_OTH_CP_CA_E!R14</f>
        <v>0</v>
      </c>
      <c r="S14" s="8">
        <f>FC_OTH_CP_SH_E!S14+FC_OTH_CP_SC_E!S14+FC_OTH_CP_HW_E!S14+FC_OTH_CP_CA_E!S14</f>
        <v>0</v>
      </c>
      <c r="T14" s="8">
        <f>FC_OTH_CP_SH_E!T14+FC_OTH_CP_SC_E!T14+FC_OTH_CP_HW_E!T14+FC_OTH_CP_CA_E!T14</f>
        <v>0</v>
      </c>
      <c r="U14" s="8">
        <f>FC_OTH_CP_SH_E!U14+FC_OTH_CP_SC_E!U14+FC_OTH_CP_HW_E!U14+FC_OTH_CP_CA_E!U14</f>
        <v>0</v>
      </c>
      <c r="V14" s="8">
        <f>FC_OTH_CP_SH_E!V14+FC_OTH_CP_SC_E!V14+FC_OTH_CP_HW_E!V14+FC_OTH_CP_CA_E!V14</f>
        <v>0</v>
      </c>
      <c r="W14" s="8">
        <f>FC_OTH_CP_SH_E!W14+FC_OTH_CP_SC_E!W14+FC_OTH_CP_HW_E!W14+FC_OTH_CP_CA_E!W14</f>
        <v>0</v>
      </c>
      <c r="X14" s="8">
        <f>FC_OTH_CP_SH_E!X14+FC_OTH_CP_SC_E!X14+FC_OTH_CP_HW_E!X14+FC_OTH_CP_CA_E!X14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FC_OTH_CP_SH_E!C15+FC_OTH_CP_SC_E!C15+FC_OTH_CP_HW_E!C15+FC_OTH_CP_CA_E!C15</f>
        <v>0</v>
      </c>
      <c r="D15" s="8">
        <f>FC_OTH_CP_SH_E!D15+FC_OTH_CP_SC_E!D15+FC_OTH_CP_HW_E!D15+FC_OTH_CP_CA_E!D15</f>
        <v>0</v>
      </c>
      <c r="E15" s="8">
        <f>FC_OTH_CP_SH_E!E15+FC_OTH_CP_SC_E!E15+FC_OTH_CP_HW_E!E15+FC_OTH_CP_CA_E!E15</f>
        <v>0</v>
      </c>
      <c r="F15" s="8">
        <f>FC_OTH_CP_SH_E!F15+FC_OTH_CP_SC_E!F15+FC_OTH_CP_HW_E!F15+FC_OTH_CP_CA_E!F15</f>
        <v>0</v>
      </c>
      <c r="G15" s="8">
        <f>FC_OTH_CP_SH_E!G15+FC_OTH_CP_SC_E!G15+FC_OTH_CP_HW_E!G15+FC_OTH_CP_CA_E!G15</f>
        <v>0</v>
      </c>
      <c r="H15" s="8">
        <f>FC_OTH_CP_SH_E!H15+FC_OTH_CP_SC_E!H15+FC_OTH_CP_HW_E!H15+FC_OTH_CP_CA_E!H15</f>
        <v>0</v>
      </c>
      <c r="I15" s="8">
        <f>FC_OTH_CP_SH_E!I15+FC_OTH_CP_SC_E!I15+FC_OTH_CP_HW_E!I15+FC_OTH_CP_CA_E!I15</f>
        <v>0</v>
      </c>
      <c r="J15" s="8">
        <f>FC_OTH_CP_SH_E!J15+FC_OTH_CP_SC_E!J15+FC_OTH_CP_HW_E!J15+FC_OTH_CP_CA_E!J15</f>
        <v>0</v>
      </c>
      <c r="K15" s="8">
        <f>FC_OTH_CP_SH_E!K15+FC_OTH_CP_SC_E!K15+FC_OTH_CP_HW_E!K15+FC_OTH_CP_CA_E!K15</f>
        <v>0</v>
      </c>
      <c r="L15" s="8">
        <f>FC_OTH_CP_SH_E!L15+FC_OTH_CP_SC_E!L15+FC_OTH_CP_HW_E!L15+FC_OTH_CP_CA_E!L15</f>
        <v>0</v>
      </c>
      <c r="M15" s="8">
        <f>FC_OTH_CP_SH_E!M15+FC_OTH_CP_SC_E!M15+FC_OTH_CP_HW_E!M15+FC_OTH_CP_CA_E!M15</f>
        <v>0</v>
      </c>
      <c r="N15" s="8">
        <f>FC_OTH_CP_SH_E!N15+FC_OTH_CP_SC_E!N15+FC_OTH_CP_HW_E!N15+FC_OTH_CP_CA_E!N15</f>
        <v>0</v>
      </c>
      <c r="O15" s="8">
        <f>FC_OTH_CP_SH_E!O15+FC_OTH_CP_SC_E!O15+FC_OTH_CP_HW_E!O15+FC_OTH_CP_CA_E!O15</f>
        <v>0</v>
      </c>
      <c r="P15" s="8">
        <f>FC_OTH_CP_SH_E!P15+FC_OTH_CP_SC_E!P15+FC_OTH_CP_HW_E!P15+FC_OTH_CP_CA_E!P15</f>
        <v>0</v>
      </c>
      <c r="Q15" s="8">
        <f>FC_OTH_CP_SH_E!Q15+FC_OTH_CP_SC_E!Q15+FC_OTH_CP_HW_E!Q15+FC_OTH_CP_CA_E!Q15</f>
        <v>0</v>
      </c>
      <c r="R15" s="8">
        <f>FC_OTH_CP_SH_E!R15+FC_OTH_CP_SC_E!R15+FC_OTH_CP_HW_E!R15+FC_OTH_CP_CA_E!R15</f>
        <v>0</v>
      </c>
      <c r="S15" s="8">
        <f>FC_OTH_CP_SH_E!S15+FC_OTH_CP_SC_E!S15+FC_OTH_CP_HW_E!S15+FC_OTH_CP_CA_E!S15</f>
        <v>0</v>
      </c>
      <c r="T15" s="8">
        <f>FC_OTH_CP_SH_E!T15+FC_OTH_CP_SC_E!T15+FC_OTH_CP_HW_E!T15+FC_OTH_CP_CA_E!T15</f>
        <v>0</v>
      </c>
      <c r="U15" s="8">
        <f>FC_OTH_CP_SH_E!U15+FC_OTH_CP_SC_E!U15+FC_OTH_CP_HW_E!U15+FC_OTH_CP_CA_E!U15</f>
        <v>0</v>
      </c>
      <c r="V15" s="8">
        <f>FC_OTH_CP_SH_E!V15+FC_OTH_CP_SC_E!V15+FC_OTH_CP_HW_E!V15+FC_OTH_CP_CA_E!V15</f>
        <v>0</v>
      </c>
      <c r="W15" s="8">
        <f>FC_OTH_CP_SH_E!W15+FC_OTH_CP_SC_E!W15+FC_OTH_CP_HW_E!W15+FC_OTH_CP_CA_E!W15</f>
        <v>0</v>
      </c>
      <c r="X15" s="8">
        <f>FC_OTH_CP_SH_E!X15+FC_OTH_CP_SC_E!X15+FC_OTH_CP_HW_E!X15+FC_OTH_CP_CA_E!X15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FC_OTH_CP_SH_E!C16+FC_OTH_CP_SC_E!C16+FC_OTH_CP_HW_E!C16+FC_OTH_CP_CA_E!C16</f>
        <v>0</v>
      </c>
      <c r="D16" s="8">
        <f>FC_OTH_CP_SH_E!D16+FC_OTH_CP_SC_E!D16+FC_OTH_CP_HW_E!D16+FC_OTH_CP_CA_E!D16</f>
        <v>0</v>
      </c>
      <c r="E16" s="8">
        <f>FC_OTH_CP_SH_E!E16+FC_OTH_CP_SC_E!E16+FC_OTH_CP_HW_E!E16+FC_OTH_CP_CA_E!E16</f>
        <v>0</v>
      </c>
      <c r="F16" s="8">
        <f>FC_OTH_CP_SH_E!F16+FC_OTH_CP_SC_E!F16+FC_OTH_CP_HW_E!F16+FC_OTH_CP_CA_E!F16</f>
        <v>0</v>
      </c>
      <c r="G16" s="8">
        <f>FC_OTH_CP_SH_E!G16+FC_OTH_CP_SC_E!G16+FC_OTH_CP_HW_E!G16+FC_OTH_CP_CA_E!G16</f>
        <v>0</v>
      </c>
      <c r="H16" s="8">
        <f>FC_OTH_CP_SH_E!H16+FC_OTH_CP_SC_E!H16+FC_OTH_CP_HW_E!H16+FC_OTH_CP_CA_E!H16</f>
        <v>0</v>
      </c>
      <c r="I16" s="8">
        <f>FC_OTH_CP_SH_E!I16+FC_OTH_CP_SC_E!I16+FC_OTH_CP_HW_E!I16+FC_OTH_CP_CA_E!I16</f>
        <v>0</v>
      </c>
      <c r="J16" s="8">
        <f>FC_OTH_CP_SH_E!J16+FC_OTH_CP_SC_E!J16+FC_OTH_CP_HW_E!J16+FC_OTH_CP_CA_E!J16</f>
        <v>0</v>
      </c>
      <c r="K16" s="8">
        <f>FC_OTH_CP_SH_E!K16+FC_OTH_CP_SC_E!K16+FC_OTH_CP_HW_E!K16+FC_OTH_CP_CA_E!K16</f>
        <v>0</v>
      </c>
      <c r="L16" s="8">
        <f>FC_OTH_CP_SH_E!L16+FC_OTH_CP_SC_E!L16+FC_OTH_CP_HW_E!L16+FC_OTH_CP_CA_E!L16</f>
        <v>0</v>
      </c>
      <c r="M16" s="8">
        <f>FC_OTH_CP_SH_E!M16+FC_OTH_CP_SC_E!M16+FC_OTH_CP_HW_E!M16+FC_OTH_CP_CA_E!M16</f>
        <v>0</v>
      </c>
      <c r="N16" s="8">
        <f>FC_OTH_CP_SH_E!N16+FC_OTH_CP_SC_E!N16+FC_OTH_CP_HW_E!N16+FC_OTH_CP_CA_E!N16</f>
        <v>0</v>
      </c>
      <c r="O16" s="8">
        <f>FC_OTH_CP_SH_E!O16+FC_OTH_CP_SC_E!O16+FC_OTH_CP_HW_E!O16+FC_OTH_CP_CA_E!O16</f>
        <v>0</v>
      </c>
      <c r="P16" s="8">
        <f>FC_OTH_CP_SH_E!P16+FC_OTH_CP_SC_E!P16+FC_OTH_CP_HW_E!P16+FC_OTH_CP_CA_E!P16</f>
        <v>0</v>
      </c>
      <c r="Q16" s="8">
        <f>FC_OTH_CP_SH_E!Q16+FC_OTH_CP_SC_E!Q16+FC_OTH_CP_HW_E!Q16+FC_OTH_CP_CA_E!Q16</f>
        <v>0</v>
      </c>
      <c r="R16" s="8">
        <f>FC_OTH_CP_SH_E!R16+FC_OTH_CP_SC_E!R16+FC_OTH_CP_HW_E!R16+FC_OTH_CP_CA_E!R16</f>
        <v>0</v>
      </c>
      <c r="S16" s="8">
        <f>FC_OTH_CP_SH_E!S16+FC_OTH_CP_SC_E!S16+FC_OTH_CP_HW_E!S16+FC_OTH_CP_CA_E!S16</f>
        <v>0</v>
      </c>
      <c r="T16" s="8">
        <f>FC_OTH_CP_SH_E!T16+FC_OTH_CP_SC_E!T16+FC_OTH_CP_HW_E!T16+FC_OTH_CP_CA_E!T16</f>
        <v>0</v>
      </c>
      <c r="U16" s="8">
        <f>FC_OTH_CP_SH_E!U16+FC_OTH_CP_SC_E!U16+FC_OTH_CP_HW_E!U16+FC_OTH_CP_CA_E!U16</f>
        <v>0</v>
      </c>
      <c r="V16" s="8">
        <f>FC_OTH_CP_SH_E!V16+FC_OTH_CP_SC_E!V16+FC_OTH_CP_HW_E!V16+FC_OTH_CP_CA_E!V16</f>
        <v>0</v>
      </c>
      <c r="W16" s="8">
        <f>FC_OTH_CP_SH_E!W16+FC_OTH_CP_SC_E!W16+FC_OTH_CP_HW_E!W16+FC_OTH_CP_CA_E!W16</f>
        <v>0</v>
      </c>
      <c r="X16" s="8">
        <f>FC_OTH_CP_SH_E!X16+FC_OTH_CP_SC_E!X16+FC_OTH_CP_HW_E!X16+FC_OTH_CP_CA_E!X16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29.290680000000002</v>
      </c>
      <c r="D17" s="27">
        <f t="shared" si="5"/>
        <v>2.2777199999999995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FC_OTH_CP_SH_E!C18+FC_OTH_CP_SC_E!C18+FC_OTH_CP_HW_E!C18+FC_OTH_CP_CA_E!C18</f>
        <v>29.290680000000002</v>
      </c>
      <c r="D18" s="8">
        <f>FC_OTH_CP_SH_E!D18+FC_OTH_CP_SC_E!D18+FC_OTH_CP_HW_E!D18+FC_OTH_CP_CA_E!D18</f>
        <v>2.2777199999999995</v>
      </c>
      <c r="E18" s="8">
        <f>FC_OTH_CP_SH_E!E18+FC_OTH_CP_SC_E!E18+FC_OTH_CP_HW_E!E18+FC_OTH_CP_CA_E!E18</f>
        <v>0</v>
      </c>
      <c r="F18" s="8">
        <f>FC_OTH_CP_SH_E!F18+FC_OTH_CP_SC_E!F18+FC_OTH_CP_HW_E!F18+FC_OTH_CP_CA_E!F18</f>
        <v>0</v>
      </c>
      <c r="G18" s="8">
        <f>FC_OTH_CP_SH_E!G18+FC_OTH_CP_SC_E!G18+FC_OTH_CP_HW_E!G18+FC_OTH_CP_CA_E!G18</f>
        <v>0</v>
      </c>
      <c r="H18" s="8">
        <f>FC_OTH_CP_SH_E!H18+FC_OTH_CP_SC_E!H18+FC_OTH_CP_HW_E!H18+FC_OTH_CP_CA_E!H18</f>
        <v>0</v>
      </c>
      <c r="I18" s="8">
        <f>FC_OTH_CP_SH_E!I18+FC_OTH_CP_SC_E!I18+FC_OTH_CP_HW_E!I18+FC_OTH_CP_CA_E!I18</f>
        <v>0</v>
      </c>
      <c r="J18" s="8">
        <f>FC_OTH_CP_SH_E!J18+FC_OTH_CP_SC_E!J18+FC_OTH_CP_HW_E!J18+FC_OTH_CP_CA_E!J18</f>
        <v>0</v>
      </c>
      <c r="K18" s="8">
        <f>FC_OTH_CP_SH_E!K18+FC_OTH_CP_SC_E!K18+FC_OTH_CP_HW_E!K18+FC_OTH_CP_CA_E!K18</f>
        <v>0</v>
      </c>
      <c r="L18" s="8">
        <f>FC_OTH_CP_SH_E!L18+FC_OTH_CP_SC_E!L18+FC_OTH_CP_HW_E!L18+FC_OTH_CP_CA_E!L18</f>
        <v>0</v>
      </c>
      <c r="M18" s="8">
        <f>FC_OTH_CP_SH_E!M18+FC_OTH_CP_SC_E!M18+FC_OTH_CP_HW_E!M18+FC_OTH_CP_CA_E!M18</f>
        <v>0</v>
      </c>
      <c r="N18" s="8">
        <f>FC_OTH_CP_SH_E!N18+FC_OTH_CP_SC_E!N18+FC_OTH_CP_HW_E!N18+FC_OTH_CP_CA_E!N18</f>
        <v>0</v>
      </c>
      <c r="O18" s="8">
        <f>FC_OTH_CP_SH_E!O18+FC_OTH_CP_SC_E!O18+FC_OTH_CP_HW_E!O18+FC_OTH_CP_CA_E!O18</f>
        <v>0</v>
      </c>
      <c r="P18" s="8">
        <f>FC_OTH_CP_SH_E!P18+FC_OTH_CP_SC_E!P18+FC_OTH_CP_HW_E!P18+FC_OTH_CP_CA_E!P18</f>
        <v>0</v>
      </c>
      <c r="Q18" s="8">
        <f>FC_OTH_CP_SH_E!Q18+FC_OTH_CP_SC_E!Q18+FC_OTH_CP_HW_E!Q18+FC_OTH_CP_CA_E!Q18</f>
        <v>0</v>
      </c>
      <c r="R18" s="8">
        <f>FC_OTH_CP_SH_E!R18+FC_OTH_CP_SC_E!R18+FC_OTH_CP_HW_E!R18+FC_OTH_CP_CA_E!R18</f>
        <v>0</v>
      </c>
      <c r="S18" s="8">
        <f>FC_OTH_CP_SH_E!S18+FC_OTH_CP_SC_E!S18+FC_OTH_CP_HW_E!S18+FC_OTH_CP_CA_E!S18</f>
        <v>0</v>
      </c>
      <c r="T18" s="8">
        <f>FC_OTH_CP_SH_E!T18+FC_OTH_CP_SC_E!T18+FC_OTH_CP_HW_E!T18+FC_OTH_CP_CA_E!T18</f>
        <v>0</v>
      </c>
      <c r="U18" s="8">
        <f>FC_OTH_CP_SH_E!U18+FC_OTH_CP_SC_E!U18+FC_OTH_CP_HW_E!U18+FC_OTH_CP_CA_E!U18</f>
        <v>0</v>
      </c>
      <c r="V18" s="8">
        <f>FC_OTH_CP_SH_E!V18+FC_OTH_CP_SC_E!V18+FC_OTH_CP_HW_E!V18+FC_OTH_CP_CA_E!V18</f>
        <v>0</v>
      </c>
      <c r="W18" s="8">
        <f>FC_OTH_CP_SH_E!W18+FC_OTH_CP_SC_E!W18+FC_OTH_CP_HW_E!W18+FC_OTH_CP_CA_E!W18</f>
        <v>0</v>
      </c>
      <c r="X18" s="8">
        <f>FC_OTH_CP_SH_E!X18+FC_OTH_CP_SC_E!X18+FC_OTH_CP_HW_E!X18+FC_OTH_CP_CA_E!X18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FC_OTH_CP_SH_E!C19+FC_OTH_CP_SC_E!C19+FC_OTH_CP_HW_E!C19+FC_OTH_CP_CA_E!C19</f>
        <v>0</v>
      </c>
      <c r="D19" s="8">
        <f>FC_OTH_CP_SH_E!D19+FC_OTH_CP_SC_E!D19+FC_OTH_CP_HW_E!D19+FC_OTH_CP_CA_E!D19</f>
        <v>0</v>
      </c>
      <c r="E19" s="8">
        <f>FC_OTH_CP_SH_E!E19+FC_OTH_CP_SC_E!E19+FC_OTH_CP_HW_E!E19+FC_OTH_CP_CA_E!E19</f>
        <v>0</v>
      </c>
      <c r="F19" s="8">
        <f>FC_OTH_CP_SH_E!F19+FC_OTH_CP_SC_E!F19+FC_OTH_CP_HW_E!F19+FC_OTH_CP_CA_E!F19</f>
        <v>0</v>
      </c>
      <c r="G19" s="8">
        <f>FC_OTH_CP_SH_E!G19+FC_OTH_CP_SC_E!G19+FC_OTH_CP_HW_E!G19+FC_OTH_CP_CA_E!G19</f>
        <v>0</v>
      </c>
      <c r="H19" s="8">
        <f>FC_OTH_CP_SH_E!H19+FC_OTH_CP_SC_E!H19+FC_OTH_CP_HW_E!H19+FC_OTH_CP_CA_E!H19</f>
        <v>0</v>
      </c>
      <c r="I19" s="8">
        <f>FC_OTH_CP_SH_E!I19+FC_OTH_CP_SC_E!I19+FC_OTH_CP_HW_E!I19+FC_OTH_CP_CA_E!I19</f>
        <v>0</v>
      </c>
      <c r="J19" s="8">
        <f>FC_OTH_CP_SH_E!J19+FC_OTH_CP_SC_E!J19+FC_OTH_CP_HW_E!J19+FC_OTH_CP_CA_E!J19</f>
        <v>0</v>
      </c>
      <c r="K19" s="8">
        <f>FC_OTH_CP_SH_E!K19+FC_OTH_CP_SC_E!K19+FC_OTH_CP_HW_E!K19+FC_OTH_CP_CA_E!K19</f>
        <v>0</v>
      </c>
      <c r="L19" s="8">
        <f>FC_OTH_CP_SH_E!L19+FC_OTH_CP_SC_E!L19+FC_OTH_CP_HW_E!L19+FC_OTH_CP_CA_E!L19</f>
        <v>0</v>
      </c>
      <c r="M19" s="8">
        <f>FC_OTH_CP_SH_E!M19+FC_OTH_CP_SC_E!M19+FC_OTH_CP_HW_E!M19+FC_OTH_CP_CA_E!M19</f>
        <v>0</v>
      </c>
      <c r="N19" s="8">
        <f>FC_OTH_CP_SH_E!N19+FC_OTH_CP_SC_E!N19+FC_OTH_CP_HW_E!N19+FC_OTH_CP_CA_E!N19</f>
        <v>0</v>
      </c>
      <c r="O19" s="8">
        <f>FC_OTH_CP_SH_E!O19+FC_OTH_CP_SC_E!O19+FC_OTH_CP_HW_E!O19+FC_OTH_CP_CA_E!O19</f>
        <v>0</v>
      </c>
      <c r="P19" s="8">
        <f>FC_OTH_CP_SH_E!P19+FC_OTH_CP_SC_E!P19+FC_OTH_CP_HW_E!P19+FC_OTH_CP_CA_E!P19</f>
        <v>0</v>
      </c>
      <c r="Q19" s="8">
        <f>FC_OTH_CP_SH_E!Q19+FC_OTH_CP_SC_E!Q19+FC_OTH_CP_HW_E!Q19+FC_OTH_CP_CA_E!Q19</f>
        <v>0</v>
      </c>
      <c r="R19" s="8">
        <f>FC_OTH_CP_SH_E!R19+FC_OTH_CP_SC_E!R19+FC_OTH_CP_HW_E!R19+FC_OTH_CP_CA_E!R19</f>
        <v>0</v>
      </c>
      <c r="S19" s="8">
        <f>FC_OTH_CP_SH_E!S19+FC_OTH_CP_SC_E!S19+FC_OTH_CP_HW_E!S19+FC_OTH_CP_CA_E!S19</f>
        <v>0</v>
      </c>
      <c r="T19" s="8">
        <f>FC_OTH_CP_SH_E!T19+FC_OTH_CP_SC_E!T19+FC_OTH_CP_HW_E!T19+FC_OTH_CP_CA_E!T19</f>
        <v>0</v>
      </c>
      <c r="U19" s="8">
        <f>FC_OTH_CP_SH_E!U19+FC_OTH_CP_SC_E!U19+FC_OTH_CP_HW_E!U19+FC_OTH_CP_CA_E!U19</f>
        <v>0</v>
      </c>
      <c r="V19" s="8">
        <f>FC_OTH_CP_SH_E!V19+FC_OTH_CP_SC_E!V19+FC_OTH_CP_HW_E!V19+FC_OTH_CP_CA_E!V19</f>
        <v>0</v>
      </c>
      <c r="W19" s="8">
        <f>FC_OTH_CP_SH_E!W19+FC_OTH_CP_SC_E!W19+FC_OTH_CP_HW_E!W19+FC_OTH_CP_CA_E!W19</f>
        <v>0</v>
      </c>
      <c r="X19" s="8">
        <f>FC_OTH_CP_SH_E!X19+FC_OTH_CP_SC_E!X19+FC_OTH_CP_HW_E!X19+FC_OTH_CP_CA_E!X19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FC_OTH_CP_SH_E!C20+FC_OTH_CP_SC_E!C20+FC_OTH_CP_HW_E!C20+FC_OTH_CP_CA_E!C20</f>
        <v>0</v>
      </c>
      <c r="D20" s="8">
        <f>FC_OTH_CP_SH_E!D20+FC_OTH_CP_SC_E!D20+FC_OTH_CP_HW_E!D20+FC_OTH_CP_CA_E!D20</f>
        <v>0</v>
      </c>
      <c r="E20" s="8">
        <f>FC_OTH_CP_SH_E!E20+FC_OTH_CP_SC_E!E20+FC_OTH_CP_HW_E!E20+FC_OTH_CP_CA_E!E20</f>
        <v>0</v>
      </c>
      <c r="F20" s="8">
        <f>FC_OTH_CP_SH_E!F20+FC_OTH_CP_SC_E!F20+FC_OTH_CP_HW_E!F20+FC_OTH_CP_CA_E!F20</f>
        <v>0</v>
      </c>
      <c r="G20" s="8">
        <f>FC_OTH_CP_SH_E!G20+FC_OTH_CP_SC_E!G20+FC_OTH_CP_HW_E!G20+FC_OTH_CP_CA_E!G20</f>
        <v>0</v>
      </c>
      <c r="H20" s="8">
        <f>FC_OTH_CP_SH_E!H20+FC_OTH_CP_SC_E!H20+FC_OTH_CP_HW_E!H20+FC_OTH_CP_CA_E!H20</f>
        <v>0</v>
      </c>
      <c r="I20" s="8">
        <f>FC_OTH_CP_SH_E!I20+FC_OTH_CP_SC_E!I20+FC_OTH_CP_HW_E!I20+FC_OTH_CP_CA_E!I20</f>
        <v>0</v>
      </c>
      <c r="J20" s="8">
        <f>FC_OTH_CP_SH_E!J20+FC_OTH_CP_SC_E!J20+FC_OTH_CP_HW_E!J20+FC_OTH_CP_CA_E!J20</f>
        <v>0</v>
      </c>
      <c r="K20" s="8">
        <f>FC_OTH_CP_SH_E!K20+FC_OTH_CP_SC_E!K20+FC_OTH_CP_HW_E!K20+FC_OTH_CP_CA_E!K20</f>
        <v>0</v>
      </c>
      <c r="L20" s="8">
        <f>FC_OTH_CP_SH_E!L20+FC_OTH_CP_SC_E!L20+FC_OTH_CP_HW_E!L20+FC_OTH_CP_CA_E!L20</f>
        <v>0</v>
      </c>
      <c r="M20" s="8">
        <f>FC_OTH_CP_SH_E!M20+FC_OTH_CP_SC_E!M20+FC_OTH_CP_HW_E!M20+FC_OTH_CP_CA_E!M20</f>
        <v>0</v>
      </c>
      <c r="N20" s="8">
        <f>FC_OTH_CP_SH_E!N20+FC_OTH_CP_SC_E!N20+FC_OTH_CP_HW_E!N20+FC_OTH_CP_CA_E!N20</f>
        <v>0</v>
      </c>
      <c r="O20" s="8">
        <f>FC_OTH_CP_SH_E!O20+FC_OTH_CP_SC_E!O20+FC_OTH_CP_HW_E!O20+FC_OTH_CP_CA_E!O20</f>
        <v>0</v>
      </c>
      <c r="P20" s="8">
        <f>FC_OTH_CP_SH_E!P20+FC_OTH_CP_SC_E!P20+FC_OTH_CP_HW_E!P20+FC_OTH_CP_CA_E!P20</f>
        <v>0</v>
      </c>
      <c r="Q20" s="8">
        <f>FC_OTH_CP_SH_E!Q20+FC_OTH_CP_SC_E!Q20+FC_OTH_CP_HW_E!Q20+FC_OTH_CP_CA_E!Q20</f>
        <v>0</v>
      </c>
      <c r="R20" s="8">
        <f>FC_OTH_CP_SH_E!R20+FC_OTH_CP_SC_E!R20+FC_OTH_CP_HW_E!R20+FC_OTH_CP_CA_E!R20</f>
        <v>0</v>
      </c>
      <c r="S20" s="8">
        <f>FC_OTH_CP_SH_E!S20+FC_OTH_CP_SC_E!S20+FC_OTH_CP_HW_E!S20+FC_OTH_CP_CA_E!S20</f>
        <v>0</v>
      </c>
      <c r="T20" s="8">
        <f>FC_OTH_CP_SH_E!T20+FC_OTH_CP_SC_E!T20+FC_OTH_CP_HW_E!T20+FC_OTH_CP_CA_E!T20</f>
        <v>0</v>
      </c>
      <c r="U20" s="8">
        <f>FC_OTH_CP_SH_E!U20+FC_OTH_CP_SC_E!U20+FC_OTH_CP_HW_E!U20+FC_OTH_CP_CA_E!U20</f>
        <v>0</v>
      </c>
      <c r="V20" s="8">
        <f>FC_OTH_CP_SH_E!V20+FC_OTH_CP_SC_E!V20+FC_OTH_CP_HW_E!V20+FC_OTH_CP_CA_E!V20</f>
        <v>0</v>
      </c>
      <c r="W20" s="8">
        <f>FC_OTH_CP_SH_E!W20+FC_OTH_CP_SC_E!W20+FC_OTH_CP_HW_E!W20+FC_OTH_CP_CA_E!W20</f>
        <v>0</v>
      </c>
      <c r="X20" s="8">
        <f>FC_OTH_CP_SH_E!X20+FC_OTH_CP_SC_E!X20+FC_OTH_CP_HW_E!X20+FC_OTH_CP_CA_E!X20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FC_OTH_CP_SH_E!C21+FC_OTH_CP_SC_E!C21+FC_OTH_CP_HW_E!C21+FC_OTH_CP_CA_E!C21</f>
        <v>0</v>
      </c>
      <c r="D21" s="8">
        <f>FC_OTH_CP_SH_E!D21+FC_OTH_CP_SC_E!D21+FC_OTH_CP_HW_E!D21+FC_OTH_CP_CA_E!D21</f>
        <v>0</v>
      </c>
      <c r="E21" s="8">
        <f>FC_OTH_CP_SH_E!E21+FC_OTH_CP_SC_E!E21+FC_OTH_CP_HW_E!E21+FC_OTH_CP_CA_E!E21</f>
        <v>0</v>
      </c>
      <c r="F21" s="8">
        <f>FC_OTH_CP_SH_E!F21+FC_OTH_CP_SC_E!F21+FC_OTH_CP_HW_E!F21+FC_OTH_CP_CA_E!F21</f>
        <v>0</v>
      </c>
      <c r="G21" s="8">
        <f>FC_OTH_CP_SH_E!G21+FC_OTH_CP_SC_E!G21+FC_OTH_CP_HW_E!G21+FC_OTH_CP_CA_E!G21</f>
        <v>0</v>
      </c>
      <c r="H21" s="8">
        <f>FC_OTH_CP_SH_E!H21+FC_OTH_CP_SC_E!H21+FC_OTH_CP_HW_E!H21+FC_OTH_CP_CA_E!H21</f>
        <v>0</v>
      </c>
      <c r="I21" s="8">
        <f>FC_OTH_CP_SH_E!I21+FC_OTH_CP_SC_E!I21+FC_OTH_CP_HW_E!I21+FC_OTH_CP_CA_E!I21</f>
        <v>0</v>
      </c>
      <c r="J21" s="8">
        <f>FC_OTH_CP_SH_E!J21+FC_OTH_CP_SC_E!J21+FC_OTH_CP_HW_E!J21+FC_OTH_CP_CA_E!J21</f>
        <v>0</v>
      </c>
      <c r="K21" s="8">
        <f>FC_OTH_CP_SH_E!K21+FC_OTH_CP_SC_E!K21+FC_OTH_CP_HW_E!K21+FC_OTH_CP_CA_E!K21</f>
        <v>0</v>
      </c>
      <c r="L21" s="8">
        <f>FC_OTH_CP_SH_E!L21+FC_OTH_CP_SC_E!L21+FC_OTH_CP_HW_E!L21+FC_OTH_CP_CA_E!L21</f>
        <v>0</v>
      </c>
      <c r="M21" s="8">
        <f>FC_OTH_CP_SH_E!M21+FC_OTH_CP_SC_E!M21+FC_OTH_CP_HW_E!M21+FC_OTH_CP_CA_E!M21</f>
        <v>0</v>
      </c>
      <c r="N21" s="8">
        <f>FC_OTH_CP_SH_E!N21+FC_OTH_CP_SC_E!N21+FC_OTH_CP_HW_E!N21+FC_OTH_CP_CA_E!N21</f>
        <v>0</v>
      </c>
      <c r="O21" s="8">
        <f>FC_OTH_CP_SH_E!O21+FC_OTH_CP_SC_E!O21+FC_OTH_CP_HW_E!O21+FC_OTH_CP_CA_E!O21</f>
        <v>0</v>
      </c>
      <c r="P21" s="8">
        <f>FC_OTH_CP_SH_E!P21+FC_OTH_CP_SC_E!P21+FC_OTH_CP_HW_E!P21+FC_OTH_CP_CA_E!P21</f>
        <v>0</v>
      </c>
      <c r="Q21" s="8">
        <f>FC_OTH_CP_SH_E!Q21+FC_OTH_CP_SC_E!Q21+FC_OTH_CP_HW_E!Q21+FC_OTH_CP_CA_E!Q21</f>
        <v>0</v>
      </c>
      <c r="R21" s="8">
        <f>FC_OTH_CP_SH_E!R21+FC_OTH_CP_SC_E!R21+FC_OTH_CP_HW_E!R21+FC_OTH_CP_CA_E!R21</f>
        <v>0</v>
      </c>
      <c r="S21" s="8">
        <f>FC_OTH_CP_SH_E!S21+FC_OTH_CP_SC_E!S21+FC_OTH_CP_HW_E!S21+FC_OTH_CP_CA_E!S21</f>
        <v>0</v>
      </c>
      <c r="T21" s="8">
        <f>FC_OTH_CP_SH_E!T21+FC_OTH_CP_SC_E!T21+FC_OTH_CP_HW_E!T21+FC_OTH_CP_CA_E!T21</f>
        <v>0</v>
      </c>
      <c r="U21" s="8">
        <f>FC_OTH_CP_SH_E!U21+FC_OTH_CP_SC_E!U21+FC_OTH_CP_HW_E!U21+FC_OTH_CP_CA_E!U21</f>
        <v>0</v>
      </c>
      <c r="V21" s="8">
        <f>FC_OTH_CP_SH_E!V21+FC_OTH_CP_SC_E!V21+FC_OTH_CP_HW_E!V21+FC_OTH_CP_CA_E!V21</f>
        <v>0</v>
      </c>
      <c r="W21" s="8">
        <f>FC_OTH_CP_SH_E!W21+FC_OTH_CP_SC_E!W21+FC_OTH_CP_HW_E!W21+FC_OTH_CP_CA_E!W21</f>
        <v>0</v>
      </c>
      <c r="X21" s="8">
        <f>FC_OTH_CP_SH_E!X21+FC_OTH_CP_SC_E!X21+FC_OTH_CP_HW_E!X21+FC_OTH_CP_CA_E!X21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FC_OTH_CP_SH_E!C23+FC_OTH_CP_SC_E!C23+FC_OTH_CP_HW_E!C23+FC_OTH_CP_CA_E!C23</f>
        <v>0</v>
      </c>
      <c r="D23" s="8">
        <f>FC_OTH_CP_SH_E!D23+FC_OTH_CP_SC_E!D23+FC_OTH_CP_HW_E!D23+FC_OTH_CP_CA_E!D23</f>
        <v>0</v>
      </c>
      <c r="E23" s="8">
        <f>FC_OTH_CP_SH_E!E23+FC_OTH_CP_SC_E!E23+FC_OTH_CP_HW_E!E23+FC_OTH_CP_CA_E!E23</f>
        <v>0</v>
      </c>
      <c r="F23" s="8">
        <f>FC_OTH_CP_SH_E!F23+FC_OTH_CP_SC_E!F23+FC_OTH_CP_HW_E!F23+FC_OTH_CP_CA_E!F23</f>
        <v>0</v>
      </c>
      <c r="G23" s="8">
        <f>FC_OTH_CP_SH_E!G23+FC_OTH_CP_SC_E!G23+FC_OTH_CP_HW_E!G23+FC_OTH_CP_CA_E!G23</f>
        <v>0</v>
      </c>
      <c r="H23" s="8">
        <f>FC_OTH_CP_SH_E!H23+FC_OTH_CP_SC_E!H23+FC_OTH_CP_HW_E!H23+FC_OTH_CP_CA_E!H23</f>
        <v>0</v>
      </c>
      <c r="I23" s="8">
        <f>FC_OTH_CP_SH_E!I23+FC_OTH_CP_SC_E!I23+FC_OTH_CP_HW_E!I23+FC_OTH_CP_CA_E!I23</f>
        <v>0</v>
      </c>
      <c r="J23" s="8">
        <f>FC_OTH_CP_SH_E!J23+FC_OTH_CP_SC_E!J23+FC_OTH_CP_HW_E!J23+FC_OTH_CP_CA_E!J23</f>
        <v>0</v>
      </c>
      <c r="K23" s="8">
        <f>FC_OTH_CP_SH_E!K23+FC_OTH_CP_SC_E!K23+FC_OTH_CP_HW_E!K23+FC_OTH_CP_CA_E!K23</f>
        <v>0</v>
      </c>
      <c r="L23" s="8">
        <f>FC_OTH_CP_SH_E!L23+FC_OTH_CP_SC_E!L23+FC_OTH_CP_HW_E!L23+FC_OTH_CP_CA_E!L23</f>
        <v>0</v>
      </c>
      <c r="M23" s="8">
        <f>FC_OTH_CP_SH_E!M23+FC_OTH_CP_SC_E!M23+FC_OTH_CP_HW_E!M23+FC_OTH_CP_CA_E!M23</f>
        <v>0</v>
      </c>
      <c r="N23" s="8">
        <f>FC_OTH_CP_SH_E!N23+FC_OTH_CP_SC_E!N23+FC_OTH_CP_HW_E!N23+FC_OTH_CP_CA_E!N23</f>
        <v>0</v>
      </c>
      <c r="O23" s="8">
        <f>FC_OTH_CP_SH_E!O23+FC_OTH_CP_SC_E!O23+FC_OTH_CP_HW_E!O23+FC_OTH_CP_CA_E!O23</f>
        <v>0</v>
      </c>
      <c r="P23" s="8">
        <f>FC_OTH_CP_SH_E!P23+FC_OTH_CP_SC_E!P23+FC_OTH_CP_HW_E!P23+FC_OTH_CP_CA_E!P23</f>
        <v>0</v>
      </c>
      <c r="Q23" s="8">
        <f>FC_OTH_CP_SH_E!Q23+FC_OTH_CP_SC_E!Q23+FC_OTH_CP_HW_E!Q23+FC_OTH_CP_CA_E!Q23</f>
        <v>0</v>
      </c>
      <c r="R23" s="8">
        <f>FC_OTH_CP_SH_E!R23+FC_OTH_CP_SC_E!R23+FC_OTH_CP_HW_E!R23+FC_OTH_CP_CA_E!R23</f>
        <v>0</v>
      </c>
      <c r="S23" s="8">
        <f>FC_OTH_CP_SH_E!S23+FC_OTH_CP_SC_E!S23+FC_OTH_CP_HW_E!S23+FC_OTH_CP_CA_E!S23</f>
        <v>0</v>
      </c>
      <c r="T23" s="8">
        <f>FC_OTH_CP_SH_E!T23+FC_OTH_CP_SC_E!T23+FC_OTH_CP_HW_E!T23+FC_OTH_CP_CA_E!T23</f>
        <v>0</v>
      </c>
      <c r="U23" s="8">
        <f>FC_OTH_CP_SH_E!U23+FC_OTH_CP_SC_E!U23+FC_OTH_CP_HW_E!U23+FC_OTH_CP_CA_E!U23</f>
        <v>0</v>
      </c>
      <c r="V23" s="8">
        <f>FC_OTH_CP_SH_E!V23+FC_OTH_CP_SC_E!V23+FC_OTH_CP_HW_E!V23+FC_OTH_CP_CA_E!V23</f>
        <v>0</v>
      </c>
      <c r="W23" s="8">
        <f>FC_OTH_CP_SH_E!W23+FC_OTH_CP_SC_E!W23+FC_OTH_CP_HW_E!W23+FC_OTH_CP_CA_E!W23</f>
        <v>0</v>
      </c>
      <c r="X23" s="8">
        <f>FC_OTH_CP_SH_E!X23+FC_OTH_CP_SC_E!X23+FC_OTH_CP_HW_E!X23+FC_OTH_CP_CA_E!X23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FC_OTH_CP_SH_E!C24+FC_OTH_CP_SC_E!C24+FC_OTH_CP_HW_E!C24+FC_OTH_CP_CA_E!C24</f>
        <v>0</v>
      </c>
      <c r="D24" s="8">
        <f>FC_OTH_CP_SH_E!D24+FC_OTH_CP_SC_E!D24+FC_OTH_CP_HW_E!D24+FC_OTH_CP_CA_E!D24</f>
        <v>0</v>
      </c>
      <c r="E24" s="8">
        <f>FC_OTH_CP_SH_E!E24+FC_OTH_CP_SC_E!E24+FC_OTH_CP_HW_E!E24+FC_OTH_CP_CA_E!E24</f>
        <v>0</v>
      </c>
      <c r="F24" s="8">
        <f>FC_OTH_CP_SH_E!F24+FC_OTH_CP_SC_E!F24+FC_OTH_CP_HW_E!F24+FC_OTH_CP_CA_E!F24</f>
        <v>0</v>
      </c>
      <c r="G24" s="8">
        <f>FC_OTH_CP_SH_E!G24+FC_OTH_CP_SC_E!G24+FC_OTH_CP_HW_E!G24+FC_OTH_CP_CA_E!G24</f>
        <v>0</v>
      </c>
      <c r="H24" s="8">
        <f>FC_OTH_CP_SH_E!H24+FC_OTH_CP_SC_E!H24+FC_OTH_CP_HW_E!H24+FC_OTH_CP_CA_E!H24</f>
        <v>0</v>
      </c>
      <c r="I24" s="8">
        <f>FC_OTH_CP_SH_E!I24+FC_OTH_CP_SC_E!I24+FC_OTH_CP_HW_E!I24+FC_OTH_CP_CA_E!I24</f>
        <v>0</v>
      </c>
      <c r="J24" s="8">
        <f>FC_OTH_CP_SH_E!J24+FC_OTH_CP_SC_E!J24+FC_OTH_CP_HW_E!J24+FC_OTH_CP_CA_E!J24</f>
        <v>0</v>
      </c>
      <c r="K24" s="8">
        <f>FC_OTH_CP_SH_E!K24+FC_OTH_CP_SC_E!K24+FC_OTH_CP_HW_E!K24+FC_OTH_CP_CA_E!K24</f>
        <v>0</v>
      </c>
      <c r="L24" s="8">
        <f>FC_OTH_CP_SH_E!L24+FC_OTH_CP_SC_E!L24+FC_OTH_CP_HW_E!L24+FC_OTH_CP_CA_E!L24</f>
        <v>0</v>
      </c>
      <c r="M24" s="8">
        <f>FC_OTH_CP_SH_E!M24+FC_OTH_CP_SC_E!M24+FC_OTH_CP_HW_E!M24+FC_OTH_CP_CA_E!M24</f>
        <v>0</v>
      </c>
      <c r="N24" s="8">
        <f>FC_OTH_CP_SH_E!N24+FC_OTH_CP_SC_E!N24+FC_OTH_CP_HW_E!N24+FC_OTH_CP_CA_E!N24</f>
        <v>0</v>
      </c>
      <c r="O24" s="8">
        <f>FC_OTH_CP_SH_E!O24+FC_OTH_CP_SC_E!O24+FC_OTH_CP_HW_E!O24+FC_OTH_CP_CA_E!O24</f>
        <v>0</v>
      </c>
      <c r="P24" s="8">
        <f>FC_OTH_CP_SH_E!P24+FC_OTH_CP_SC_E!P24+FC_OTH_CP_HW_E!P24+FC_OTH_CP_CA_E!P24</f>
        <v>0</v>
      </c>
      <c r="Q24" s="8">
        <f>FC_OTH_CP_SH_E!Q24+FC_OTH_CP_SC_E!Q24+FC_OTH_CP_HW_E!Q24+FC_OTH_CP_CA_E!Q24</f>
        <v>0</v>
      </c>
      <c r="R24" s="8">
        <f>FC_OTH_CP_SH_E!R24+FC_OTH_CP_SC_E!R24+FC_OTH_CP_HW_E!R24+FC_OTH_CP_CA_E!R24</f>
        <v>0</v>
      </c>
      <c r="S24" s="8">
        <f>FC_OTH_CP_SH_E!S24+FC_OTH_CP_SC_E!S24+FC_OTH_CP_HW_E!S24+FC_OTH_CP_CA_E!S24</f>
        <v>0</v>
      </c>
      <c r="T24" s="8">
        <f>FC_OTH_CP_SH_E!T24+FC_OTH_CP_SC_E!T24+FC_OTH_CP_HW_E!T24+FC_OTH_CP_CA_E!T24</f>
        <v>0</v>
      </c>
      <c r="U24" s="8">
        <f>FC_OTH_CP_SH_E!U24+FC_OTH_CP_SC_E!U24+FC_OTH_CP_HW_E!U24+FC_OTH_CP_CA_E!U24</f>
        <v>0</v>
      </c>
      <c r="V24" s="8">
        <f>FC_OTH_CP_SH_E!V24+FC_OTH_CP_SC_E!V24+FC_OTH_CP_HW_E!V24+FC_OTH_CP_CA_E!V24</f>
        <v>0</v>
      </c>
      <c r="W24" s="8">
        <f>FC_OTH_CP_SH_E!W24+FC_OTH_CP_SC_E!W24+FC_OTH_CP_HW_E!W24+FC_OTH_CP_CA_E!W24</f>
        <v>0</v>
      </c>
      <c r="X24" s="8">
        <f>FC_OTH_CP_SH_E!X24+FC_OTH_CP_SC_E!X24+FC_OTH_CP_HW_E!X24+FC_OTH_CP_CA_E!X24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FC_OTH_CP_SH_E!C25+FC_OTH_CP_SC_E!C25+FC_OTH_CP_HW_E!C25+FC_OTH_CP_CA_E!C25</f>
        <v>0</v>
      </c>
      <c r="D25" s="27">
        <f>FC_OTH_CP_SH_E!D25+FC_OTH_CP_SC_E!D25+FC_OTH_CP_HW_E!D25+FC_OTH_CP_CA_E!D25</f>
        <v>0</v>
      </c>
      <c r="E25" s="27">
        <f>FC_OTH_CP_SH_E!E25+FC_OTH_CP_SC_E!E25+FC_OTH_CP_HW_E!E25+FC_OTH_CP_CA_E!E25</f>
        <v>0</v>
      </c>
      <c r="F25" s="27">
        <f>FC_OTH_CP_SH_E!F25+FC_OTH_CP_SC_E!F25+FC_OTH_CP_HW_E!F25+FC_OTH_CP_CA_E!F25</f>
        <v>0</v>
      </c>
      <c r="G25" s="27">
        <f>FC_OTH_CP_SH_E!G25+FC_OTH_CP_SC_E!G25+FC_OTH_CP_HW_E!G25+FC_OTH_CP_CA_E!G25</f>
        <v>0</v>
      </c>
      <c r="H25" s="27">
        <f>FC_OTH_CP_SH_E!H25+FC_OTH_CP_SC_E!H25+FC_OTH_CP_HW_E!H25+FC_OTH_CP_CA_E!H25</f>
        <v>0</v>
      </c>
      <c r="I25" s="27">
        <f>FC_OTH_CP_SH_E!I25+FC_OTH_CP_SC_E!I25+FC_OTH_CP_HW_E!I25+FC_OTH_CP_CA_E!I25</f>
        <v>0</v>
      </c>
      <c r="J25" s="27">
        <f>FC_OTH_CP_SH_E!J25+FC_OTH_CP_SC_E!J25+FC_OTH_CP_HW_E!J25+FC_OTH_CP_CA_E!J25</f>
        <v>0</v>
      </c>
      <c r="K25" s="27">
        <f>FC_OTH_CP_SH_E!K25+FC_OTH_CP_SC_E!K25+FC_OTH_CP_HW_E!K25+FC_OTH_CP_CA_E!K25</f>
        <v>0</v>
      </c>
      <c r="L25" s="27">
        <f>FC_OTH_CP_SH_E!L25+FC_OTH_CP_SC_E!L25+FC_OTH_CP_HW_E!L25+FC_OTH_CP_CA_E!L25</f>
        <v>0</v>
      </c>
      <c r="M25" s="27">
        <f>FC_OTH_CP_SH_E!M25+FC_OTH_CP_SC_E!M25+FC_OTH_CP_HW_E!M25+FC_OTH_CP_CA_E!M25</f>
        <v>0</v>
      </c>
      <c r="N25" s="27">
        <f>FC_OTH_CP_SH_E!N25+FC_OTH_CP_SC_E!N25+FC_OTH_CP_HW_E!N25+FC_OTH_CP_CA_E!N25</f>
        <v>0</v>
      </c>
      <c r="O25" s="27">
        <f>FC_OTH_CP_SH_E!O25+FC_OTH_CP_SC_E!O25+FC_OTH_CP_HW_E!O25+FC_OTH_CP_CA_E!O25</f>
        <v>0</v>
      </c>
      <c r="P25" s="27">
        <f>FC_OTH_CP_SH_E!P25+FC_OTH_CP_SC_E!P25+FC_OTH_CP_HW_E!P25+FC_OTH_CP_CA_E!P25</f>
        <v>0</v>
      </c>
      <c r="Q25" s="27">
        <f>FC_OTH_CP_SH_E!Q25+FC_OTH_CP_SC_E!Q25+FC_OTH_CP_HW_E!Q25+FC_OTH_CP_CA_E!Q25</f>
        <v>0</v>
      </c>
      <c r="R25" s="27">
        <f>FC_OTH_CP_SH_E!R25+FC_OTH_CP_SC_E!R25+FC_OTH_CP_HW_E!R25+FC_OTH_CP_CA_E!R25</f>
        <v>0</v>
      </c>
      <c r="S25" s="27">
        <f>FC_OTH_CP_SH_E!S25+FC_OTH_CP_SC_E!S25+FC_OTH_CP_HW_E!S25+FC_OTH_CP_CA_E!S25</f>
        <v>0</v>
      </c>
      <c r="T25" s="27">
        <f>FC_OTH_CP_SH_E!T25+FC_OTH_CP_SC_E!T25+FC_OTH_CP_HW_E!T25+FC_OTH_CP_CA_E!T25</f>
        <v>0</v>
      </c>
      <c r="U25" s="27">
        <f>FC_OTH_CP_SH_E!U25+FC_OTH_CP_SC_E!U25+FC_OTH_CP_HW_E!U25+FC_OTH_CP_CA_E!U25</f>
        <v>0</v>
      </c>
      <c r="V25" s="27">
        <f>FC_OTH_CP_SH_E!V25+FC_OTH_CP_SC_E!V25+FC_OTH_CP_HW_E!V25+FC_OTH_CP_CA_E!V25</f>
        <v>0</v>
      </c>
      <c r="W25" s="27">
        <f>FC_OTH_CP_SH_E!W25+FC_OTH_CP_SC_E!W25+FC_OTH_CP_HW_E!W25+FC_OTH_CP_CA_E!W25</f>
        <v>0</v>
      </c>
      <c r="X25" s="27">
        <f>FC_OTH_CP_SH_E!X25+FC_OTH_CP_SC_E!X25+FC_OTH_CP_HW_E!X25+FC_OTH_CP_CA_E!X25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1147.2920402399998</v>
      </c>
      <c r="D26" s="27">
        <f t="shared" si="7"/>
        <v>1241.2434343556374</v>
      </c>
      <c r="E26" s="27">
        <f t="shared" si="7"/>
        <v>1304.6717858243057</v>
      </c>
      <c r="F26" s="27">
        <f t="shared" si="7"/>
        <v>1364.5093338529734</v>
      </c>
      <c r="G26" s="27">
        <f t="shared" si="7"/>
        <v>1674.65248668</v>
      </c>
      <c r="H26" s="27">
        <f t="shared" si="7"/>
        <v>1931.3883338400005</v>
      </c>
      <c r="I26" s="27">
        <f t="shared" si="7"/>
        <v>1778.5554544800007</v>
      </c>
      <c r="J26" s="27">
        <f t="shared" si="7"/>
        <v>1592.7666537599994</v>
      </c>
      <c r="K26" s="27">
        <f t="shared" si="7"/>
        <v>1222.5781583999999</v>
      </c>
      <c r="L26" s="27">
        <f t="shared" si="7"/>
        <v>1397.7515883600004</v>
      </c>
      <c r="M26" s="27">
        <f t="shared" si="7"/>
        <v>814.36915512000064</v>
      </c>
      <c r="N26" s="27">
        <f t="shared" si="7"/>
        <v>628.41100895999966</v>
      </c>
      <c r="O26" s="27">
        <f t="shared" si="7"/>
        <v>490.93975223999996</v>
      </c>
      <c r="P26" s="27">
        <f t="shared" si="7"/>
        <v>468.42431327999986</v>
      </c>
      <c r="Q26" s="27">
        <f t="shared" si="7"/>
        <v>521.48517263999997</v>
      </c>
      <c r="R26" s="27">
        <f t="shared" si="7"/>
        <v>579.23893727999985</v>
      </c>
      <c r="S26" s="27">
        <f t="shared" si="7"/>
        <v>487.01195495999997</v>
      </c>
      <c r="T26" s="27">
        <f t="shared" si="7"/>
        <v>471.9430994400002</v>
      </c>
      <c r="U26" s="27">
        <f t="shared" si="7"/>
        <v>540.69591708000007</v>
      </c>
      <c r="V26" s="27">
        <f t="shared" si="7"/>
        <v>550.89264167999966</v>
      </c>
      <c r="W26" s="27">
        <f t="shared" si="7"/>
        <v>416.64909096000002</v>
      </c>
      <c r="X26" s="27">
        <f t="shared" si="7"/>
        <v>392.90442587999991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FC_OTH_CP_SH_E!C28+FC_OTH_CP_SC_E!C28+FC_OTH_CP_HW_E!C28+FC_OTH_CP_CA_E!C28</f>
        <v>0</v>
      </c>
      <c r="D28" s="8">
        <f>FC_OTH_CP_SH_E!D28+FC_OTH_CP_SC_E!D28+FC_OTH_CP_HW_E!D28+FC_OTH_CP_CA_E!D28</f>
        <v>0</v>
      </c>
      <c r="E28" s="8">
        <f>FC_OTH_CP_SH_E!E28+FC_OTH_CP_SC_E!E28+FC_OTH_CP_HW_E!E28+FC_OTH_CP_CA_E!E28</f>
        <v>0</v>
      </c>
      <c r="F28" s="8">
        <f>FC_OTH_CP_SH_E!F28+FC_OTH_CP_SC_E!F28+FC_OTH_CP_HW_E!F28+FC_OTH_CP_CA_E!F28</f>
        <v>0</v>
      </c>
      <c r="G28" s="8">
        <f>FC_OTH_CP_SH_E!G28+FC_OTH_CP_SC_E!G28+FC_OTH_CP_HW_E!G28+FC_OTH_CP_CA_E!G28</f>
        <v>0</v>
      </c>
      <c r="H28" s="8">
        <f>FC_OTH_CP_SH_E!H28+FC_OTH_CP_SC_E!H28+FC_OTH_CP_HW_E!H28+FC_OTH_CP_CA_E!H28</f>
        <v>0</v>
      </c>
      <c r="I28" s="8">
        <f>FC_OTH_CP_SH_E!I28+FC_OTH_CP_SC_E!I28+FC_OTH_CP_HW_E!I28+FC_OTH_CP_CA_E!I28</f>
        <v>0</v>
      </c>
      <c r="J28" s="8">
        <f>FC_OTH_CP_SH_E!J28+FC_OTH_CP_SC_E!J28+FC_OTH_CP_HW_E!J28+FC_OTH_CP_CA_E!J28</f>
        <v>0</v>
      </c>
      <c r="K28" s="8">
        <f>FC_OTH_CP_SH_E!K28+FC_OTH_CP_SC_E!K28+FC_OTH_CP_HW_E!K28+FC_OTH_CP_CA_E!K28</f>
        <v>0</v>
      </c>
      <c r="L28" s="8">
        <f>FC_OTH_CP_SH_E!L28+FC_OTH_CP_SC_E!L28+FC_OTH_CP_HW_E!L28+FC_OTH_CP_CA_E!L28</f>
        <v>0</v>
      </c>
      <c r="M28" s="8">
        <f>FC_OTH_CP_SH_E!M28+FC_OTH_CP_SC_E!M28+FC_OTH_CP_HW_E!M28+FC_OTH_CP_CA_E!M28</f>
        <v>0</v>
      </c>
      <c r="N28" s="8">
        <f>FC_OTH_CP_SH_E!N28+FC_OTH_CP_SC_E!N28+FC_OTH_CP_HW_E!N28+FC_OTH_CP_CA_E!N28</f>
        <v>0</v>
      </c>
      <c r="O28" s="8">
        <f>FC_OTH_CP_SH_E!O28+FC_OTH_CP_SC_E!O28+FC_OTH_CP_HW_E!O28+FC_OTH_CP_CA_E!O28</f>
        <v>0</v>
      </c>
      <c r="P28" s="8">
        <f>FC_OTH_CP_SH_E!P28+FC_OTH_CP_SC_E!P28+FC_OTH_CP_HW_E!P28+FC_OTH_CP_CA_E!P28</f>
        <v>0</v>
      </c>
      <c r="Q28" s="8">
        <f>FC_OTH_CP_SH_E!Q28+FC_OTH_CP_SC_E!Q28+FC_OTH_CP_HW_E!Q28+FC_OTH_CP_CA_E!Q28</f>
        <v>0</v>
      </c>
      <c r="R28" s="8">
        <f>FC_OTH_CP_SH_E!R28+FC_OTH_CP_SC_E!R28+FC_OTH_CP_HW_E!R28+FC_OTH_CP_CA_E!R28</f>
        <v>0</v>
      </c>
      <c r="S28" s="8">
        <f>FC_OTH_CP_SH_E!S28+FC_OTH_CP_SC_E!S28+FC_OTH_CP_HW_E!S28+FC_OTH_CP_CA_E!S28</f>
        <v>0</v>
      </c>
      <c r="T28" s="8">
        <f>FC_OTH_CP_SH_E!T28+FC_OTH_CP_SC_E!T28+FC_OTH_CP_HW_E!T28+FC_OTH_CP_CA_E!T28</f>
        <v>0</v>
      </c>
      <c r="U28" s="8">
        <f>FC_OTH_CP_SH_E!U28+FC_OTH_CP_SC_E!U28+FC_OTH_CP_HW_E!U28+FC_OTH_CP_CA_E!U28</f>
        <v>0</v>
      </c>
      <c r="V28" s="8">
        <f>FC_OTH_CP_SH_E!V28+FC_OTH_CP_SC_E!V28+FC_OTH_CP_HW_E!V28+FC_OTH_CP_CA_E!V28</f>
        <v>0</v>
      </c>
      <c r="W28" s="8">
        <f>FC_OTH_CP_SH_E!W28+FC_OTH_CP_SC_E!W28+FC_OTH_CP_HW_E!W28+FC_OTH_CP_CA_E!W28</f>
        <v>0</v>
      </c>
      <c r="X28" s="8">
        <f>FC_OTH_CP_SH_E!X28+FC_OTH_CP_SC_E!X28+FC_OTH_CP_HW_E!X28+FC_OTH_CP_CA_E!X28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FC_OTH_CP_SH_E!C29+FC_OTH_CP_SC_E!C29+FC_OTH_CP_HW_E!C29+FC_OTH_CP_CA_E!C29</f>
        <v>0</v>
      </c>
      <c r="D29" s="8">
        <f>FC_OTH_CP_SH_E!D29+FC_OTH_CP_SC_E!D29+FC_OTH_CP_HW_E!D29+FC_OTH_CP_CA_E!D29</f>
        <v>0</v>
      </c>
      <c r="E29" s="8">
        <f>FC_OTH_CP_SH_E!E29+FC_OTH_CP_SC_E!E29+FC_OTH_CP_HW_E!E29+FC_OTH_CP_CA_E!E29</f>
        <v>0</v>
      </c>
      <c r="F29" s="8">
        <f>FC_OTH_CP_SH_E!F29+FC_OTH_CP_SC_E!F29+FC_OTH_CP_HW_E!F29+FC_OTH_CP_CA_E!F29</f>
        <v>0</v>
      </c>
      <c r="G29" s="8">
        <f>FC_OTH_CP_SH_E!G29+FC_OTH_CP_SC_E!G29+FC_OTH_CP_HW_E!G29+FC_OTH_CP_CA_E!G29</f>
        <v>0</v>
      </c>
      <c r="H29" s="8">
        <f>FC_OTH_CP_SH_E!H29+FC_OTH_CP_SC_E!H29+FC_OTH_CP_HW_E!H29+FC_OTH_CP_CA_E!H29</f>
        <v>0</v>
      </c>
      <c r="I29" s="8">
        <f>FC_OTH_CP_SH_E!I29+FC_OTH_CP_SC_E!I29+FC_OTH_CP_HW_E!I29+FC_OTH_CP_CA_E!I29</f>
        <v>0</v>
      </c>
      <c r="J29" s="8">
        <f>FC_OTH_CP_SH_E!J29+FC_OTH_CP_SC_E!J29+FC_OTH_CP_HW_E!J29+FC_OTH_CP_CA_E!J29</f>
        <v>0</v>
      </c>
      <c r="K29" s="8">
        <f>FC_OTH_CP_SH_E!K29+FC_OTH_CP_SC_E!K29+FC_OTH_CP_HW_E!K29+FC_OTH_CP_CA_E!K29</f>
        <v>0</v>
      </c>
      <c r="L29" s="8">
        <f>FC_OTH_CP_SH_E!L29+FC_OTH_CP_SC_E!L29+FC_OTH_CP_HW_E!L29+FC_OTH_CP_CA_E!L29</f>
        <v>0</v>
      </c>
      <c r="M29" s="8">
        <f>FC_OTH_CP_SH_E!M29+FC_OTH_CP_SC_E!M29+FC_OTH_CP_HW_E!M29+FC_OTH_CP_CA_E!M29</f>
        <v>0</v>
      </c>
      <c r="N29" s="8">
        <f>FC_OTH_CP_SH_E!N29+FC_OTH_CP_SC_E!N29+FC_OTH_CP_HW_E!N29+FC_OTH_CP_CA_E!N29</f>
        <v>0</v>
      </c>
      <c r="O29" s="8">
        <f>FC_OTH_CP_SH_E!O29+FC_OTH_CP_SC_E!O29+FC_OTH_CP_HW_E!O29+FC_OTH_CP_CA_E!O29</f>
        <v>0</v>
      </c>
      <c r="P29" s="8">
        <f>FC_OTH_CP_SH_E!P29+FC_OTH_CP_SC_E!P29+FC_OTH_CP_HW_E!P29+FC_OTH_CP_CA_E!P29</f>
        <v>0</v>
      </c>
      <c r="Q29" s="8">
        <f>FC_OTH_CP_SH_E!Q29+FC_OTH_CP_SC_E!Q29+FC_OTH_CP_HW_E!Q29+FC_OTH_CP_CA_E!Q29</f>
        <v>0</v>
      </c>
      <c r="R29" s="8">
        <f>FC_OTH_CP_SH_E!R29+FC_OTH_CP_SC_E!R29+FC_OTH_CP_HW_E!R29+FC_OTH_CP_CA_E!R29</f>
        <v>0</v>
      </c>
      <c r="S29" s="8">
        <f>FC_OTH_CP_SH_E!S29+FC_OTH_CP_SC_E!S29+FC_OTH_CP_HW_E!S29+FC_OTH_CP_CA_E!S29</f>
        <v>0</v>
      </c>
      <c r="T29" s="8">
        <f>FC_OTH_CP_SH_E!T29+FC_OTH_CP_SC_E!T29+FC_OTH_CP_HW_E!T29+FC_OTH_CP_CA_E!T29</f>
        <v>0</v>
      </c>
      <c r="U29" s="8">
        <f>FC_OTH_CP_SH_E!U29+FC_OTH_CP_SC_E!U29+FC_OTH_CP_HW_E!U29+FC_OTH_CP_CA_E!U29</f>
        <v>0</v>
      </c>
      <c r="V29" s="8">
        <f>FC_OTH_CP_SH_E!V29+FC_OTH_CP_SC_E!V29+FC_OTH_CP_HW_E!V29+FC_OTH_CP_CA_E!V29</f>
        <v>0</v>
      </c>
      <c r="W29" s="8">
        <f>FC_OTH_CP_SH_E!W29+FC_OTH_CP_SC_E!W29+FC_OTH_CP_HW_E!W29+FC_OTH_CP_CA_E!W29</f>
        <v>0</v>
      </c>
      <c r="X29" s="8">
        <f>FC_OTH_CP_SH_E!X29+FC_OTH_CP_SC_E!X29+FC_OTH_CP_HW_E!X29+FC_OTH_CP_CA_E!X29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FC_OTH_CP_SH_E!C30+FC_OTH_CP_SC_E!C30+FC_OTH_CP_HW_E!C30+FC_OTH_CP_CA_E!C30</f>
        <v>0</v>
      </c>
      <c r="D30" s="8">
        <f>FC_OTH_CP_SH_E!D30+FC_OTH_CP_SC_E!D30+FC_OTH_CP_HW_E!D30+FC_OTH_CP_CA_E!D30</f>
        <v>0</v>
      </c>
      <c r="E30" s="8">
        <f>FC_OTH_CP_SH_E!E30+FC_OTH_CP_SC_E!E30+FC_OTH_CP_HW_E!E30+FC_OTH_CP_CA_E!E30</f>
        <v>0</v>
      </c>
      <c r="F30" s="8">
        <f>FC_OTH_CP_SH_E!F30+FC_OTH_CP_SC_E!F30+FC_OTH_CP_HW_E!F30+FC_OTH_CP_CA_E!F30</f>
        <v>0</v>
      </c>
      <c r="G30" s="8">
        <f>FC_OTH_CP_SH_E!G30+FC_OTH_CP_SC_E!G30+FC_OTH_CP_HW_E!G30+FC_OTH_CP_CA_E!G30</f>
        <v>0</v>
      </c>
      <c r="H30" s="8">
        <f>FC_OTH_CP_SH_E!H30+FC_OTH_CP_SC_E!H30+FC_OTH_CP_HW_E!H30+FC_OTH_CP_CA_E!H30</f>
        <v>0</v>
      </c>
      <c r="I30" s="8">
        <f>FC_OTH_CP_SH_E!I30+FC_OTH_CP_SC_E!I30+FC_OTH_CP_HW_E!I30+FC_OTH_CP_CA_E!I30</f>
        <v>0</v>
      </c>
      <c r="J30" s="8">
        <f>FC_OTH_CP_SH_E!J30+FC_OTH_CP_SC_E!J30+FC_OTH_CP_HW_E!J30+FC_OTH_CP_CA_E!J30</f>
        <v>0</v>
      </c>
      <c r="K30" s="8">
        <f>FC_OTH_CP_SH_E!K30+FC_OTH_CP_SC_E!K30+FC_OTH_CP_HW_E!K30+FC_OTH_CP_CA_E!K30</f>
        <v>0</v>
      </c>
      <c r="L30" s="8">
        <f>FC_OTH_CP_SH_E!L30+FC_OTH_CP_SC_E!L30+FC_OTH_CP_HW_E!L30+FC_OTH_CP_CA_E!L30</f>
        <v>0</v>
      </c>
      <c r="M30" s="8">
        <f>FC_OTH_CP_SH_E!M30+FC_OTH_CP_SC_E!M30+FC_OTH_CP_HW_E!M30+FC_OTH_CP_CA_E!M30</f>
        <v>0</v>
      </c>
      <c r="N30" s="8">
        <f>FC_OTH_CP_SH_E!N30+FC_OTH_CP_SC_E!N30+FC_OTH_CP_HW_E!N30+FC_OTH_CP_CA_E!N30</f>
        <v>0</v>
      </c>
      <c r="O30" s="8">
        <f>FC_OTH_CP_SH_E!O30+FC_OTH_CP_SC_E!O30+FC_OTH_CP_HW_E!O30+FC_OTH_CP_CA_E!O30</f>
        <v>0</v>
      </c>
      <c r="P30" s="8">
        <f>FC_OTH_CP_SH_E!P30+FC_OTH_CP_SC_E!P30+FC_OTH_CP_HW_E!P30+FC_OTH_CP_CA_E!P30</f>
        <v>0</v>
      </c>
      <c r="Q30" s="8">
        <f>FC_OTH_CP_SH_E!Q30+FC_OTH_CP_SC_E!Q30+FC_OTH_CP_HW_E!Q30+FC_OTH_CP_CA_E!Q30</f>
        <v>0</v>
      </c>
      <c r="R30" s="8">
        <f>FC_OTH_CP_SH_E!R30+FC_OTH_CP_SC_E!R30+FC_OTH_CP_HW_E!R30+FC_OTH_CP_CA_E!R30</f>
        <v>0</v>
      </c>
      <c r="S30" s="8">
        <f>FC_OTH_CP_SH_E!S30+FC_OTH_CP_SC_E!S30+FC_OTH_CP_HW_E!S30+FC_OTH_CP_CA_E!S30</f>
        <v>0</v>
      </c>
      <c r="T30" s="8">
        <f>FC_OTH_CP_SH_E!T30+FC_OTH_CP_SC_E!T30+FC_OTH_CP_HW_E!T30+FC_OTH_CP_CA_E!T30</f>
        <v>0</v>
      </c>
      <c r="U30" s="8">
        <f>FC_OTH_CP_SH_E!U30+FC_OTH_CP_SC_E!U30+FC_OTH_CP_HW_E!U30+FC_OTH_CP_CA_E!U30</f>
        <v>0</v>
      </c>
      <c r="V30" s="8">
        <f>FC_OTH_CP_SH_E!V30+FC_OTH_CP_SC_E!V30+FC_OTH_CP_HW_E!V30+FC_OTH_CP_CA_E!V30</f>
        <v>0</v>
      </c>
      <c r="W30" s="8">
        <f>FC_OTH_CP_SH_E!W30+FC_OTH_CP_SC_E!W30+FC_OTH_CP_HW_E!W30+FC_OTH_CP_CA_E!W30</f>
        <v>0</v>
      </c>
      <c r="X30" s="8">
        <f>FC_OTH_CP_SH_E!X30+FC_OTH_CP_SC_E!X30+FC_OTH_CP_HW_E!X30+FC_OTH_CP_CA_E!X30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FC_OTH_CP_SH_E!C31+FC_OTH_CP_SC_E!C31+FC_OTH_CP_HW_E!C31+FC_OTH_CP_CA_E!C31</f>
        <v>0</v>
      </c>
      <c r="D31" s="8">
        <f>FC_OTH_CP_SH_E!D31+FC_OTH_CP_SC_E!D31+FC_OTH_CP_HW_E!D31+FC_OTH_CP_CA_E!D31</f>
        <v>0</v>
      </c>
      <c r="E31" s="8">
        <f>FC_OTH_CP_SH_E!E31+FC_OTH_CP_SC_E!E31+FC_OTH_CP_HW_E!E31+FC_OTH_CP_CA_E!E31</f>
        <v>0</v>
      </c>
      <c r="F31" s="8">
        <f>FC_OTH_CP_SH_E!F31+FC_OTH_CP_SC_E!F31+FC_OTH_CP_HW_E!F31+FC_OTH_CP_CA_E!F31</f>
        <v>0</v>
      </c>
      <c r="G31" s="8">
        <f>FC_OTH_CP_SH_E!G31+FC_OTH_CP_SC_E!G31+FC_OTH_CP_HW_E!G31+FC_OTH_CP_CA_E!G31</f>
        <v>0</v>
      </c>
      <c r="H31" s="8">
        <f>FC_OTH_CP_SH_E!H31+FC_OTH_CP_SC_E!H31+FC_OTH_CP_HW_E!H31+FC_OTH_CP_CA_E!H31</f>
        <v>0</v>
      </c>
      <c r="I31" s="8">
        <f>FC_OTH_CP_SH_E!I31+FC_OTH_CP_SC_E!I31+FC_OTH_CP_HW_E!I31+FC_OTH_CP_CA_E!I31</f>
        <v>0</v>
      </c>
      <c r="J31" s="8">
        <f>FC_OTH_CP_SH_E!J31+FC_OTH_CP_SC_E!J31+FC_OTH_CP_HW_E!J31+FC_OTH_CP_CA_E!J31</f>
        <v>0</v>
      </c>
      <c r="K31" s="8">
        <f>FC_OTH_CP_SH_E!K31+FC_OTH_CP_SC_E!K31+FC_OTH_CP_HW_E!K31+FC_OTH_CP_CA_E!K31</f>
        <v>0</v>
      </c>
      <c r="L31" s="8">
        <f>FC_OTH_CP_SH_E!L31+FC_OTH_CP_SC_E!L31+FC_OTH_CP_HW_E!L31+FC_OTH_CP_CA_E!L31</f>
        <v>0</v>
      </c>
      <c r="M31" s="8">
        <f>FC_OTH_CP_SH_E!M31+FC_OTH_CP_SC_E!M31+FC_OTH_CP_HW_E!M31+FC_OTH_CP_CA_E!M31</f>
        <v>0</v>
      </c>
      <c r="N31" s="8">
        <f>FC_OTH_CP_SH_E!N31+FC_OTH_CP_SC_E!N31+FC_OTH_CP_HW_E!N31+FC_OTH_CP_CA_E!N31</f>
        <v>0</v>
      </c>
      <c r="O31" s="8">
        <f>FC_OTH_CP_SH_E!O31+FC_OTH_CP_SC_E!O31+FC_OTH_CP_HW_E!O31+FC_OTH_CP_CA_E!O31</f>
        <v>0</v>
      </c>
      <c r="P31" s="8">
        <f>FC_OTH_CP_SH_E!P31+FC_OTH_CP_SC_E!P31+FC_OTH_CP_HW_E!P31+FC_OTH_CP_CA_E!P31</f>
        <v>0</v>
      </c>
      <c r="Q31" s="8">
        <f>FC_OTH_CP_SH_E!Q31+FC_OTH_CP_SC_E!Q31+FC_OTH_CP_HW_E!Q31+FC_OTH_CP_CA_E!Q31</f>
        <v>0</v>
      </c>
      <c r="R31" s="8">
        <f>FC_OTH_CP_SH_E!R31+FC_OTH_CP_SC_E!R31+FC_OTH_CP_HW_E!R31+FC_OTH_CP_CA_E!R31</f>
        <v>0</v>
      </c>
      <c r="S31" s="8">
        <f>FC_OTH_CP_SH_E!S31+FC_OTH_CP_SC_E!S31+FC_OTH_CP_HW_E!S31+FC_OTH_CP_CA_E!S31</f>
        <v>0</v>
      </c>
      <c r="T31" s="8">
        <f>FC_OTH_CP_SH_E!T31+FC_OTH_CP_SC_E!T31+FC_OTH_CP_HW_E!T31+FC_OTH_CP_CA_E!T31</f>
        <v>0</v>
      </c>
      <c r="U31" s="8">
        <f>FC_OTH_CP_SH_E!U31+FC_OTH_CP_SC_E!U31+FC_OTH_CP_HW_E!U31+FC_OTH_CP_CA_E!U31</f>
        <v>0</v>
      </c>
      <c r="V31" s="8">
        <f>FC_OTH_CP_SH_E!V31+FC_OTH_CP_SC_E!V31+FC_OTH_CP_HW_E!V31+FC_OTH_CP_CA_E!V31</f>
        <v>0</v>
      </c>
      <c r="W31" s="8">
        <f>FC_OTH_CP_SH_E!W31+FC_OTH_CP_SC_E!W31+FC_OTH_CP_HW_E!W31+FC_OTH_CP_CA_E!W31</f>
        <v>0</v>
      </c>
      <c r="X31" s="8">
        <f>FC_OTH_CP_SH_E!X31+FC_OTH_CP_SC_E!X31+FC_OTH_CP_HW_E!X31+FC_OTH_CP_CA_E!X31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FC_OTH_CP_SH_E!C32+FC_OTH_CP_SC_E!C32+FC_OTH_CP_HW_E!C32+FC_OTH_CP_CA_E!C32</f>
        <v>0</v>
      </c>
      <c r="D32" s="8">
        <f>FC_OTH_CP_SH_E!D32+FC_OTH_CP_SC_E!D32+FC_OTH_CP_HW_E!D32+FC_OTH_CP_CA_E!D32</f>
        <v>0</v>
      </c>
      <c r="E32" s="8">
        <f>FC_OTH_CP_SH_E!E32+FC_OTH_CP_SC_E!E32+FC_OTH_CP_HW_E!E32+FC_OTH_CP_CA_E!E32</f>
        <v>0</v>
      </c>
      <c r="F32" s="8">
        <f>FC_OTH_CP_SH_E!F32+FC_OTH_CP_SC_E!F32+FC_OTH_CP_HW_E!F32+FC_OTH_CP_CA_E!F32</f>
        <v>0</v>
      </c>
      <c r="G32" s="8">
        <f>FC_OTH_CP_SH_E!G32+FC_OTH_CP_SC_E!G32+FC_OTH_CP_HW_E!G32+FC_OTH_CP_CA_E!G32</f>
        <v>0</v>
      </c>
      <c r="H32" s="8">
        <f>FC_OTH_CP_SH_E!H32+FC_OTH_CP_SC_E!H32+FC_OTH_CP_HW_E!H32+FC_OTH_CP_CA_E!H32</f>
        <v>0</v>
      </c>
      <c r="I32" s="8">
        <f>FC_OTH_CP_SH_E!I32+FC_OTH_CP_SC_E!I32+FC_OTH_CP_HW_E!I32+FC_OTH_CP_CA_E!I32</f>
        <v>0</v>
      </c>
      <c r="J32" s="8">
        <f>FC_OTH_CP_SH_E!J32+FC_OTH_CP_SC_E!J32+FC_OTH_CP_HW_E!J32+FC_OTH_CP_CA_E!J32</f>
        <v>0</v>
      </c>
      <c r="K32" s="8">
        <f>FC_OTH_CP_SH_E!K32+FC_OTH_CP_SC_E!K32+FC_OTH_CP_HW_E!K32+FC_OTH_CP_CA_E!K32</f>
        <v>0</v>
      </c>
      <c r="L32" s="8">
        <f>FC_OTH_CP_SH_E!L32+FC_OTH_CP_SC_E!L32+FC_OTH_CP_HW_E!L32+FC_OTH_CP_CA_E!L32</f>
        <v>0</v>
      </c>
      <c r="M32" s="8">
        <f>FC_OTH_CP_SH_E!M32+FC_OTH_CP_SC_E!M32+FC_OTH_CP_HW_E!M32+FC_OTH_CP_CA_E!M32</f>
        <v>0</v>
      </c>
      <c r="N32" s="8">
        <f>FC_OTH_CP_SH_E!N32+FC_OTH_CP_SC_E!N32+FC_OTH_CP_HW_E!N32+FC_OTH_CP_CA_E!N32</f>
        <v>0</v>
      </c>
      <c r="O32" s="8">
        <f>FC_OTH_CP_SH_E!O32+FC_OTH_CP_SC_E!O32+FC_OTH_CP_HW_E!O32+FC_OTH_CP_CA_E!O32</f>
        <v>0</v>
      </c>
      <c r="P32" s="8">
        <f>FC_OTH_CP_SH_E!P32+FC_OTH_CP_SC_E!P32+FC_OTH_CP_HW_E!P32+FC_OTH_CP_CA_E!P32</f>
        <v>0</v>
      </c>
      <c r="Q32" s="8">
        <f>FC_OTH_CP_SH_E!Q32+FC_OTH_CP_SC_E!Q32+FC_OTH_CP_HW_E!Q32+FC_OTH_CP_CA_E!Q32</f>
        <v>0</v>
      </c>
      <c r="R32" s="8">
        <f>FC_OTH_CP_SH_E!R32+FC_OTH_CP_SC_E!R32+FC_OTH_CP_HW_E!R32+FC_OTH_CP_CA_E!R32</f>
        <v>0</v>
      </c>
      <c r="S32" s="8">
        <f>FC_OTH_CP_SH_E!S32+FC_OTH_CP_SC_E!S32+FC_OTH_CP_HW_E!S32+FC_OTH_CP_CA_E!S32</f>
        <v>0</v>
      </c>
      <c r="T32" s="8">
        <f>FC_OTH_CP_SH_E!T32+FC_OTH_CP_SC_E!T32+FC_OTH_CP_HW_E!T32+FC_OTH_CP_CA_E!T32</f>
        <v>0</v>
      </c>
      <c r="U32" s="8">
        <f>FC_OTH_CP_SH_E!U32+FC_OTH_CP_SC_E!U32+FC_OTH_CP_HW_E!U32+FC_OTH_CP_CA_E!U32</f>
        <v>0</v>
      </c>
      <c r="V32" s="8">
        <f>FC_OTH_CP_SH_E!V32+FC_OTH_CP_SC_E!V32+FC_OTH_CP_HW_E!V32+FC_OTH_CP_CA_E!V32</f>
        <v>0</v>
      </c>
      <c r="W32" s="8">
        <f>FC_OTH_CP_SH_E!W32+FC_OTH_CP_SC_E!W32+FC_OTH_CP_HW_E!W32+FC_OTH_CP_CA_E!W32</f>
        <v>0</v>
      </c>
      <c r="X32" s="8">
        <f>FC_OTH_CP_SH_E!X32+FC_OTH_CP_SC_E!X32+FC_OTH_CP_HW_E!X32+FC_OTH_CP_CA_E!X32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1147.2920402399998</v>
      </c>
      <c r="D33" s="19">
        <f t="shared" si="9"/>
        <v>1241.2434343556374</v>
      </c>
      <c r="E33" s="19">
        <f t="shared" si="9"/>
        <v>1304.6717858243057</v>
      </c>
      <c r="F33" s="19">
        <f t="shared" si="9"/>
        <v>1364.5093338529734</v>
      </c>
      <c r="G33" s="19">
        <f t="shared" si="9"/>
        <v>1674.65248668</v>
      </c>
      <c r="H33" s="19">
        <f t="shared" si="9"/>
        <v>1931.3883338400005</v>
      </c>
      <c r="I33" s="19">
        <f t="shared" si="9"/>
        <v>1778.5554544800007</v>
      </c>
      <c r="J33" s="19">
        <f t="shared" si="9"/>
        <v>1592.7666537599994</v>
      </c>
      <c r="K33" s="19">
        <f t="shared" si="9"/>
        <v>1222.5781583999999</v>
      </c>
      <c r="L33" s="19">
        <f t="shared" si="9"/>
        <v>1397.7515883600004</v>
      </c>
      <c r="M33" s="19">
        <f t="shared" si="9"/>
        <v>814.36915512000064</v>
      </c>
      <c r="N33" s="19">
        <f t="shared" si="9"/>
        <v>628.41100895999966</v>
      </c>
      <c r="O33" s="19">
        <f t="shared" si="9"/>
        <v>490.93975223999996</v>
      </c>
      <c r="P33" s="19">
        <f t="shared" si="9"/>
        <v>468.42431327999986</v>
      </c>
      <c r="Q33" s="19">
        <f t="shared" si="9"/>
        <v>521.48517263999997</v>
      </c>
      <c r="R33" s="19">
        <f t="shared" si="9"/>
        <v>579.23893727999985</v>
      </c>
      <c r="S33" s="19">
        <f t="shared" si="9"/>
        <v>487.01195495999997</v>
      </c>
      <c r="T33" s="19">
        <f t="shared" si="9"/>
        <v>471.9430994400002</v>
      </c>
      <c r="U33" s="19">
        <f t="shared" si="9"/>
        <v>540.69591708000007</v>
      </c>
      <c r="V33" s="19">
        <f t="shared" si="9"/>
        <v>550.89264167999966</v>
      </c>
      <c r="W33" s="19">
        <f t="shared" si="9"/>
        <v>416.64909096000002</v>
      </c>
      <c r="X33" s="19">
        <f t="shared" si="9"/>
        <v>392.90442587999991</v>
      </c>
    </row>
    <row r="34" spans="1:24" ht="11.25" customHeight="1" x14ac:dyDescent="0.2">
      <c r="A34" s="28" t="s">
        <v>54</v>
      </c>
      <c r="B34" s="7" t="s">
        <v>55</v>
      </c>
      <c r="C34" s="8">
        <f>FC_OTH_CP_SH_E!C34+FC_OTH_CP_SC_E!C34+FC_OTH_CP_HW_E!C34+FC_OTH_CP_CA_E!C34</f>
        <v>0</v>
      </c>
      <c r="D34" s="8">
        <f>FC_OTH_CP_SH_E!D34+FC_OTH_CP_SC_E!D34+FC_OTH_CP_HW_E!D34+FC_OTH_CP_CA_E!D34</f>
        <v>0</v>
      </c>
      <c r="E34" s="8">
        <f>FC_OTH_CP_SH_E!E34+FC_OTH_CP_SC_E!E34+FC_OTH_CP_HW_E!E34+FC_OTH_CP_CA_E!E34</f>
        <v>0</v>
      </c>
      <c r="F34" s="8">
        <f>FC_OTH_CP_SH_E!F34+FC_OTH_CP_SC_E!F34+FC_OTH_CP_HW_E!F34+FC_OTH_CP_CA_E!F34</f>
        <v>0</v>
      </c>
      <c r="G34" s="8">
        <f>FC_OTH_CP_SH_E!G34+FC_OTH_CP_SC_E!G34+FC_OTH_CP_HW_E!G34+FC_OTH_CP_CA_E!G34</f>
        <v>0</v>
      </c>
      <c r="H34" s="8">
        <f>FC_OTH_CP_SH_E!H34+FC_OTH_CP_SC_E!H34+FC_OTH_CP_HW_E!H34+FC_OTH_CP_CA_E!H34</f>
        <v>0</v>
      </c>
      <c r="I34" s="8">
        <f>FC_OTH_CP_SH_E!I34+FC_OTH_CP_SC_E!I34+FC_OTH_CP_HW_E!I34+FC_OTH_CP_CA_E!I34</f>
        <v>0</v>
      </c>
      <c r="J34" s="8">
        <f>FC_OTH_CP_SH_E!J34+FC_OTH_CP_SC_E!J34+FC_OTH_CP_HW_E!J34+FC_OTH_CP_CA_E!J34</f>
        <v>0</v>
      </c>
      <c r="K34" s="8">
        <f>FC_OTH_CP_SH_E!K34+FC_OTH_CP_SC_E!K34+FC_OTH_CP_HW_E!K34+FC_OTH_CP_CA_E!K34</f>
        <v>0</v>
      </c>
      <c r="L34" s="8">
        <f>FC_OTH_CP_SH_E!L34+FC_OTH_CP_SC_E!L34+FC_OTH_CP_HW_E!L34+FC_OTH_CP_CA_E!L34</f>
        <v>0</v>
      </c>
      <c r="M34" s="8">
        <f>FC_OTH_CP_SH_E!M34+FC_OTH_CP_SC_E!M34+FC_OTH_CP_HW_E!M34+FC_OTH_CP_CA_E!M34</f>
        <v>0</v>
      </c>
      <c r="N34" s="8">
        <f>FC_OTH_CP_SH_E!N34+FC_OTH_CP_SC_E!N34+FC_OTH_CP_HW_E!N34+FC_OTH_CP_CA_E!N34</f>
        <v>0</v>
      </c>
      <c r="O34" s="8">
        <f>FC_OTH_CP_SH_E!O34+FC_OTH_CP_SC_E!O34+FC_OTH_CP_HW_E!O34+FC_OTH_CP_CA_E!O34</f>
        <v>0</v>
      </c>
      <c r="P34" s="8">
        <f>FC_OTH_CP_SH_E!P34+FC_OTH_CP_SC_E!P34+FC_OTH_CP_HW_E!P34+FC_OTH_CP_CA_E!P34</f>
        <v>0</v>
      </c>
      <c r="Q34" s="8">
        <f>FC_OTH_CP_SH_E!Q34+FC_OTH_CP_SC_E!Q34+FC_OTH_CP_HW_E!Q34+FC_OTH_CP_CA_E!Q34</f>
        <v>0</v>
      </c>
      <c r="R34" s="8">
        <f>FC_OTH_CP_SH_E!R34+FC_OTH_CP_SC_E!R34+FC_OTH_CP_HW_E!R34+FC_OTH_CP_CA_E!R34</f>
        <v>0</v>
      </c>
      <c r="S34" s="8">
        <f>FC_OTH_CP_SH_E!S34+FC_OTH_CP_SC_E!S34+FC_OTH_CP_HW_E!S34+FC_OTH_CP_CA_E!S34</f>
        <v>0</v>
      </c>
      <c r="T34" s="8">
        <f>FC_OTH_CP_SH_E!T34+FC_OTH_CP_SC_E!T34+FC_OTH_CP_HW_E!T34+FC_OTH_CP_CA_E!T34</f>
        <v>0</v>
      </c>
      <c r="U34" s="8">
        <f>FC_OTH_CP_SH_E!U34+FC_OTH_CP_SC_E!U34+FC_OTH_CP_HW_E!U34+FC_OTH_CP_CA_E!U34</f>
        <v>0</v>
      </c>
      <c r="V34" s="8">
        <f>FC_OTH_CP_SH_E!V34+FC_OTH_CP_SC_E!V34+FC_OTH_CP_HW_E!V34+FC_OTH_CP_CA_E!V34</f>
        <v>0</v>
      </c>
      <c r="W34" s="8">
        <f>FC_OTH_CP_SH_E!W34+FC_OTH_CP_SC_E!W34+FC_OTH_CP_HW_E!W34+FC_OTH_CP_CA_E!W34</f>
        <v>0</v>
      </c>
      <c r="X34" s="8">
        <f>FC_OTH_CP_SH_E!X34+FC_OTH_CP_SC_E!X34+FC_OTH_CP_HW_E!X34+FC_OTH_CP_CA_E!X34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FC_OTH_CP_SH_E!C35+FC_OTH_CP_SC_E!C35+FC_OTH_CP_HW_E!C35+FC_OTH_CP_CA_E!C35</f>
        <v>0</v>
      </c>
      <c r="D35" s="8">
        <f>FC_OTH_CP_SH_E!D35+FC_OTH_CP_SC_E!D35+FC_OTH_CP_HW_E!D35+FC_OTH_CP_CA_E!D35</f>
        <v>0</v>
      </c>
      <c r="E35" s="8">
        <f>FC_OTH_CP_SH_E!E35+FC_OTH_CP_SC_E!E35+FC_OTH_CP_HW_E!E35+FC_OTH_CP_CA_E!E35</f>
        <v>0</v>
      </c>
      <c r="F35" s="8">
        <f>FC_OTH_CP_SH_E!F35+FC_OTH_CP_SC_E!F35+FC_OTH_CP_HW_E!F35+FC_OTH_CP_CA_E!F35</f>
        <v>0</v>
      </c>
      <c r="G35" s="8">
        <f>FC_OTH_CP_SH_E!G35+FC_OTH_CP_SC_E!G35+FC_OTH_CP_HW_E!G35+FC_OTH_CP_CA_E!G35</f>
        <v>0</v>
      </c>
      <c r="H35" s="8">
        <f>FC_OTH_CP_SH_E!H35+FC_OTH_CP_SC_E!H35+FC_OTH_CP_HW_E!H35+FC_OTH_CP_CA_E!H35</f>
        <v>0</v>
      </c>
      <c r="I35" s="8">
        <f>FC_OTH_CP_SH_E!I35+FC_OTH_CP_SC_E!I35+FC_OTH_CP_HW_E!I35+FC_OTH_CP_CA_E!I35</f>
        <v>0</v>
      </c>
      <c r="J35" s="8">
        <f>FC_OTH_CP_SH_E!J35+FC_OTH_CP_SC_E!J35+FC_OTH_CP_HW_E!J35+FC_OTH_CP_CA_E!J35</f>
        <v>0</v>
      </c>
      <c r="K35" s="8">
        <f>FC_OTH_CP_SH_E!K35+FC_OTH_CP_SC_E!K35+FC_OTH_CP_HW_E!K35+FC_OTH_CP_CA_E!K35</f>
        <v>0</v>
      </c>
      <c r="L35" s="8">
        <f>FC_OTH_CP_SH_E!L35+FC_OTH_CP_SC_E!L35+FC_OTH_CP_HW_E!L35+FC_OTH_CP_CA_E!L35</f>
        <v>0</v>
      </c>
      <c r="M35" s="8">
        <f>FC_OTH_CP_SH_E!M35+FC_OTH_CP_SC_E!M35+FC_OTH_CP_HW_E!M35+FC_OTH_CP_CA_E!M35</f>
        <v>0</v>
      </c>
      <c r="N35" s="8">
        <f>FC_OTH_CP_SH_E!N35+FC_OTH_CP_SC_E!N35+FC_OTH_CP_HW_E!N35+FC_OTH_CP_CA_E!N35</f>
        <v>0</v>
      </c>
      <c r="O35" s="8">
        <f>FC_OTH_CP_SH_E!O35+FC_OTH_CP_SC_E!O35+FC_OTH_CP_HW_E!O35+FC_OTH_CP_CA_E!O35</f>
        <v>0</v>
      </c>
      <c r="P35" s="8">
        <f>FC_OTH_CP_SH_E!P35+FC_OTH_CP_SC_E!P35+FC_OTH_CP_HW_E!P35+FC_OTH_CP_CA_E!P35</f>
        <v>0</v>
      </c>
      <c r="Q35" s="8">
        <f>FC_OTH_CP_SH_E!Q35+FC_OTH_CP_SC_E!Q35+FC_OTH_CP_HW_E!Q35+FC_OTH_CP_CA_E!Q35</f>
        <v>0</v>
      </c>
      <c r="R35" s="8">
        <f>FC_OTH_CP_SH_E!R35+FC_OTH_CP_SC_E!R35+FC_OTH_CP_HW_E!R35+FC_OTH_CP_CA_E!R35</f>
        <v>0</v>
      </c>
      <c r="S35" s="8">
        <f>FC_OTH_CP_SH_E!S35+FC_OTH_CP_SC_E!S35+FC_OTH_CP_HW_E!S35+FC_OTH_CP_CA_E!S35</f>
        <v>0</v>
      </c>
      <c r="T35" s="8">
        <f>FC_OTH_CP_SH_E!T35+FC_OTH_CP_SC_E!T35+FC_OTH_CP_HW_E!T35+FC_OTH_CP_CA_E!T35</f>
        <v>0</v>
      </c>
      <c r="U35" s="8">
        <f>FC_OTH_CP_SH_E!U35+FC_OTH_CP_SC_E!U35+FC_OTH_CP_HW_E!U35+FC_OTH_CP_CA_E!U35</f>
        <v>0</v>
      </c>
      <c r="V35" s="8">
        <f>FC_OTH_CP_SH_E!V35+FC_OTH_CP_SC_E!V35+FC_OTH_CP_HW_E!V35+FC_OTH_CP_CA_E!V35</f>
        <v>0</v>
      </c>
      <c r="W35" s="8">
        <f>FC_OTH_CP_SH_E!W35+FC_OTH_CP_SC_E!W35+FC_OTH_CP_HW_E!W35+FC_OTH_CP_CA_E!W35</f>
        <v>0</v>
      </c>
      <c r="X35" s="8">
        <f>FC_OTH_CP_SH_E!X35+FC_OTH_CP_SC_E!X35+FC_OTH_CP_HW_E!X35+FC_OTH_CP_CA_E!X35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FC_OTH_CP_SH_E!C36+FC_OTH_CP_SC_E!C36+FC_OTH_CP_HW_E!C36+FC_OTH_CP_CA_E!C36</f>
        <v>146.24697096</v>
      </c>
      <c r="D36" s="8">
        <f>FC_OTH_CP_SH_E!D36+FC_OTH_CP_SC_E!D36+FC_OTH_CP_HW_E!D36+FC_OTH_CP_CA_E!D36</f>
        <v>110.43133524000004</v>
      </c>
      <c r="E36" s="8">
        <f>FC_OTH_CP_SH_E!E36+FC_OTH_CP_SC_E!E36+FC_OTH_CP_HW_E!E36+FC_OTH_CP_CA_E!E36</f>
        <v>164.15467524000007</v>
      </c>
      <c r="F36" s="8">
        <f>FC_OTH_CP_SH_E!F36+FC_OTH_CP_SC_E!F36+FC_OTH_CP_HW_E!F36+FC_OTH_CP_CA_E!F36</f>
        <v>179.07772427999998</v>
      </c>
      <c r="G36" s="8">
        <f>FC_OTH_CP_SH_E!G36+FC_OTH_CP_SC_E!G36+FC_OTH_CP_HW_E!G36+FC_OTH_CP_CA_E!G36</f>
        <v>208.96834572000009</v>
      </c>
      <c r="H36" s="8">
        <f>FC_OTH_CP_SH_E!H36+FC_OTH_CP_SC_E!H36+FC_OTH_CP_HW_E!H36+FC_OTH_CP_CA_E!H36</f>
        <v>301.51128527999998</v>
      </c>
      <c r="I36" s="8">
        <f>FC_OTH_CP_SH_E!I36+FC_OTH_CP_SC_E!I36+FC_OTH_CP_HW_E!I36+FC_OTH_CP_CA_E!I36</f>
        <v>271.65882672000015</v>
      </c>
      <c r="J36" s="8">
        <f>FC_OTH_CP_SH_E!J36+FC_OTH_CP_SC_E!J36+FC_OTH_CP_HW_E!J36+FC_OTH_CP_CA_E!J36</f>
        <v>287.35740000000004</v>
      </c>
      <c r="K36" s="8">
        <f>FC_OTH_CP_SH_E!K36+FC_OTH_CP_SC_E!K36+FC_OTH_CP_HW_E!K36+FC_OTH_CP_CA_E!K36</f>
        <v>322.18852427999991</v>
      </c>
      <c r="L36" s="8">
        <f>FC_OTH_CP_SH_E!L36+FC_OTH_CP_SC_E!L36+FC_OTH_CP_HW_E!L36+FC_OTH_CP_CA_E!L36</f>
        <v>301.87042524000009</v>
      </c>
      <c r="M36" s="8">
        <f>FC_OTH_CP_SH_E!M36+FC_OTH_CP_SC_E!M36+FC_OTH_CP_HW_E!M36+FC_OTH_CP_CA_E!M36</f>
        <v>139.32472428000003</v>
      </c>
      <c r="N36" s="8">
        <f>FC_OTH_CP_SH_E!N36+FC_OTH_CP_SC_E!N36+FC_OTH_CP_HW_E!N36+FC_OTH_CP_CA_E!N36</f>
        <v>136.42230096</v>
      </c>
      <c r="O36" s="8">
        <f>FC_OTH_CP_SH_E!O36+FC_OTH_CP_SC_E!O36+FC_OTH_CP_HW_E!O36+FC_OTH_CP_CA_E!O36</f>
        <v>121.90927571999993</v>
      </c>
      <c r="P36" s="8">
        <f>FC_OTH_CP_SH_E!P36+FC_OTH_CP_SC_E!P36+FC_OTH_CP_HW_E!P36+FC_OTH_CP_CA_E!P36</f>
        <v>124.81169903999991</v>
      </c>
      <c r="Q36" s="8">
        <f>FC_OTH_CP_SH_E!Q36+FC_OTH_CP_SC_E!Q36+FC_OTH_CP_HW_E!Q36+FC_OTH_CP_CA_E!Q36</f>
        <v>200.27947572000002</v>
      </c>
      <c r="R36" s="8">
        <f>FC_OTH_CP_SH_E!R36+FC_OTH_CP_SC_E!R36+FC_OTH_CP_HW_E!R36+FC_OTH_CP_CA_E!R36</f>
        <v>214.79250095999993</v>
      </c>
      <c r="S36" s="8">
        <f>FC_OTH_CP_SH_E!S36+FC_OTH_CP_SC_E!S36+FC_OTH_CP_HW_E!S36+FC_OTH_CP_CA_E!S36</f>
        <v>200.27947571999997</v>
      </c>
      <c r="T36" s="8">
        <f>FC_OTH_CP_SH_E!T36+FC_OTH_CP_SC_E!T36+FC_OTH_CP_HW_E!T36+FC_OTH_CP_CA_E!T36</f>
        <v>200.34626076000006</v>
      </c>
      <c r="U36" s="8">
        <f>FC_OTH_CP_SH_E!U36+FC_OTH_CP_SC_E!U36+FC_OTH_CP_HW_E!U36+FC_OTH_CP_CA_E!U36</f>
        <v>259.74791928000025</v>
      </c>
      <c r="V36" s="8">
        <f>FC_OTH_CP_SH_E!V36+FC_OTH_CP_SC_E!V36+FC_OTH_CP_HW_E!V36+FC_OTH_CP_CA_E!V36</f>
        <v>246.69189827999963</v>
      </c>
      <c r="W36" s="8">
        <f>FC_OTH_CP_SH_E!W36+FC_OTH_CP_SC_E!W36+FC_OTH_CP_HW_E!W36+FC_OTH_CP_CA_E!W36</f>
        <v>165.51786240000001</v>
      </c>
      <c r="X36" s="8">
        <f>FC_OTH_CP_SH_E!X36+FC_OTH_CP_SC_E!X36+FC_OTH_CP_HW_E!X36+FC_OTH_CP_CA_E!X36</f>
        <v>143.73685295999991</v>
      </c>
    </row>
    <row r="37" spans="1:24" ht="11.25" customHeight="1" x14ac:dyDescent="0.2">
      <c r="A37" s="28" t="s">
        <v>60</v>
      </c>
      <c r="B37" s="7" t="s">
        <v>61</v>
      </c>
      <c r="C37" s="8">
        <f>FC_OTH_CP_SH_E!C37+FC_OTH_CP_SC_E!C37+FC_OTH_CP_HW_E!C37+FC_OTH_CP_CA_E!C37</f>
        <v>0</v>
      </c>
      <c r="D37" s="8">
        <f>FC_OTH_CP_SH_E!D37+FC_OTH_CP_SC_E!D37+FC_OTH_CP_HW_E!D37+FC_OTH_CP_CA_E!D37</f>
        <v>0</v>
      </c>
      <c r="E37" s="8">
        <f>FC_OTH_CP_SH_E!E37+FC_OTH_CP_SC_E!E37+FC_OTH_CP_HW_E!E37+FC_OTH_CP_CA_E!E37</f>
        <v>0</v>
      </c>
      <c r="F37" s="8">
        <f>FC_OTH_CP_SH_E!F37+FC_OTH_CP_SC_E!F37+FC_OTH_CP_HW_E!F37+FC_OTH_CP_CA_E!F37</f>
        <v>0</v>
      </c>
      <c r="G37" s="8">
        <f>FC_OTH_CP_SH_E!G37+FC_OTH_CP_SC_E!G37+FC_OTH_CP_HW_E!G37+FC_OTH_CP_CA_E!G37</f>
        <v>0</v>
      </c>
      <c r="H37" s="8">
        <f>FC_OTH_CP_SH_E!H37+FC_OTH_CP_SC_E!H37+FC_OTH_CP_HW_E!H37+FC_OTH_CP_CA_E!H37</f>
        <v>0</v>
      </c>
      <c r="I37" s="8">
        <f>FC_OTH_CP_SH_E!I37+FC_OTH_CP_SC_E!I37+FC_OTH_CP_HW_E!I37+FC_OTH_CP_CA_E!I37</f>
        <v>0</v>
      </c>
      <c r="J37" s="8">
        <f>FC_OTH_CP_SH_E!J37+FC_OTH_CP_SC_E!J37+FC_OTH_CP_HW_E!J37+FC_OTH_CP_CA_E!J37</f>
        <v>0</v>
      </c>
      <c r="K37" s="8">
        <f>FC_OTH_CP_SH_E!K37+FC_OTH_CP_SC_E!K37+FC_OTH_CP_HW_E!K37+FC_OTH_CP_CA_E!K37</f>
        <v>0</v>
      </c>
      <c r="L37" s="8">
        <f>FC_OTH_CP_SH_E!L37+FC_OTH_CP_SC_E!L37+FC_OTH_CP_HW_E!L37+FC_OTH_CP_CA_E!L37</f>
        <v>3.0491445600000011</v>
      </c>
      <c r="M37" s="8">
        <f>FC_OTH_CP_SH_E!M37+FC_OTH_CP_SC_E!M37+FC_OTH_CP_HW_E!M37+FC_OTH_CP_CA_E!M37</f>
        <v>3.0491445600000024</v>
      </c>
      <c r="N37" s="8">
        <f>FC_OTH_CP_SH_E!N37+FC_OTH_CP_SC_E!N37+FC_OTH_CP_HW_E!N37+FC_OTH_CP_CA_E!N37</f>
        <v>0</v>
      </c>
      <c r="O37" s="8">
        <f>FC_OTH_CP_SH_E!O37+FC_OTH_CP_SC_E!O37+FC_OTH_CP_HW_E!O37+FC_OTH_CP_CA_E!O37</f>
        <v>0</v>
      </c>
      <c r="P37" s="8">
        <f>FC_OTH_CP_SH_E!P37+FC_OTH_CP_SC_E!P37+FC_OTH_CP_HW_E!P37+FC_OTH_CP_CA_E!P37</f>
        <v>0</v>
      </c>
      <c r="Q37" s="8">
        <f>FC_OTH_CP_SH_E!Q37+FC_OTH_CP_SC_E!Q37+FC_OTH_CP_HW_E!Q37+FC_OTH_CP_CA_E!Q37</f>
        <v>0</v>
      </c>
      <c r="R37" s="8">
        <f>FC_OTH_CP_SH_E!R37+FC_OTH_CP_SC_E!R37+FC_OTH_CP_HW_E!R37+FC_OTH_CP_CA_E!R37</f>
        <v>0</v>
      </c>
      <c r="S37" s="8">
        <f>FC_OTH_CP_SH_E!S37+FC_OTH_CP_SC_E!S37+FC_OTH_CP_HW_E!S37+FC_OTH_CP_CA_E!S37</f>
        <v>0</v>
      </c>
      <c r="T37" s="8">
        <f>FC_OTH_CP_SH_E!T37+FC_OTH_CP_SC_E!T37+FC_OTH_CP_HW_E!T37+FC_OTH_CP_CA_E!T37</f>
        <v>0</v>
      </c>
      <c r="U37" s="8">
        <f>FC_OTH_CP_SH_E!U37+FC_OTH_CP_SC_E!U37+FC_OTH_CP_HW_E!U37+FC_OTH_CP_CA_E!U37</f>
        <v>0</v>
      </c>
      <c r="V37" s="8">
        <f>FC_OTH_CP_SH_E!V37+FC_OTH_CP_SC_E!V37+FC_OTH_CP_HW_E!V37+FC_OTH_CP_CA_E!V37</f>
        <v>0</v>
      </c>
      <c r="W37" s="8">
        <f>FC_OTH_CP_SH_E!W37+FC_OTH_CP_SC_E!W37+FC_OTH_CP_HW_E!W37+FC_OTH_CP_CA_E!W37</f>
        <v>0</v>
      </c>
      <c r="X37" s="8">
        <f>FC_OTH_CP_SH_E!X37+FC_OTH_CP_SC_E!X37+FC_OTH_CP_HW_E!X37+FC_OTH_CP_CA_E!X37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FC_OTH_CP_SH_E!C38+FC_OTH_CP_SC_E!C38+FC_OTH_CP_HW_E!C38+FC_OTH_CP_CA_E!C38</f>
        <v>0</v>
      </c>
      <c r="D38" s="8">
        <f>FC_OTH_CP_SH_E!D38+FC_OTH_CP_SC_E!D38+FC_OTH_CP_HW_E!D38+FC_OTH_CP_CA_E!D38</f>
        <v>0</v>
      </c>
      <c r="E38" s="8">
        <f>FC_OTH_CP_SH_E!E38+FC_OTH_CP_SC_E!E38+FC_OTH_CP_HW_E!E38+FC_OTH_CP_CA_E!E38</f>
        <v>0</v>
      </c>
      <c r="F38" s="8">
        <f>FC_OTH_CP_SH_E!F38+FC_OTH_CP_SC_E!F38+FC_OTH_CP_HW_E!F38+FC_OTH_CP_CA_E!F38</f>
        <v>0</v>
      </c>
      <c r="G38" s="8">
        <f>FC_OTH_CP_SH_E!G38+FC_OTH_CP_SC_E!G38+FC_OTH_CP_HW_E!G38+FC_OTH_CP_CA_E!G38</f>
        <v>0</v>
      </c>
      <c r="H38" s="8">
        <f>FC_OTH_CP_SH_E!H38+FC_OTH_CP_SC_E!H38+FC_OTH_CP_HW_E!H38+FC_OTH_CP_CA_E!H38</f>
        <v>0</v>
      </c>
      <c r="I38" s="8">
        <f>FC_OTH_CP_SH_E!I38+FC_OTH_CP_SC_E!I38+FC_OTH_CP_HW_E!I38+FC_OTH_CP_CA_E!I38</f>
        <v>0</v>
      </c>
      <c r="J38" s="8">
        <f>FC_OTH_CP_SH_E!J38+FC_OTH_CP_SC_E!J38+FC_OTH_CP_HW_E!J38+FC_OTH_CP_CA_E!J38</f>
        <v>0</v>
      </c>
      <c r="K38" s="8">
        <f>FC_OTH_CP_SH_E!K38+FC_OTH_CP_SC_E!K38+FC_OTH_CP_HW_E!K38+FC_OTH_CP_CA_E!K38</f>
        <v>0</v>
      </c>
      <c r="L38" s="8">
        <f>FC_OTH_CP_SH_E!L38+FC_OTH_CP_SC_E!L38+FC_OTH_CP_HW_E!L38+FC_OTH_CP_CA_E!L38</f>
        <v>0</v>
      </c>
      <c r="M38" s="8">
        <f>FC_OTH_CP_SH_E!M38+FC_OTH_CP_SC_E!M38+FC_OTH_CP_HW_E!M38+FC_OTH_CP_CA_E!M38</f>
        <v>0</v>
      </c>
      <c r="N38" s="8">
        <f>FC_OTH_CP_SH_E!N38+FC_OTH_CP_SC_E!N38+FC_OTH_CP_HW_E!N38+FC_OTH_CP_CA_E!N38</f>
        <v>0</v>
      </c>
      <c r="O38" s="8">
        <f>FC_OTH_CP_SH_E!O38+FC_OTH_CP_SC_E!O38+FC_OTH_CP_HW_E!O38+FC_OTH_CP_CA_E!O38</f>
        <v>0</v>
      </c>
      <c r="P38" s="8">
        <f>FC_OTH_CP_SH_E!P38+FC_OTH_CP_SC_E!P38+FC_OTH_CP_HW_E!P38+FC_OTH_CP_CA_E!P38</f>
        <v>0</v>
      </c>
      <c r="Q38" s="8">
        <f>FC_OTH_CP_SH_E!Q38+FC_OTH_CP_SC_E!Q38+FC_OTH_CP_HW_E!Q38+FC_OTH_CP_CA_E!Q38</f>
        <v>0</v>
      </c>
      <c r="R38" s="8">
        <f>FC_OTH_CP_SH_E!R38+FC_OTH_CP_SC_E!R38+FC_OTH_CP_HW_E!R38+FC_OTH_CP_CA_E!R38</f>
        <v>0</v>
      </c>
      <c r="S38" s="8">
        <f>FC_OTH_CP_SH_E!S38+FC_OTH_CP_SC_E!S38+FC_OTH_CP_HW_E!S38+FC_OTH_CP_CA_E!S38</f>
        <v>0</v>
      </c>
      <c r="T38" s="8">
        <f>FC_OTH_CP_SH_E!T38+FC_OTH_CP_SC_E!T38+FC_OTH_CP_HW_E!T38+FC_OTH_CP_CA_E!T38</f>
        <v>0</v>
      </c>
      <c r="U38" s="8">
        <f>FC_OTH_CP_SH_E!U38+FC_OTH_CP_SC_E!U38+FC_OTH_CP_HW_E!U38+FC_OTH_CP_CA_E!U38</f>
        <v>0.52970399999999984</v>
      </c>
      <c r="V38" s="8">
        <f>FC_OTH_CP_SH_E!V38+FC_OTH_CP_SC_E!V38+FC_OTH_CP_HW_E!V38+FC_OTH_CP_CA_E!V38</f>
        <v>0.37573199999999995</v>
      </c>
      <c r="W38" s="8">
        <f>FC_OTH_CP_SH_E!W38+FC_OTH_CP_SC_E!W38+FC_OTH_CP_HW_E!W38+FC_OTH_CP_CA_E!W38</f>
        <v>0.52970399999999995</v>
      </c>
      <c r="X38" s="8">
        <f>FC_OTH_CP_SH_E!X38+FC_OTH_CP_SC_E!X38+FC_OTH_CP_HW_E!X38+FC_OTH_CP_CA_E!X38</f>
        <v>0.33868799999999999</v>
      </c>
    </row>
    <row r="39" spans="1:24" ht="11.25" customHeight="1" x14ac:dyDescent="0.2">
      <c r="A39" s="28" t="s">
        <v>64</v>
      </c>
      <c r="B39" s="7" t="s">
        <v>65</v>
      </c>
      <c r="C39" s="8">
        <f>FC_OTH_CP_SH_E!C39+FC_OTH_CP_SC_E!C39+FC_OTH_CP_HW_E!C39+FC_OTH_CP_CA_E!C39</f>
        <v>0</v>
      </c>
      <c r="D39" s="8">
        <f>FC_OTH_CP_SH_E!D39+FC_OTH_CP_SC_E!D39+FC_OTH_CP_HW_E!D39+FC_OTH_CP_CA_E!D39</f>
        <v>0</v>
      </c>
      <c r="E39" s="8">
        <f>FC_OTH_CP_SH_E!E39+FC_OTH_CP_SC_E!E39+FC_OTH_CP_HW_E!E39+FC_OTH_CP_CA_E!E39</f>
        <v>0</v>
      </c>
      <c r="F39" s="8">
        <f>FC_OTH_CP_SH_E!F39+FC_OTH_CP_SC_E!F39+FC_OTH_CP_HW_E!F39+FC_OTH_CP_CA_E!F39</f>
        <v>0</v>
      </c>
      <c r="G39" s="8">
        <f>FC_OTH_CP_SH_E!G39+FC_OTH_CP_SC_E!G39+FC_OTH_CP_HW_E!G39+FC_OTH_CP_CA_E!G39</f>
        <v>0</v>
      </c>
      <c r="H39" s="8">
        <f>FC_OTH_CP_SH_E!H39+FC_OTH_CP_SC_E!H39+FC_OTH_CP_HW_E!H39+FC_OTH_CP_CA_E!H39</f>
        <v>0</v>
      </c>
      <c r="I39" s="8">
        <f>FC_OTH_CP_SH_E!I39+FC_OTH_CP_SC_E!I39+FC_OTH_CP_HW_E!I39+FC_OTH_CP_CA_E!I39</f>
        <v>0</v>
      </c>
      <c r="J39" s="8">
        <f>FC_OTH_CP_SH_E!J39+FC_OTH_CP_SC_E!J39+FC_OTH_CP_HW_E!J39+FC_OTH_CP_CA_E!J39</f>
        <v>0</v>
      </c>
      <c r="K39" s="8">
        <f>FC_OTH_CP_SH_E!K39+FC_OTH_CP_SC_E!K39+FC_OTH_CP_HW_E!K39+FC_OTH_CP_CA_E!K39</f>
        <v>0</v>
      </c>
      <c r="L39" s="8">
        <f>FC_OTH_CP_SH_E!L39+FC_OTH_CP_SC_E!L39+FC_OTH_CP_HW_E!L39+FC_OTH_CP_CA_E!L39</f>
        <v>0</v>
      </c>
      <c r="M39" s="8">
        <f>FC_OTH_CP_SH_E!M39+FC_OTH_CP_SC_E!M39+FC_OTH_CP_HW_E!M39+FC_OTH_CP_CA_E!M39</f>
        <v>0</v>
      </c>
      <c r="N39" s="8">
        <f>FC_OTH_CP_SH_E!N39+FC_OTH_CP_SC_E!N39+FC_OTH_CP_HW_E!N39+FC_OTH_CP_CA_E!N39</f>
        <v>0</v>
      </c>
      <c r="O39" s="8">
        <f>FC_OTH_CP_SH_E!O39+FC_OTH_CP_SC_E!O39+FC_OTH_CP_HW_E!O39+FC_OTH_CP_CA_E!O39</f>
        <v>0</v>
      </c>
      <c r="P39" s="8">
        <f>FC_OTH_CP_SH_E!P39+FC_OTH_CP_SC_E!P39+FC_OTH_CP_HW_E!P39+FC_OTH_CP_CA_E!P39</f>
        <v>0</v>
      </c>
      <c r="Q39" s="8">
        <f>FC_OTH_CP_SH_E!Q39+FC_OTH_CP_SC_E!Q39+FC_OTH_CP_HW_E!Q39+FC_OTH_CP_CA_E!Q39</f>
        <v>0</v>
      </c>
      <c r="R39" s="8">
        <f>FC_OTH_CP_SH_E!R39+FC_OTH_CP_SC_E!R39+FC_OTH_CP_HW_E!R39+FC_OTH_CP_CA_E!R39</f>
        <v>0</v>
      </c>
      <c r="S39" s="8">
        <f>FC_OTH_CP_SH_E!S39+FC_OTH_CP_SC_E!S39+FC_OTH_CP_HW_E!S39+FC_OTH_CP_CA_E!S39</f>
        <v>0</v>
      </c>
      <c r="T39" s="8">
        <f>FC_OTH_CP_SH_E!T39+FC_OTH_CP_SC_E!T39+FC_OTH_CP_HW_E!T39+FC_OTH_CP_CA_E!T39</f>
        <v>0</v>
      </c>
      <c r="U39" s="8">
        <f>FC_OTH_CP_SH_E!U39+FC_OTH_CP_SC_E!U39+FC_OTH_CP_HW_E!U39+FC_OTH_CP_CA_E!U39</f>
        <v>0</v>
      </c>
      <c r="V39" s="8">
        <f>FC_OTH_CP_SH_E!V39+FC_OTH_CP_SC_E!V39+FC_OTH_CP_HW_E!V39+FC_OTH_CP_CA_E!V39</f>
        <v>0</v>
      </c>
      <c r="W39" s="8">
        <f>FC_OTH_CP_SH_E!W39+FC_OTH_CP_SC_E!W39+FC_OTH_CP_HW_E!W39+FC_OTH_CP_CA_E!W39</f>
        <v>0</v>
      </c>
      <c r="X39" s="8">
        <f>FC_OTH_CP_SH_E!X39+FC_OTH_CP_SC_E!X39+FC_OTH_CP_HW_E!X39+FC_OTH_CP_CA_E!X39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FC_OTH_CP_SH_E!C40+FC_OTH_CP_SC_E!C40+FC_OTH_CP_HW_E!C40+FC_OTH_CP_CA_E!C40</f>
        <v>105.79877928000001</v>
      </c>
      <c r="D40" s="8">
        <f>FC_OTH_CP_SH_E!D40+FC_OTH_CP_SC_E!D40+FC_OTH_CP_HW_E!D40+FC_OTH_CP_CA_E!D40</f>
        <v>67.326354720000012</v>
      </c>
      <c r="E40" s="8">
        <f>FC_OTH_CP_SH_E!E40+FC_OTH_CP_SC_E!E40+FC_OTH_CP_HW_E!E40+FC_OTH_CP_CA_E!E40</f>
        <v>44.884409040000016</v>
      </c>
      <c r="F40" s="8">
        <f>FC_OTH_CP_SH_E!F40+FC_OTH_CP_SC_E!F40+FC_OTH_CP_HW_E!F40+FC_OTH_CP_CA_E!F40</f>
        <v>54.502385760000017</v>
      </c>
      <c r="G40" s="8">
        <f>FC_OTH_CP_SH_E!G40+FC_OTH_CP_SC_E!G40+FC_OTH_CP_HW_E!G40+FC_OTH_CP_CA_E!G40</f>
        <v>41.678157960000014</v>
      </c>
      <c r="H40" s="8">
        <f>FC_OTH_CP_SH_E!H40+FC_OTH_CP_SC_E!H40+FC_OTH_CP_HW_E!H40+FC_OTH_CP_CA_E!H40</f>
        <v>76.944590280000028</v>
      </c>
      <c r="I40" s="8">
        <f>FC_OTH_CP_SH_E!I40+FC_OTH_CP_SC_E!I40+FC_OTH_CP_HW_E!I40+FC_OTH_CP_CA_E!I40</f>
        <v>80.150582520000029</v>
      </c>
      <c r="J40" s="8">
        <f>FC_OTH_CP_SH_E!J40+FC_OTH_CP_SC_E!J40+FC_OTH_CP_HW_E!J40+FC_OTH_CP_CA_E!J40</f>
        <v>77.292471239999998</v>
      </c>
      <c r="K40" s="8">
        <f>FC_OTH_CP_SH_E!K40+FC_OTH_CP_SC_E!K40+FC_OTH_CP_HW_E!K40+FC_OTH_CP_CA_E!K40</f>
        <v>86.56748496000003</v>
      </c>
      <c r="L40" s="8">
        <f>FC_OTH_CP_SH_E!L40+FC_OTH_CP_SC_E!L40+FC_OTH_CP_HW_E!L40+FC_OTH_CP_CA_E!L40</f>
        <v>86.567484960000044</v>
      </c>
      <c r="M40" s="8">
        <f>FC_OTH_CP_SH_E!M40+FC_OTH_CP_SC_E!M40+FC_OTH_CP_HW_E!M40+FC_OTH_CP_CA_E!M40</f>
        <v>86.567484960000087</v>
      </c>
      <c r="N40" s="8">
        <f>FC_OTH_CP_SH_E!N40+FC_OTH_CP_SC_E!N40+FC_OTH_CP_HW_E!N40+FC_OTH_CP_CA_E!N40</f>
        <v>77.292471239999998</v>
      </c>
      <c r="O40" s="8">
        <f>FC_OTH_CP_SH_E!O40+FC_OTH_CP_SC_E!O40+FC_OTH_CP_HW_E!O40+FC_OTH_CP_CA_E!O40</f>
        <v>46.375586279999993</v>
      </c>
      <c r="P40" s="8">
        <f>FC_OTH_CP_SH_E!P40+FC_OTH_CP_SC_E!P40+FC_OTH_CP_HW_E!P40+FC_OTH_CP_CA_E!P40</f>
        <v>58.742184960000003</v>
      </c>
      <c r="Q40" s="8">
        <f>FC_OTH_CP_SH_E!Q40+FC_OTH_CP_SC_E!Q40+FC_OTH_CP_HW_E!Q40+FC_OTH_CP_CA_E!Q40</f>
        <v>68.017457519999979</v>
      </c>
      <c r="R40" s="8">
        <f>FC_OTH_CP_SH_E!R40+FC_OTH_CP_SC_E!R40+FC_OTH_CP_HW_E!R40+FC_OTH_CP_CA_E!R40</f>
        <v>77.292471239999969</v>
      </c>
      <c r="S40" s="8">
        <f>FC_OTH_CP_SH_E!S40+FC_OTH_CP_SC_E!S40+FC_OTH_CP_HW_E!S40+FC_OTH_CP_CA_E!S40</f>
        <v>43.283742480000022</v>
      </c>
      <c r="T40" s="8">
        <f>FC_OTH_CP_SH_E!T40+FC_OTH_CP_SC_E!T40+FC_OTH_CP_HW_E!T40+FC_OTH_CP_CA_E!T40</f>
        <v>44.035155000000024</v>
      </c>
      <c r="U40" s="8">
        <f>FC_OTH_CP_SH_E!U40+FC_OTH_CP_SC_E!U40+FC_OTH_CP_HW_E!U40+FC_OTH_CP_CA_E!U40</f>
        <v>59.011378559999997</v>
      </c>
      <c r="V40" s="8">
        <f>FC_OTH_CP_SH_E!V40+FC_OTH_CP_SC_E!V40+FC_OTH_CP_HW_E!V40+FC_OTH_CP_CA_E!V40</f>
        <v>60.921876599999997</v>
      </c>
      <c r="W40" s="8">
        <f>FC_OTH_CP_SH_E!W40+FC_OTH_CP_SC_E!W40+FC_OTH_CP_HW_E!W40+FC_OTH_CP_CA_E!W40</f>
        <v>66.681843119999996</v>
      </c>
      <c r="X40" s="8">
        <f>FC_OTH_CP_SH_E!X40+FC_OTH_CP_SC_E!X40+FC_OTH_CP_HW_E!X40+FC_OTH_CP_CA_E!X40</f>
        <v>73.313582760000003</v>
      </c>
    </row>
    <row r="41" spans="1:24" ht="11.25" customHeight="1" x14ac:dyDescent="0.2">
      <c r="A41" s="28" t="s">
        <v>68</v>
      </c>
      <c r="B41" s="7" t="s">
        <v>69</v>
      </c>
      <c r="C41" s="8">
        <f>FC_OTH_CP_SH_E!C41+FC_OTH_CP_SC_E!C41+FC_OTH_CP_HW_E!C41+FC_OTH_CP_CA_E!C41</f>
        <v>28.342979999999997</v>
      </c>
      <c r="D41" s="8">
        <f>FC_OTH_CP_SH_E!D41+FC_OTH_CP_SC_E!D41+FC_OTH_CP_HW_E!D41+FC_OTH_CP_CA_E!D41</f>
        <v>22.044626280000006</v>
      </c>
      <c r="E41" s="8">
        <f>FC_OTH_CP_SH_E!E41+FC_OTH_CP_SC_E!E41+FC_OTH_CP_HW_E!E41+FC_OTH_CP_CA_E!E41</f>
        <v>15.746013720000004</v>
      </c>
      <c r="F41" s="8">
        <f>FC_OTH_CP_SH_E!F41+FC_OTH_CP_SC_E!F41+FC_OTH_CP_HW_E!F41+FC_OTH_CP_CA_E!F41</f>
        <v>12.596966280000004</v>
      </c>
      <c r="G41" s="8">
        <f>FC_OTH_CP_SH_E!G41+FC_OTH_CP_SC_E!G41+FC_OTH_CP_HW_E!G41+FC_OTH_CP_CA_E!G41</f>
        <v>9.4367887200000009</v>
      </c>
      <c r="H41" s="8">
        <f>FC_OTH_CP_SH_E!H41+FC_OTH_CP_SC_E!H41+FC_OTH_CP_HW_E!H41+FC_OTH_CP_CA_E!H41</f>
        <v>9.4367887200000045</v>
      </c>
      <c r="I41" s="8">
        <f>FC_OTH_CP_SH_E!I41+FC_OTH_CP_SC_E!I41+FC_OTH_CP_HW_E!I41+FC_OTH_CP_CA_E!I41</f>
        <v>6.2913650400000023</v>
      </c>
      <c r="J41" s="8">
        <f>FC_OTH_CP_SH_E!J41+FC_OTH_CP_SC_E!J41+FC_OTH_CP_HW_E!J41+FC_OTH_CP_CA_E!J41</f>
        <v>3.1456825199999994</v>
      </c>
      <c r="K41" s="8">
        <f>FC_OTH_CP_SH_E!K41+FC_OTH_CP_SC_E!K41+FC_OTH_CP_HW_E!K41+FC_OTH_CP_CA_E!K41</f>
        <v>0</v>
      </c>
      <c r="L41" s="8">
        <f>FC_OTH_CP_SH_E!L41+FC_OTH_CP_SC_E!L41+FC_OTH_CP_HW_E!L41+FC_OTH_CP_CA_E!L41</f>
        <v>0</v>
      </c>
      <c r="M41" s="8">
        <f>FC_OTH_CP_SH_E!M41+FC_OTH_CP_SC_E!M41+FC_OTH_CP_HW_E!M41+FC_OTH_CP_CA_E!M41</f>
        <v>0</v>
      </c>
      <c r="N41" s="8">
        <f>FC_OTH_CP_SH_E!N41+FC_OTH_CP_SC_E!N41+FC_OTH_CP_HW_E!N41+FC_OTH_CP_CA_E!N41</f>
        <v>0</v>
      </c>
      <c r="O41" s="8">
        <f>FC_OTH_CP_SH_E!O41+FC_OTH_CP_SC_E!O41+FC_OTH_CP_HW_E!O41+FC_OTH_CP_CA_E!O41</f>
        <v>0</v>
      </c>
      <c r="P41" s="8">
        <f>FC_OTH_CP_SH_E!P41+FC_OTH_CP_SC_E!P41+FC_OTH_CP_HW_E!P41+FC_OTH_CP_CA_E!P41</f>
        <v>0</v>
      </c>
      <c r="Q41" s="8">
        <f>FC_OTH_CP_SH_E!Q41+FC_OTH_CP_SC_E!Q41+FC_OTH_CP_HW_E!Q41+FC_OTH_CP_CA_E!Q41</f>
        <v>0</v>
      </c>
      <c r="R41" s="8">
        <f>FC_OTH_CP_SH_E!R41+FC_OTH_CP_SC_E!R41+FC_OTH_CP_HW_E!R41+FC_OTH_CP_CA_E!R41</f>
        <v>0</v>
      </c>
      <c r="S41" s="8">
        <f>FC_OTH_CP_SH_E!S41+FC_OTH_CP_SC_E!S41+FC_OTH_CP_HW_E!S41+FC_OTH_CP_CA_E!S41</f>
        <v>0</v>
      </c>
      <c r="T41" s="8">
        <f>FC_OTH_CP_SH_E!T41+FC_OTH_CP_SC_E!T41+FC_OTH_CP_HW_E!T41+FC_OTH_CP_CA_E!T41</f>
        <v>1.2683160000000006E-2</v>
      </c>
      <c r="U41" s="8">
        <f>FC_OTH_CP_SH_E!U41+FC_OTH_CP_SC_E!U41+FC_OTH_CP_HW_E!U41+FC_OTH_CP_CA_E!U41</f>
        <v>6.2121599999999996E-3</v>
      </c>
      <c r="V41" s="8">
        <f>FC_OTH_CP_SH_E!V41+FC_OTH_CP_SC_E!V41+FC_OTH_CP_HW_E!V41+FC_OTH_CP_CA_E!V41</f>
        <v>6.2121599999999996E-3</v>
      </c>
      <c r="W41" s="8">
        <f>FC_OTH_CP_SH_E!W41+FC_OTH_CP_SC_E!W41+FC_OTH_CP_HW_E!W41+FC_OTH_CP_CA_E!W41</f>
        <v>0.16358688000000005</v>
      </c>
      <c r="X41" s="8">
        <f>FC_OTH_CP_SH_E!X41+FC_OTH_CP_SC_E!X41+FC_OTH_CP_HW_E!X41+FC_OTH_CP_CA_E!X41</f>
        <v>0.13847940000000003</v>
      </c>
    </row>
    <row r="42" spans="1:24" ht="11.25" customHeight="1" x14ac:dyDescent="0.2">
      <c r="A42" s="28" t="s">
        <v>70</v>
      </c>
      <c r="B42" s="7" t="s">
        <v>71</v>
      </c>
      <c r="C42" s="8">
        <f>FC_OTH_CP_SH_E!C42+FC_OTH_CP_SC_E!C42+FC_OTH_CP_HW_E!C42+FC_OTH_CP_CA_E!C42</f>
        <v>0</v>
      </c>
      <c r="D42" s="8">
        <f>FC_OTH_CP_SH_E!D42+FC_OTH_CP_SC_E!D42+FC_OTH_CP_HW_E!D42+FC_OTH_CP_CA_E!D42</f>
        <v>0</v>
      </c>
      <c r="E42" s="8">
        <f>FC_OTH_CP_SH_E!E42+FC_OTH_CP_SC_E!E42+FC_OTH_CP_HW_E!E42+FC_OTH_CP_CA_E!E42</f>
        <v>0</v>
      </c>
      <c r="F42" s="8">
        <f>FC_OTH_CP_SH_E!F42+FC_OTH_CP_SC_E!F42+FC_OTH_CP_HW_E!F42+FC_OTH_CP_CA_E!F42</f>
        <v>0</v>
      </c>
      <c r="G42" s="8">
        <f>FC_OTH_CP_SH_E!G42+FC_OTH_CP_SC_E!G42+FC_OTH_CP_HW_E!G42+FC_OTH_CP_CA_E!G42</f>
        <v>0</v>
      </c>
      <c r="H42" s="8">
        <f>FC_OTH_CP_SH_E!H42+FC_OTH_CP_SC_E!H42+FC_OTH_CP_HW_E!H42+FC_OTH_CP_CA_E!H42</f>
        <v>0</v>
      </c>
      <c r="I42" s="8">
        <f>FC_OTH_CP_SH_E!I42+FC_OTH_CP_SC_E!I42+FC_OTH_CP_HW_E!I42+FC_OTH_CP_CA_E!I42</f>
        <v>0</v>
      </c>
      <c r="J42" s="8">
        <f>FC_OTH_CP_SH_E!J42+FC_OTH_CP_SC_E!J42+FC_OTH_CP_HW_E!J42+FC_OTH_CP_CA_E!J42</f>
        <v>0</v>
      </c>
      <c r="K42" s="8">
        <f>FC_OTH_CP_SH_E!K42+FC_OTH_CP_SC_E!K42+FC_OTH_CP_HW_E!K42+FC_OTH_CP_CA_E!K42</f>
        <v>0</v>
      </c>
      <c r="L42" s="8">
        <f>FC_OTH_CP_SH_E!L42+FC_OTH_CP_SC_E!L42+FC_OTH_CP_HW_E!L42+FC_OTH_CP_CA_E!L42</f>
        <v>0</v>
      </c>
      <c r="M42" s="8">
        <f>FC_OTH_CP_SH_E!M42+FC_OTH_CP_SC_E!M42+FC_OTH_CP_HW_E!M42+FC_OTH_CP_CA_E!M42</f>
        <v>0</v>
      </c>
      <c r="N42" s="8">
        <f>FC_OTH_CP_SH_E!N42+FC_OTH_CP_SC_E!N42+FC_OTH_CP_HW_E!N42+FC_OTH_CP_CA_E!N42</f>
        <v>0</v>
      </c>
      <c r="O42" s="8">
        <f>FC_OTH_CP_SH_E!O42+FC_OTH_CP_SC_E!O42+FC_OTH_CP_HW_E!O42+FC_OTH_CP_CA_E!O42</f>
        <v>0</v>
      </c>
      <c r="P42" s="8">
        <f>FC_OTH_CP_SH_E!P42+FC_OTH_CP_SC_E!P42+FC_OTH_CP_HW_E!P42+FC_OTH_CP_CA_E!P42</f>
        <v>0</v>
      </c>
      <c r="Q42" s="8">
        <f>FC_OTH_CP_SH_E!Q42+FC_OTH_CP_SC_E!Q42+FC_OTH_CP_HW_E!Q42+FC_OTH_CP_CA_E!Q42</f>
        <v>0</v>
      </c>
      <c r="R42" s="8">
        <f>FC_OTH_CP_SH_E!R42+FC_OTH_CP_SC_E!R42+FC_OTH_CP_HW_E!R42+FC_OTH_CP_CA_E!R42</f>
        <v>0</v>
      </c>
      <c r="S42" s="8">
        <f>FC_OTH_CP_SH_E!S42+FC_OTH_CP_SC_E!S42+FC_OTH_CP_HW_E!S42+FC_OTH_CP_CA_E!S42</f>
        <v>0</v>
      </c>
      <c r="T42" s="8">
        <f>FC_OTH_CP_SH_E!T42+FC_OTH_CP_SC_E!T42+FC_OTH_CP_HW_E!T42+FC_OTH_CP_CA_E!T42</f>
        <v>0</v>
      </c>
      <c r="U42" s="8">
        <f>FC_OTH_CP_SH_E!U42+FC_OTH_CP_SC_E!U42+FC_OTH_CP_HW_E!U42+FC_OTH_CP_CA_E!U42</f>
        <v>0</v>
      </c>
      <c r="V42" s="8">
        <f>FC_OTH_CP_SH_E!V42+FC_OTH_CP_SC_E!V42+FC_OTH_CP_HW_E!V42+FC_OTH_CP_CA_E!V42</f>
        <v>0</v>
      </c>
      <c r="W42" s="8">
        <f>FC_OTH_CP_SH_E!W42+FC_OTH_CP_SC_E!W42+FC_OTH_CP_HW_E!W42+FC_OTH_CP_CA_E!W42</f>
        <v>0</v>
      </c>
      <c r="X42" s="8">
        <f>FC_OTH_CP_SH_E!X42+FC_OTH_CP_SC_E!X42+FC_OTH_CP_HW_E!X42+FC_OTH_CP_CA_E!X42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FC_OTH_CP_SH_E!C43+FC_OTH_CP_SC_E!C43+FC_OTH_CP_HW_E!C43+FC_OTH_CP_CA_E!C43</f>
        <v>866.90330999999969</v>
      </c>
      <c r="D43" s="8">
        <f>FC_OTH_CP_SH_E!D43+FC_OTH_CP_SC_E!D43+FC_OTH_CP_HW_E!D43+FC_OTH_CP_CA_E!D43</f>
        <v>1041.4411181156374</v>
      </c>
      <c r="E43" s="8">
        <f>FC_OTH_CP_SH_E!E43+FC_OTH_CP_SC_E!E43+FC_OTH_CP_HW_E!E43+FC_OTH_CP_CA_E!E43</f>
        <v>1079.8866878243057</v>
      </c>
      <c r="F43" s="8">
        <f>FC_OTH_CP_SH_E!F43+FC_OTH_CP_SC_E!F43+FC_OTH_CP_HW_E!F43+FC_OTH_CP_CA_E!F43</f>
        <v>1118.3322575329735</v>
      </c>
      <c r="G43" s="8">
        <f>FC_OTH_CP_SH_E!G43+FC_OTH_CP_SC_E!G43+FC_OTH_CP_HW_E!G43+FC_OTH_CP_CA_E!G43</f>
        <v>1072.3914723599999</v>
      </c>
      <c r="H43" s="8">
        <f>FC_OTH_CP_SH_E!H43+FC_OTH_CP_SC_E!H43+FC_OTH_CP_HW_E!H43+FC_OTH_CP_CA_E!H43</f>
        <v>971.12564172000032</v>
      </c>
      <c r="I43" s="8">
        <f>FC_OTH_CP_SH_E!I43+FC_OTH_CP_SC_E!I43+FC_OTH_CP_HW_E!I43+FC_OTH_CP_CA_E!I43</f>
        <v>869.85981108000033</v>
      </c>
      <c r="J43" s="8">
        <f>FC_OTH_CP_SH_E!J43+FC_OTH_CP_SC_E!J43+FC_OTH_CP_HW_E!J43+FC_OTH_CP_CA_E!J43</f>
        <v>946.33109999999954</v>
      </c>
      <c r="K43" s="8">
        <f>FC_OTH_CP_SH_E!K43+FC_OTH_CP_SC_E!K43+FC_OTH_CP_HW_E!K43+FC_OTH_CP_CA_E!K43</f>
        <v>640.44621108000001</v>
      </c>
      <c r="L43" s="8">
        <f>FC_OTH_CP_SH_E!L43+FC_OTH_CP_SC_E!L43+FC_OTH_CP_HW_E!L43+FC_OTH_CP_CA_E!L43</f>
        <v>876.23244072000034</v>
      </c>
      <c r="M43" s="8">
        <f>FC_OTH_CP_SH_E!M43+FC_OTH_CP_SC_E!M43+FC_OTH_CP_HW_E!M43+FC_OTH_CP_CA_E!M43</f>
        <v>337.74777036000035</v>
      </c>
      <c r="N43" s="8">
        <f>FC_OTH_CP_SH_E!N43+FC_OTH_CP_SC_E!N43+FC_OTH_CP_HW_E!N43+FC_OTH_CP_CA_E!N43</f>
        <v>321.81632963999971</v>
      </c>
      <c r="O43" s="8">
        <f>FC_OTH_CP_SH_E!O43+FC_OTH_CP_SC_E!O43+FC_OTH_CP_HW_E!O43+FC_OTH_CP_CA_E!O43</f>
        <v>242.15885928000006</v>
      </c>
      <c r="P43" s="8">
        <f>FC_OTH_CP_SH_E!P43+FC_OTH_CP_SC_E!P43+FC_OTH_CP_HW_E!P43+FC_OTH_CP_CA_E!P43</f>
        <v>219.85452215999993</v>
      </c>
      <c r="Q43" s="8">
        <f>FC_OTH_CP_SH_E!Q43+FC_OTH_CP_SC_E!Q43+FC_OTH_CP_HW_E!Q43+FC_OTH_CP_CA_E!Q43</f>
        <v>194.36427035999998</v>
      </c>
      <c r="R43" s="8">
        <f>FC_OTH_CP_SH_E!R43+FC_OTH_CP_SC_E!R43+FC_OTH_CP_HW_E!R43+FC_OTH_CP_CA_E!R43</f>
        <v>191.17808891999994</v>
      </c>
      <c r="S43" s="8">
        <f>FC_OTH_CP_SH_E!S43+FC_OTH_CP_SC_E!S43+FC_OTH_CP_HW_E!S43+FC_OTH_CP_CA_E!S43</f>
        <v>178.43282963999999</v>
      </c>
      <c r="T43" s="8">
        <f>FC_OTH_CP_SH_E!T43+FC_OTH_CP_SC_E!T43+FC_OTH_CP_HW_E!T43+FC_OTH_CP_CA_E!T43</f>
        <v>172.90769652000006</v>
      </c>
      <c r="U43" s="8">
        <f>FC_OTH_CP_SH_E!U43+FC_OTH_CP_SC_E!U43+FC_OTH_CP_HW_E!U43+FC_OTH_CP_CA_E!U43</f>
        <v>175.09993019999993</v>
      </c>
      <c r="V43" s="8">
        <f>FC_OTH_CP_SH_E!V43+FC_OTH_CP_SC_E!V43+FC_OTH_CP_HW_E!V43+FC_OTH_CP_CA_E!V43</f>
        <v>195.77889864000002</v>
      </c>
      <c r="W43" s="8">
        <f>FC_OTH_CP_SH_E!W43+FC_OTH_CP_SC_E!W43+FC_OTH_CP_HW_E!W43+FC_OTH_CP_CA_E!W43</f>
        <v>136.63500551999999</v>
      </c>
      <c r="X43" s="8">
        <f>FC_OTH_CP_SH_E!X43+FC_OTH_CP_SC_E!X43+FC_OTH_CP_HW_E!X43+FC_OTH_CP_CA_E!X43</f>
        <v>147.82852187999998</v>
      </c>
    </row>
    <row r="44" spans="1:24" ht="11.25" customHeight="1" x14ac:dyDescent="0.2">
      <c r="A44" s="28" t="s">
        <v>74</v>
      </c>
      <c r="B44" s="7" t="s">
        <v>75</v>
      </c>
      <c r="C44" s="8">
        <f>FC_OTH_CP_SH_E!C44+FC_OTH_CP_SC_E!C44+FC_OTH_CP_HW_E!C44+FC_OTH_CP_CA_E!C44</f>
        <v>0</v>
      </c>
      <c r="D44" s="8">
        <f>FC_OTH_CP_SH_E!D44+FC_OTH_CP_SC_E!D44+FC_OTH_CP_HW_E!D44+FC_OTH_CP_CA_E!D44</f>
        <v>0</v>
      </c>
      <c r="E44" s="8">
        <f>FC_OTH_CP_SH_E!E44+FC_OTH_CP_SC_E!E44+FC_OTH_CP_HW_E!E44+FC_OTH_CP_CA_E!E44</f>
        <v>0</v>
      </c>
      <c r="F44" s="8">
        <f>FC_OTH_CP_SH_E!F44+FC_OTH_CP_SC_E!F44+FC_OTH_CP_HW_E!F44+FC_OTH_CP_CA_E!F44</f>
        <v>0</v>
      </c>
      <c r="G44" s="8">
        <f>FC_OTH_CP_SH_E!G44+FC_OTH_CP_SC_E!G44+FC_OTH_CP_HW_E!G44+FC_OTH_CP_CA_E!G44</f>
        <v>342.17772192000007</v>
      </c>
      <c r="H44" s="8">
        <f>FC_OTH_CP_SH_E!H44+FC_OTH_CP_SC_E!H44+FC_OTH_CP_HW_E!H44+FC_OTH_CP_CA_E!H44</f>
        <v>572.37002784000026</v>
      </c>
      <c r="I44" s="8">
        <f>FC_OTH_CP_SH_E!I44+FC_OTH_CP_SC_E!I44+FC_OTH_CP_HW_E!I44+FC_OTH_CP_CA_E!I44</f>
        <v>550.59486912000011</v>
      </c>
      <c r="J44" s="8">
        <f>FC_OTH_CP_SH_E!J44+FC_OTH_CP_SC_E!J44+FC_OTH_CP_HW_E!J44+FC_OTH_CP_CA_E!J44</f>
        <v>278.63999999999993</v>
      </c>
      <c r="K44" s="8">
        <f>FC_OTH_CP_SH_E!K44+FC_OTH_CP_SC_E!K44+FC_OTH_CP_HW_E!K44+FC_OTH_CP_CA_E!K44</f>
        <v>173.37593808000003</v>
      </c>
      <c r="L44" s="8">
        <f>FC_OTH_CP_SH_E!L44+FC_OTH_CP_SC_E!L44+FC_OTH_CP_HW_E!L44+FC_OTH_CP_CA_E!L44</f>
        <v>130.03209288000005</v>
      </c>
      <c r="M44" s="8">
        <f>FC_OTH_CP_SH_E!M44+FC_OTH_CP_SC_E!M44+FC_OTH_CP_HW_E!M44+FC_OTH_CP_CA_E!M44</f>
        <v>247.68003096000021</v>
      </c>
      <c r="N44" s="8">
        <f>FC_OTH_CP_SH_E!N44+FC_OTH_CP_SC_E!N44+FC_OTH_CP_HW_E!N44+FC_OTH_CP_CA_E!N44</f>
        <v>92.879907119999984</v>
      </c>
      <c r="O44" s="8">
        <f>FC_OTH_CP_SH_E!O44+FC_OTH_CP_SC_E!O44+FC_OTH_CP_HW_E!O44+FC_OTH_CP_CA_E!O44</f>
        <v>80.496030960000013</v>
      </c>
      <c r="P44" s="8">
        <f>FC_OTH_CP_SH_E!P44+FC_OTH_CP_SC_E!P44+FC_OTH_CP_HW_E!P44+FC_OTH_CP_CA_E!P44</f>
        <v>65.01590711999998</v>
      </c>
      <c r="Q44" s="8">
        <f>FC_OTH_CP_SH_E!Q44+FC_OTH_CP_SC_E!Q44+FC_OTH_CP_HW_E!Q44+FC_OTH_CP_CA_E!Q44</f>
        <v>58.823969040000009</v>
      </c>
      <c r="R44" s="8">
        <f>FC_OTH_CP_SH_E!R44+FC_OTH_CP_SC_E!R44+FC_OTH_CP_HW_E!R44+FC_OTH_CP_CA_E!R44</f>
        <v>95.975876159999956</v>
      </c>
      <c r="S44" s="8">
        <f>FC_OTH_CP_SH_E!S44+FC_OTH_CP_SC_E!S44+FC_OTH_CP_HW_E!S44+FC_OTH_CP_CA_E!S44</f>
        <v>65.015907119999994</v>
      </c>
      <c r="T44" s="8">
        <f>FC_OTH_CP_SH_E!T44+FC_OTH_CP_SC_E!T44+FC_OTH_CP_HW_E!T44+FC_OTH_CP_CA_E!T44</f>
        <v>54.641304000000019</v>
      </c>
      <c r="U44" s="8">
        <f>FC_OTH_CP_SH_E!U44+FC_OTH_CP_SC_E!U44+FC_OTH_CP_HW_E!U44+FC_OTH_CP_CA_E!U44</f>
        <v>46.30077287999999</v>
      </c>
      <c r="V44" s="8">
        <f>FC_OTH_CP_SH_E!V44+FC_OTH_CP_SC_E!V44+FC_OTH_CP_HW_E!V44+FC_OTH_CP_CA_E!V44</f>
        <v>47.118023999999984</v>
      </c>
      <c r="W44" s="8">
        <f>FC_OTH_CP_SH_E!W44+FC_OTH_CP_SC_E!W44+FC_OTH_CP_HW_E!W44+FC_OTH_CP_CA_E!W44</f>
        <v>47.121089040000008</v>
      </c>
      <c r="X44" s="8">
        <f>FC_OTH_CP_SH_E!X44+FC_OTH_CP_SC_E!X44+FC_OTH_CP_HW_E!X44+FC_OTH_CP_CA_E!X44</f>
        <v>27.548300880000003</v>
      </c>
    </row>
    <row r="45" spans="1:24" ht="11.25" customHeight="1" x14ac:dyDescent="0.2">
      <c r="A45" s="28" t="s">
        <v>76</v>
      </c>
      <c r="B45" s="7" t="s">
        <v>77</v>
      </c>
      <c r="C45" s="8">
        <f>FC_OTH_CP_SH_E!C45+FC_OTH_CP_SC_E!C45+FC_OTH_CP_HW_E!C45+FC_OTH_CP_CA_E!C45</f>
        <v>0</v>
      </c>
      <c r="D45" s="8">
        <f>FC_OTH_CP_SH_E!D45+FC_OTH_CP_SC_E!D45+FC_OTH_CP_HW_E!D45+FC_OTH_CP_CA_E!D45</f>
        <v>0</v>
      </c>
      <c r="E45" s="8">
        <f>FC_OTH_CP_SH_E!E45+FC_OTH_CP_SC_E!E45+FC_OTH_CP_HW_E!E45+FC_OTH_CP_CA_E!E45</f>
        <v>0</v>
      </c>
      <c r="F45" s="8">
        <f>FC_OTH_CP_SH_E!F45+FC_OTH_CP_SC_E!F45+FC_OTH_CP_HW_E!F45+FC_OTH_CP_CA_E!F45</f>
        <v>0</v>
      </c>
      <c r="G45" s="8">
        <f>FC_OTH_CP_SH_E!G45+FC_OTH_CP_SC_E!G45+FC_OTH_CP_HW_E!G45+FC_OTH_CP_CA_E!G45</f>
        <v>0</v>
      </c>
      <c r="H45" s="8">
        <f>FC_OTH_CP_SH_E!H45+FC_OTH_CP_SC_E!H45+FC_OTH_CP_HW_E!H45+FC_OTH_CP_CA_E!H45</f>
        <v>0</v>
      </c>
      <c r="I45" s="8">
        <f>FC_OTH_CP_SH_E!I45+FC_OTH_CP_SC_E!I45+FC_OTH_CP_HW_E!I45+FC_OTH_CP_CA_E!I45</f>
        <v>0</v>
      </c>
      <c r="J45" s="8">
        <f>FC_OTH_CP_SH_E!J45+FC_OTH_CP_SC_E!J45+FC_OTH_CP_HW_E!J45+FC_OTH_CP_CA_E!J45</f>
        <v>0</v>
      </c>
      <c r="K45" s="8">
        <f>FC_OTH_CP_SH_E!K45+FC_OTH_CP_SC_E!K45+FC_OTH_CP_HW_E!K45+FC_OTH_CP_CA_E!K45</f>
        <v>0</v>
      </c>
      <c r="L45" s="8">
        <f>FC_OTH_CP_SH_E!L45+FC_OTH_CP_SC_E!L45+FC_OTH_CP_HW_E!L45+FC_OTH_CP_CA_E!L45</f>
        <v>0</v>
      </c>
      <c r="M45" s="8">
        <f>FC_OTH_CP_SH_E!M45+FC_OTH_CP_SC_E!M45+FC_OTH_CP_HW_E!M45+FC_OTH_CP_CA_E!M45</f>
        <v>0</v>
      </c>
      <c r="N45" s="8">
        <f>FC_OTH_CP_SH_E!N45+FC_OTH_CP_SC_E!N45+FC_OTH_CP_HW_E!N45+FC_OTH_CP_CA_E!N45</f>
        <v>0</v>
      </c>
      <c r="O45" s="8">
        <f>FC_OTH_CP_SH_E!O45+FC_OTH_CP_SC_E!O45+FC_OTH_CP_HW_E!O45+FC_OTH_CP_CA_E!O45</f>
        <v>0</v>
      </c>
      <c r="P45" s="8">
        <f>FC_OTH_CP_SH_E!P45+FC_OTH_CP_SC_E!P45+FC_OTH_CP_HW_E!P45+FC_OTH_CP_CA_E!P45</f>
        <v>0</v>
      </c>
      <c r="Q45" s="8">
        <f>FC_OTH_CP_SH_E!Q45+FC_OTH_CP_SC_E!Q45+FC_OTH_CP_HW_E!Q45+FC_OTH_CP_CA_E!Q45</f>
        <v>0</v>
      </c>
      <c r="R45" s="8">
        <f>FC_OTH_CP_SH_E!R45+FC_OTH_CP_SC_E!R45+FC_OTH_CP_HW_E!R45+FC_OTH_CP_CA_E!R45</f>
        <v>0</v>
      </c>
      <c r="S45" s="8">
        <f>FC_OTH_CP_SH_E!S45+FC_OTH_CP_SC_E!S45+FC_OTH_CP_HW_E!S45+FC_OTH_CP_CA_E!S45</f>
        <v>0</v>
      </c>
      <c r="T45" s="8">
        <f>FC_OTH_CP_SH_E!T45+FC_OTH_CP_SC_E!T45+FC_OTH_CP_HW_E!T45+FC_OTH_CP_CA_E!T45</f>
        <v>0</v>
      </c>
      <c r="U45" s="8">
        <f>FC_OTH_CP_SH_E!U45+FC_OTH_CP_SC_E!U45+FC_OTH_CP_HW_E!U45+FC_OTH_CP_CA_E!U45</f>
        <v>0</v>
      </c>
      <c r="V45" s="8">
        <f>FC_OTH_CP_SH_E!V45+FC_OTH_CP_SC_E!V45+FC_OTH_CP_HW_E!V45+FC_OTH_CP_CA_E!V45</f>
        <v>0</v>
      </c>
      <c r="W45" s="8">
        <f>FC_OTH_CP_SH_E!W45+FC_OTH_CP_SC_E!W45+FC_OTH_CP_HW_E!W45+FC_OTH_CP_CA_E!W45</f>
        <v>0</v>
      </c>
      <c r="X45" s="8">
        <f>FC_OTH_CP_SH_E!X45+FC_OTH_CP_SC_E!X45+FC_OTH_CP_HW_E!X45+FC_OTH_CP_CA_E!X45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FC_OTH_CP_SH_E!C46+FC_OTH_CP_SC_E!C46+FC_OTH_CP_HW_E!C46+FC_OTH_CP_CA_E!C46</f>
        <v>0</v>
      </c>
      <c r="D46" s="8">
        <f>FC_OTH_CP_SH_E!D46+FC_OTH_CP_SC_E!D46+FC_OTH_CP_HW_E!D46+FC_OTH_CP_CA_E!D46</f>
        <v>0</v>
      </c>
      <c r="E46" s="8">
        <f>FC_OTH_CP_SH_E!E46+FC_OTH_CP_SC_E!E46+FC_OTH_CP_HW_E!E46+FC_OTH_CP_CA_E!E46</f>
        <v>0</v>
      </c>
      <c r="F46" s="8">
        <f>FC_OTH_CP_SH_E!F46+FC_OTH_CP_SC_E!F46+FC_OTH_CP_HW_E!F46+FC_OTH_CP_CA_E!F46</f>
        <v>0</v>
      </c>
      <c r="G46" s="8">
        <f>FC_OTH_CP_SH_E!G46+FC_OTH_CP_SC_E!G46+FC_OTH_CP_HW_E!G46+FC_OTH_CP_CA_E!G46</f>
        <v>0</v>
      </c>
      <c r="H46" s="8">
        <f>FC_OTH_CP_SH_E!H46+FC_OTH_CP_SC_E!H46+FC_OTH_CP_HW_E!H46+FC_OTH_CP_CA_E!H46</f>
        <v>0</v>
      </c>
      <c r="I46" s="8">
        <f>FC_OTH_CP_SH_E!I46+FC_OTH_CP_SC_E!I46+FC_OTH_CP_HW_E!I46+FC_OTH_CP_CA_E!I46</f>
        <v>0</v>
      </c>
      <c r="J46" s="8">
        <f>FC_OTH_CP_SH_E!J46+FC_OTH_CP_SC_E!J46+FC_OTH_CP_HW_E!J46+FC_OTH_CP_CA_E!J46</f>
        <v>0</v>
      </c>
      <c r="K46" s="8">
        <f>FC_OTH_CP_SH_E!K46+FC_OTH_CP_SC_E!K46+FC_OTH_CP_HW_E!K46+FC_OTH_CP_CA_E!K46</f>
        <v>0</v>
      </c>
      <c r="L46" s="8">
        <f>FC_OTH_CP_SH_E!L46+FC_OTH_CP_SC_E!L46+FC_OTH_CP_HW_E!L46+FC_OTH_CP_CA_E!L46</f>
        <v>0</v>
      </c>
      <c r="M46" s="8">
        <f>FC_OTH_CP_SH_E!M46+FC_OTH_CP_SC_E!M46+FC_OTH_CP_HW_E!M46+FC_OTH_CP_CA_E!M46</f>
        <v>0</v>
      </c>
      <c r="N46" s="8">
        <f>FC_OTH_CP_SH_E!N46+FC_OTH_CP_SC_E!N46+FC_OTH_CP_HW_E!N46+FC_OTH_CP_CA_E!N46</f>
        <v>0</v>
      </c>
      <c r="O46" s="8">
        <f>FC_OTH_CP_SH_E!O46+FC_OTH_CP_SC_E!O46+FC_OTH_CP_HW_E!O46+FC_OTH_CP_CA_E!O46</f>
        <v>0</v>
      </c>
      <c r="P46" s="8">
        <f>FC_OTH_CP_SH_E!P46+FC_OTH_CP_SC_E!P46+FC_OTH_CP_HW_E!P46+FC_OTH_CP_CA_E!P46</f>
        <v>0</v>
      </c>
      <c r="Q46" s="8">
        <f>FC_OTH_CP_SH_E!Q46+FC_OTH_CP_SC_E!Q46+FC_OTH_CP_HW_E!Q46+FC_OTH_CP_CA_E!Q46</f>
        <v>0</v>
      </c>
      <c r="R46" s="8">
        <f>FC_OTH_CP_SH_E!R46+FC_OTH_CP_SC_E!R46+FC_OTH_CP_HW_E!R46+FC_OTH_CP_CA_E!R46</f>
        <v>0</v>
      </c>
      <c r="S46" s="8">
        <f>FC_OTH_CP_SH_E!S46+FC_OTH_CP_SC_E!S46+FC_OTH_CP_HW_E!S46+FC_OTH_CP_CA_E!S46</f>
        <v>0</v>
      </c>
      <c r="T46" s="8">
        <f>FC_OTH_CP_SH_E!T46+FC_OTH_CP_SC_E!T46+FC_OTH_CP_HW_E!T46+FC_OTH_CP_CA_E!T46</f>
        <v>0</v>
      </c>
      <c r="U46" s="8">
        <f>FC_OTH_CP_SH_E!U46+FC_OTH_CP_SC_E!U46+FC_OTH_CP_HW_E!U46+FC_OTH_CP_CA_E!U46</f>
        <v>0</v>
      </c>
      <c r="V46" s="8">
        <f>FC_OTH_CP_SH_E!V46+FC_OTH_CP_SC_E!V46+FC_OTH_CP_HW_E!V46+FC_OTH_CP_CA_E!V46</f>
        <v>0</v>
      </c>
      <c r="W46" s="8">
        <f>FC_OTH_CP_SH_E!W46+FC_OTH_CP_SC_E!W46+FC_OTH_CP_HW_E!W46+FC_OTH_CP_CA_E!W46</f>
        <v>0</v>
      </c>
      <c r="X46" s="8">
        <f>FC_OTH_CP_SH_E!X46+FC_OTH_CP_SC_E!X46+FC_OTH_CP_HW_E!X46+FC_OTH_CP_CA_E!X46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FC_OTH_CP_SH_E!C47+FC_OTH_CP_SC_E!C47+FC_OTH_CP_HW_E!C47+FC_OTH_CP_CA_E!C47</f>
        <v>0</v>
      </c>
      <c r="D47" s="8">
        <f>FC_OTH_CP_SH_E!D47+FC_OTH_CP_SC_E!D47+FC_OTH_CP_HW_E!D47+FC_OTH_CP_CA_E!D47</f>
        <v>0</v>
      </c>
      <c r="E47" s="8">
        <f>FC_OTH_CP_SH_E!E47+FC_OTH_CP_SC_E!E47+FC_OTH_CP_HW_E!E47+FC_OTH_CP_CA_E!E47</f>
        <v>0</v>
      </c>
      <c r="F47" s="8">
        <f>FC_OTH_CP_SH_E!F47+FC_OTH_CP_SC_E!F47+FC_OTH_CP_HW_E!F47+FC_OTH_CP_CA_E!F47</f>
        <v>0</v>
      </c>
      <c r="G47" s="8">
        <f>FC_OTH_CP_SH_E!G47+FC_OTH_CP_SC_E!G47+FC_OTH_CP_HW_E!G47+FC_OTH_CP_CA_E!G47</f>
        <v>0</v>
      </c>
      <c r="H47" s="8">
        <f>FC_OTH_CP_SH_E!H47+FC_OTH_CP_SC_E!H47+FC_OTH_CP_HW_E!H47+FC_OTH_CP_CA_E!H47</f>
        <v>0</v>
      </c>
      <c r="I47" s="8">
        <f>FC_OTH_CP_SH_E!I47+FC_OTH_CP_SC_E!I47+FC_OTH_CP_HW_E!I47+FC_OTH_CP_CA_E!I47</f>
        <v>0</v>
      </c>
      <c r="J47" s="8">
        <f>FC_OTH_CP_SH_E!J47+FC_OTH_CP_SC_E!J47+FC_OTH_CP_HW_E!J47+FC_OTH_CP_CA_E!J47</f>
        <v>0</v>
      </c>
      <c r="K47" s="8">
        <f>FC_OTH_CP_SH_E!K47+FC_OTH_CP_SC_E!K47+FC_OTH_CP_HW_E!K47+FC_OTH_CP_CA_E!K47</f>
        <v>0</v>
      </c>
      <c r="L47" s="8">
        <f>FC_OTH_CP_SH_E!L47+FC_OTH_CP_SC_E!L47+FC_OTH_CP_HW_E!L47+FC_OTH_CP_CA_E!L47</f>
        <v>0</v>
      </c>
      <c r="M47" s="8">
        <f>FC_OTH_CP_SH_E!M47+FC_OTH_CP_SC_E!M47+FC_OTH_CP_HW_E!M47+FC_OTH_CP_CA_E!M47</f>
        <v>0</v>
      </c>
      <c r="N47" s="8">
        <f>FC_OTH_CP_SH_E!N47+FC_OTH_CP_SC_E!N47+FC_OTH_CP_HW_E!N47+FC_OTH_CP_CA_E!N47</f>
        <v>0</v>
      </c>
      <c r="O47" s="8">
        <f>FC_OTH_CP_SH_E!O47+FC_OTH_CP_SC_E!O47+FC_OTH_CP_HW_E!O47+FC_OTH_CP_CA_E!O47</f>
        <v>0</v>
      </c>
      <c r="P47" s="8">
        <f>FC_OTH_CP_SH_E!P47+FC_OTH_CP_SC_E!P47+FC_OTH_CP_HW_E!P47+FC_OTH_CP_CA_E!P47</f>
        <v>0</v>
      </c>
      <c r="Q47" s="8">
        <f>FC_OTH_CP_SH_E!Q47+FC_OTH_CP_SC_E!Q47+FC_OTH_CP_HW_E!Q47+FC_OTH_CP_CA_E!Q47</f>
        <v>0</v>
      </c>
      <c r="R47" s="8">
        <f>FC_OTH_CP_SH_E!R47+FC_OTH_CP_SC_E!R47+FC_OTH_CP_HW_E!R47+FC_OTH_CP_CA_E!R47</f>
        <v>0</v>
      </c>
      <c r="S47" s="8">
        <f>FC_OTH_CP_SH_E!S47+FC_OTH_CP_SC_E!S47+FC_OTH_CP_HW_E!S47+FC_OTH_CP_CA_E!S47</f>
        <v>0</v>
      </c>
      <c r="T47" s="8">
        <f>FC_OTH_CP_SH_E!T47+FC_OTH_CP_SC_E!T47+FC_OTH_CP_HW_E!T47+FC_OTH_CP_CA_E!T47</f>
        <v>0</v>
      </c>
      <c r="U47" s="8">
        <f>FC_OTH_CP_SH_E!U47+FC_OTH_CP_SC_E!U47+FC_OTH_CP_HW_E!U47+FC_OTH_CP_CA_E!U47</f>
        <v>0</v>
      </c>
      <c r="V47" s="8">
        <f>FC_OTH_CP_SH_E!V47+FC_OTH_CP_SC_E!V47+FC_OTH_CP_HW_E!V47+FC_OTH_CP_CA_E!V47</f>
        <v>0</v>
      </c>
      <c r="W47" s="8">
        <f>FC_OTH_CP_SH_E!W47+FC_OTH_CP_SC_E!W47+FC_OTH_CP_HW_E!W47+FC_OTH_CP_CA_E!W47</f>
        <v>0</v>
      </c>
      <c r="X47" s="8">
        <f>FC_OTH_CP_SH_E!X47+FC_OTH_CP_SC_E!X47+FC_OTH_CP_HW_E!X47+FC_OTH_CP_CA_E!X47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FC_OTH_CP_SH_E!C48+FC_OTH_CP_SC_E!C48+FC_OTH_CP_HW_E!C48+FC_OTH_CP_CA_E!C48</f>
        <v>0</v>
      </c>
      <c r="D48" s="8">
        <f>FC_OTH_CP_SH_E!D48+FC_OTH_CP_SC_E!D48+FC_OTH_CP_HW_E!D48+FC_OTH_CP_CA_E!D48</f>
        <v>0</v>
      </c>
      <c r="E48" s="8">
        <f>FC_OTH_CP_SH_E!E48+FC_OTH_CP_SC_E!E48+FC_OTH_CP_HW_E!E48+FC_OTH_CP_CA_E!E48</f>
        <v>0</v>
      </c>
      <c r="F48" s="8">
        <f>FC_OTH_CP_SH_E!F48+FC_OTH_CP_SC_E!F48+FC_OTH_CP_HW_E!F48+FC_OTH_CP_CA_E!F48</f>
        <v>0</v>
      </c>
      <c r="G48" s="8">
        <f>FC_OTH_CP_SH_E!G48+FC_OTH_CP_SC_E!G48+FC_OTH_CP_HW_E!G48+FC_OTH_CP_CA_E!G48</f>
        <v>0</v>
      </c>
      <c r="H48" s="8">
        <f>FC_OTH_CP_SH_E!H48+FC_OTH_CP_SC_E!H48+FC_OTH_CP_HW_E!H48+FC_OTH_CP_CA_E!H48</f>
        <v>0</v>
      </c>
      <c r="I48" s="8">
        <f>FC_OTH_CP_SH_E!I48+FC_OTH_CP_SC_E!I48+FC_OTH_CP_HW_E!I48+FC_OTH_CP_CA_E!I48</f>
        <v>0</v>
      </c>
      <c r="J48" s="8">
        <f>FC_OTH_CP_SH_E!J48+FC_OTH_CP_SC_E!J48+FC_OTH_CP_HW_E!J48+FC_OTH_CP_CA_E!J48</f>
        <v>0</v>
      </c>
      <c r="K48" s="8">
        <f>FC_OTH_CP_SH_E!K48+FC_OTH_CP_SC_E!K48+FC_OTH_CP_HW_E!K48+FC_OTH_CP_CA_E!K48</f>
        <v>0</v>
      </c>
      <c r="L48" s="8">
        <f>FC_OTH_CP_SH_E!L48+FC_OTH_CP_SC_E!L48+FC_OTH_CP_HW_E!L48+FC_OTH_CP_CA_E!L48</f>
        <v>0</v>
      </c>
      <c r="M48" s="8">
        <f>FC_OTH_CP_SH_E!M48+FC_OTH_CP_SC_E!M48+FC_OTH_CP_HW_E!M48+FC_OTH_CP_CA_E!M48</f>
        <v>0</v>
      </c>
      <c r="N48" s="8">
        <f>FC_OTH_CP_SH_E!N48+FC_OTH_CP_SC_E!N48+FC_OTH_CP_HW_E!N48+FC_OTH_CP_CA_E!N48</f>
        <v>0</v>
      </c>
      <c r="O48" s="8">
        <f>FC_OTH_CP_SH_E!O48+FC_OTH_CP_SC_E!O48+FC_OTH_CP_HW_E!O48+FC_OTH_CP_CA_E!O48</f>
        <v>0</v>
      </c>
      <c r="P48" s="8">
        <f>FC_OTH_CP_SH_E!P48+FC_OTH_CP_SC_E!P48+FC_OTH_CP_HW_E!P48+FC_OTH_CP_CA_E!P48</f>
        <v>0</v>
      </c>
      <c r="Q48" s="8">
        <f>FC_OTH_CP_SH_E!Q48+FC_OTH_CP_SC_E!Q48+FC_OTH_CP_HW_E!Q48+FC_OTH_CP_CA_E!Q48</f>
        <v>0</v>
      </c>
      <c r="R48" s="8">
        <f>FC_OTH_CP_SH_E!R48+FC_OTH_CP_SC_E!R48+FC_OTH_CP_HW_E!R48+FC_OTH_CP_CA_E!R48</f>
        <v>0</v>
      </c>
      <c r="S48" s="8">
        <f>FC_OTH_CP_SH_E!S48+FC_OTH_CP_SC_E!S48+FC_OTH_CP_HW_E!S48+FC_OTH_CP_CA_E!S48</f>
        <v>0</v>
      </c>
      <c r="T48" s="8">
        <f>FC_OTH_CP_SH_E!T48+FC_OTH_CP_SC_E!T48+FC_OTH_CP_HW_E!T48+FC_OTH_CP_CA_E!T48</f>
        <v>0</v>
      </c>
      <c r="U48" s="8">
        <f>FC_OTH_CP_SH_E!U48+FC_OTH_CP_SC_E!U48+FC_OTH_CP_HW_E!U48+FC_OTH_CP_CA_E!U48</f>
        <v>0</v>
      </c>
      <c r="V48" s="8">
        <f>FC_OTH_CP_SH_E!V48+FC_OTH_CP_SC_E!V48+FC_OTH_CP_HW_E!V48+FC_OTH_CP_CA_E!V48</f>
        <v>0</v>
      </c>
      <c r="W48" s="8">
        <f>FC_OTH_CP_SH_E!W48+FC_OTH_CP_SC_E!W48+FC_OTH_CP_HW_E!W48+FC_OTH_CP_CA_E!W48</f>
        <v>0</v>
      </c>
      <c r="X48" s="8">
        <f>FC_OTH_CP_SH_E!X48+FC_OTH_CP_SC_E!X48+FC_OTH_CP_HW_E!X48+FC_OTH_CP_CA_E!X48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FC_OTH_CP_SH_E!C49+FC_OTH_CP_SC_E!C49+FC_OTH_CP_HW_E!C49+FC_OTH_CP_CA_E!C49</f>
        <v>0</v>
      </c>
      <c r="D49" s="8">
        <f>FC_OTH_CP_SH_E!D49+FC_OTH_CP_SC_E!D49+FC_OTH_CP_HW_E!D49+FC_OTH_CP_CA_E!D49</f>
        <v>0</v>
      </c>
      <c r="E49" s="8">
        <f>FC_OTH_CP_SH_E!E49+FC_OTH_CP_SC_E!E49+FC_OTH_CP_HW_E!E49+FC_OTH_CP_CA_E!E49</f>
        <v>0</v>
      </c>
      <c r="F49" s="8">
        <f>FC_OTH_CP_SH_E!F49+FC_OTH_CP_SC_E!F49+FC_OTH_CP_HW_E!F49+FC_OTH_CP_CA_E!F49</f>
        <v>0</v>
      </c>
      <c r="G49" s="8">
        <f>FC_OTH_CP_SH_E!G49+FC_OTH_CP_SC_E!G49+FC_OTH_CP_HW_E!G49+FC_OTH_CP_CA_E!G49</f>
        <v>0</v>
      </c>
      <c r="H49" s="8">
        <f>FC_OTH_CP_SH_E!H49+FC_OTH_CP_SC_E!H49+FC_OTH_CP_HW_E!H49+FC_OTH_CP_CA_E!H49</f>
        <v>0</v>
      </c>
      <c r="I49" s="8">
        <f>FC_OTH_CP_SH_E!I49+FC_OTH_CP_SC_E!I49+FC_OTH_CP_HW_E!I49+FC_OTH_CP_CA_E!I49</f>
        <v>0</v>
      </c>
      <c r="J49" s="8">
        <f>FC_OTH_CP_SH_E!J49+FC_OTH_CP_SC_E!J49+FC_OTH_CP_HW_E!J49+FC_OTH_CP_CA_E!J49</f>
        <v>0</v>
      </c>
      <c r="K49" s="8">
        <f>FC_OTH_CP_SH_E!K49+FC_OTH_CP_SC_E!K49+FC_OTH_CP_HW_E!K49+FC_OTH_CP_CA_E!K49</f>
        <v>0</v>
      </c>
      <c r="L49" s="8">
        <f>FC_OTH_CP_SH_E!L49+FC_OTH_CP_SC_E!L49+FC_OTH_CP_HW_E!L49+FC_OTH_CP_CA_E!L49</f>
        <v>0</v>
      </c>
      <c r="M49" s="8">
        <f>FC_OTH_CP_SH_E!M49+FC_OTH_CP_SC_E!M49+FC_OTH_CP_HW_E!M49+FC_OTH_CP_CA_E!M49</f>
        <v>0</v>
      </c>
      <c r="N49" s="8">
        <f>FC_OTH_CP_SH_E!N49+FC_OTH_CP_SC_E!N49+FC_OTH_CP_HW_E!N49+FC_OTH_CP_CA_E!N49</f>
        <v>0</v>
      </c>
      <c r="O49" s="8">
        <f>FC_OTH_CP_SH_E!O49+FC_OTH_CP_SC_E!O49+FC_OTH_CP_HW_E!O49+FC_OTH_CP_CA_E!O49</f>
        <v>0</v>
      </c>
      <c r="P49" s="8">
        <f>FC_OTH_CP_SH_E!P49+FC_OTH_CP_SC_E!P49+FC_OTH_CP_HW_E!P49+FC_OTH_CP_CA_E!P49</f>
        <v>0</v>
      </c>
      <c r="Q49" s="8">
        <f>FC_OTH_CP_SH_E!Q49+FC_OTH_CP_SC_E!Q49+FC_OTH_CP_HW_E!Q49+FC_OTH_CP_CA_E!Q49</f>
        <v>0</v>
      </c>
      <c r="R49" s="8">
        <f>FC_OTH_CP_SH_E!R49+FC_OTH_CP_SC_E!R49+FC_OTH_CP_HW_E!R49+FC_OTH_CP_CA_E!R49</f>
        <v>0</v>
      </c>
      <c r="S49" s="8">
        <f>FC_OTH_CP_SH_E!S49+FC_OTH_CP_SC_E!S49+FC_OTH_CP_HW_E!S49+FC_OTH_CP_CA_E!S49</f>
        <v>0</v>
      </c>
      <c r="T49" s="8">
        <f>FC_OTH_CP_SH_E!T49+FC_OTH_CP_SC_E!T49+FC_OTH_CP_HW_E!T49+FC_OTH_CP_CA_E!T49</f>
        <v>0</v>
      </c>
      <c r="U49" s="8">
        <f>FC_OTH_CP_SH_E!U49+FC_OTH_CP_SC_E!U49+FC_OTH_CP_HW_E!U49+FC_OTH_CP_CA_E!U49</f>
        <v>0</v>
      </c>
      <c r="V49" s="8">
        <f>FC_OTH_CP_SH_E!V49+FC_OTH_CP_SC_E!V49+FC_OTH_CP_HW_E!V49+FC_OTH_CP_CA_E!V49</f>
        <v>0</v>
      </c>
      <c r="W49" s="8">
        <f>FC_OTH_CP_SH_E!W49+FC_OTH_CP_SC_E!W49+FC_OTH_CP_HW_E!W49+FC_OTH_CP_CA_E!W49</f>
        <v>0</v>
      </c>
      <c r="X49" s="8">
        <f>FC_OTH_CP_SH_E!X49+FC_OTH_CP_SC_E!X49+FC_OTH_CP_HW_E!X49+FC_OTH_CP_CA_E!X49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FC_OTH_CP_SH_E!C50+FC_OTH_CP_SC_E!C50+FC_OTH_CP_HW_E!C50+FC_OTH_CP_CA_E!C50</f>
        <v>0</v>
      </c>
      <c r="D50" s="8">
        <f>FC_OTH_CP_SH_E!D50+FC_OTH_CP_SC_E!D50+FC_OTH_CP_HW_E!D50+FC_OTH_CP_CA_E!D50</f>
        <v>0</v>
      </c>
      <c r="E50" s="8">
        <f>FC_OTH_CP_SH_E!E50+FC_OTH_CP_SC_E!E50+FC_OTH_CP_HW_E!E50+FC_OTH_CP_CA_E!E50</f>
        <v>0</v>
      </c>
      <c r="F50" s="8">
        <f>FC_OTH_CP_SH_E!F50+FC_OTH_CP_SC_E!F50+FC_OTH_CP_HW_E!F50+FC_OTH_CP_CA_E!F50</f>
        <v>0</v>
      </c>
      <c r="G50" s="8">
        <f>FC_OTH_CP_SH_E!G50+FC_OTH_CP_SC_E!G50+FC_OTH_CP_HW_E!G50+FC_OTH_CP_CA_E!G50</f>
        <v>0</v>
      </c>
      <c r="H50" s="8">
        <f>FC_OTH_CP_SH_E!H50+FC_OTH_CP_SC_E!H50+FC_OTH_CP_HW_E!H50+FC_OTH_CP_CA_E!H50</f>
        <v>0</v>
      </c>
      <c r="I50" s="8">
        <f>FC_OTH_CP_SH_E!I50+FC_OTH_CP_SC_E!I50+FC_OTH_CP_HW_E!I50+FC_OTH_CP_CA_E!I50</f>
        <v>0</v>
      </c>
      <c r="J50" s="8">
        <f>FC_OTH_CP_SH_E!J50+FC_OTH_CP_SC_E!J50+FC_OTH_CP_HW_E!J50+FC_OTH_CP_CA_E!J50</f>
        <v>0</v>
      </c>
      <c r="K50" s="8">
        <f>FC_OTH_CP_SH_E!K50+FC_OTH_CP_SC_E!K50+FC_OTH_CP_HW_E!K50+FC_OTH_CP_CA_E!K50</f>
        <v>0</v>
      </c>
      <c r="L50" s="8">
        <f>FC_OTH_CP_SH_E!L50+FC_OTH_CP_SC_E!L50+FC_OTH_CP_HW_E!L50+FC_OTH_CP_CA_E!L50</f>
        <v>0</v>
      </c>
      <c r="M50" s="8">
        <f>FC_OTH_CP_SH_E!M50+FC_OTH_CP_SC_E!M50+FC_OTH_CP_HW_E!M50+FC_OTH_CP_CA_E!M50</f>
        <v>0</v>
      </c>
      <c r="N50" s="8">
        <f>FC_OTH_CP_SH_E!N50+FC_OTH_CP_SC_E!N50+FC_OTH_CP_HW_E!N50+FC_OTH_CP_CA_E!N50</f>
        <v>0</v>
      </c>
      <c r="O50" s="8">
        <f>FC_OTH_CP_SH_E!O50+FC_OTH_CP_SC_E!O50+FC_OTH_CP_HW_E!O50+FC_OTH_CP_CA_E!O50</f>
        <v>0</v>
      </c>
      <c r="P50" s="8">
        <f>FC_OTH_CP_SH_E!P50+FC_OTH_CP_SC_E!P50+FC_OTH_CP_HW_E!P50+FC_OTH_CP_CA_E!P50</f>
        <v>0</v>
      </c>
      <c r="Q50" s="8">
        <f>FC_OTH_CP_SH_E!Q50+FC_OTH_CP_SC_E!Q50+FC_OTH_CP_HW_E!Q50+FC_OTH_CP_CA_E!Q50</f>
        <v>0</v>
      </c>
      <c r="R50" s="8">
        <f>FC_OTH_CP_SH_E!R50+FC_OTH_CP_SC_E!R50+FC_OTH_CP_HW_E!R50+FC_OTH_CP_CA_E!R50</f>
        <v>0</v>
      </c>
      <c r="S50" s="8">
        <f>FC_OTH_CP_SH_E!S50+FC_OTH_CP_SC_E!S50+FC_OTH_CP_HW_E!S50+FC_OTH_CP_CA_E!S50</f>
        <v>0</v>
      </c>
      <c r="T50" s="8">
        <f>FC_OTH_CP_SH_E!T50+FC_OTH_CP_SC_E!T50+FC_OTH_CP_HW_E!T50+FC_OTH_CP_CA_E!T50</f>
        <v>0</v>
      </c>
      <c r="U50" s="8">
        <f>FC_OTH_CP_SH_E!U50+FC_OTH_CP_SC_E!U50+FC_OTH_CP_HW_E!U50+FC_OTH_CP_CA_E!U50</f>
        <v>0</v>
      </c>
      <c r="V50" s="8">
        <f>FC_OTH_CP_SH_E!V50+FC_OTH_CP_SC_E!V50+FC_OTH_CP_HW_E!V50+FC_OTH_CP_CA_E!V50</f>
        <v>0</v>
      </c>
      <c r="W50" s="8">
        <f>FC_OTH_CP_SH_E!W50+FC_OTH_CP_SC_E!W50+FC_OTH_CP_HW_E!W50+FC_OTH_CP_CA_E!W50</f>
        <v>0</v>
      </c>
      <c r="X50" s="8">
        <f>FC_OTH_CP_SH_E!X50+FC_OTH_CP_SC_E!X50+FC_OTH_CP_HW_E!X50+FC_OTH_CP_CA_E!X50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FC_OTH_CP_SH_E!C51+FC_OTH_CP_SC_E!C51+FC_OTH_CP_HW_E!C51+FC_OTH_CP_CA_E!C51</f>
        <v>134.45487</v>
      </c>
      <c r="D51" s="27">
        <f>FC_OTH_CP_SH_E!D51+FC_OTH_CP_SC_E!D51+FC_OTH_CP_HW_E!D51+FC_OTH_CP_CA_E!D51</f>
        <v>200.29383000000001</v>
      </c>
      <c r="E51" s="27">
        <f>FC_OTH_CP_SH_E!E51+FC_OTH_CP_SC_E!E51+FC_OTH_CP_HW_E!E51+FC_OTH_CP_CA_E!E51</f>
        <v>257.95341000000008</v>
      </c>
      <c r="F51" s="27">
        <f>FC_OTH_CP_SH_E!F51+FC_OTH_CP_SC_E!F51+FC_OTH_CP_HW_E!F51+FC_OTH_CP_CA_E!F51</f>
        <v>276.12981000000002</v>
      </c>
      <c r="G51" s="27">
        <f>FC_OTH_CP_SH_E!G51+FC_OTH_CP_SC_E!G51+FC_OTH_CP_HW_E!G51+FC_OTH_CP_CA_E!G51</f>
        <v>329.04333000000003</v>
      </c>
      <c r="H51" s="27">
        <f>FC_OTH_CP_SH_E!H51+FC_OTH_CP_SC_E!H51+FC_OTH_CP_HW_E!H51+FC_OTH_CP_CA_E!H51</f>
        <v>320.10660000000001</v>
      </c>
      <c r="I51" s="27">
        <f>FC_OTH_CP_SH_E!I51+FC_OTH_CP_SC_E!I51+FC_OTH_CP_HW_E!I51+FC_OTH_CP_CA_E!I51</f>
        <v>365.04270000000002</v>
      </c>
      <c r="J51" s="27">
        <f>FC_OTH_CP_SH_E!J51+FC_OTH_CP_SC_E!J51+FC_OTH_CP_HW_E!J51+FC_OTH_CP_CA_E!J51</f>
        <v>395.48816999999991</v>
      </c>
      <c r="K51" s="27">
        <f>FC_OTH_CP_SH_E!K51+FC_OTH_CP_SC_E!K51+FC_OTH_CP_HW_E!K51+FC_OTH_CP_CA_E!K51</f>
        <v>422.80326000000008</v>
      </c>
      <c r="L51" s="27">
        <f>FC_OTH_CP_SH_E!L51+FC_OTH_CP_SC_E!L51+FC_OTH_CP_HW_E!L51+FC_OTH_CP_CA_E!L51</f>
        <v>473.14179000000036</v>
      </c>
      <c r="M51" s="27">
        <f>FC_OTH_CP_SH_E!M51+FC_OTH_CP_SC_E!M51+FC_OTH_CP_HW_E!M51+FC_OTH_CP_CA_E!M51</f>
        <v>461.02419000000026</v>
      </c>
      <c r="N51" s="27">
        <f>FC_OTH_CP_SH_E!N51+FC_OTH_CP_SC_E!N51+FC_OTH_CP_HW_E!N51+FC_OTH_CP_CA_E!N51</f>
        <v>511.05977999999993</v>
      </c>
      <c r="O51" s="27">
        <f>FC_OTH_CP_SH_E!O51+FC_OTH_CP_SC_E!O51+FC_OTH_CP_HW_E!O51+FC_OTH_CP_CA_E!O51</f>
        <v>511.71615000000031</v>
      </c>
      <c r="P51" s="27">
        <f>FC_OTH_CP_SH_E!P51+FC_OTH_CP_SC_E!P51+FC_OTH_CP_HW_E!P51+FC_OTH_CP_CA_E!P51</f>
        <v>514.03868999999986</v>
      </c>
      <c r="Q51" s="27">
        <f>FC_OTH_CP_SH_E!Q51+FC_OTH_CP_SC_E!Q51+FC_OTH_CP_HW_E!Q51+FC_OTH_CP_CA_E!Q51</f>
        <v>507.07106999999996</v>
      </c>
      <c r="R51" s="27">
        <f>FC_OTH_CP_SH_E!R51+FC_OTH_CP_SC_E!R51+FC_OTH_CP_HW_E!R51+FC_OTH_CP_CA_E!R51</f>
        <v>548.79923735999978</v>
      </c>
      <c r="S51" s="27">
        <f>FC_OTH_CP_SH_E!S51+FC_OTH_CP_SC_E!S51+FC_OTH_CP_HW_E!S51+FC_OTH_CP_CA_E!S51</f>
        <v>593.53620480000018</v>
      </c>
      <c r="T51" s="27">
        <f>FC_OTH_CP_SH_E!T51+FC_OTH_CP_SC_E!T51+FC_OTH_CP_HW_E!T51+FC_OTH_CP_CA_E!T51</f>
        <v>600.09122052000043</v>
      </c>
      <c r="U51" s="27">
        <f>FC_OTH_CP_SH_E!U51+FC_OTH_CP_SC_E!U51+FC_OTH_CP_HW_E!U51+FC_OTH_CP_CA_E!U51</f>
        <v>616.81552811999973</v>
      </c>
      <c r="V51" s="27">
        <f>FC_OTH_CP_SH_E!V51+FC_OTH_CP_SC_E!V51+FC_OTH_CP_HW_E!V51+FC_OTH_CP_CA_E!V51</f>
        <v>581.37881867999999</v>
      </c>
      <c r="W51" s="27">
        <f>FC_OTH_CP_SH_E!W51+FC_OTH_CP_SC_E!W51+FC_OTH_CP_HW_E!W51+FC_OTH_CP_CA_E!W51</f>
        <v>476.09303147999998</v>
      </c>
      <c r="X51" s="27">
        <f>FC_OTH_CP_SH_E!X51+FC_OTH_CP_SC_E!X51+FC_OTH_CP_HW_E!X51+FC_OTH_CP_CA_E!X51</f>
        <v>558.23238504000028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FC_OTH_CP_SH_E!C53+FC_OTH_CP_SC_E!C53+FC_OTH_CP_HW_E!C53+FC_OTH_CP_CA_E!C53</f>
        <v>0</v>
      </c>
      <c r="D53" s="8">
        <f>FC_OTH_CP_SH_E!D53+FC_OTH_CP_SC_E!D53+FC_OTH_CP_HW_E!D53+FC_OTH_CP_CA_E!D53</f>
        <v>0</v>
      </c>
      <c r="E53" s="8">
        <f>FC_OTH_CP_SH_E!E53+FC_OTH_CP_SC_E!E53+FC_OTH_CP_HW_E!E53+FC_OTH_CP_CA_E!E53</f>
        <v>0</v>
      </c>
      <c r="F53" s="8">
        <f>FC_OTH_CP_SH_E!F53+FC_OTH_CP_SC_E!F53+FC_OTH_CP_HW_E!F53+FC_OTH_CP_CA_E!F53</f>
        <v>0</v>
      </c>
      <c r="G53" s="8">
        <f>FC_OTH_CP_SH_E!G53+FC_OTH_CP_SC_E!G53+FC_OTH_CP_HW_E!G53+FC_OTH_CP_CA_E!G53</f>
        <v>0</v>
      </c>
      <c r="H53" s="8">
        <f>FC_OTH_CP_SH_E!H53+FC_OTH_CP_SC_E!H53+FC_OTH_CP_HW_E!H53+FC_OTH_CP_CA_E!H53</f>
        <v>0</v>
      </c>
      <c r="I53" s="8">
        <f>FC_OTH_CP_SH_E!I53+FC_OTH_CP_SC_E!I53+FC_OTH_CP_HW_E!I53+FC_OTH_CP_CA_E!I53</f>
        <v>0</v>
      </c>
      <c r="J53" s="8">
        <f>FC_OTH_CP_SH_E!J53+FC_OTH_CP_SC_E!J53+FC_OTH_CP_HW_E!J53+FC_OTH_CP_CA_E!J53</f>
        <v>0</v>
      </c>
      <c r="K53" s="8">
        <f>FC_OTH_CP_SH_E!K53+FC_OTH_CP_SC_E!K53+FC_OTH_CP_HW_E!K53+FC_OTH_CP_CA_E!K53</f>
        <v>0</v>
      </c>
      <c r="L53" s="8">
        <f>FC_OTH_CP_SH_E!L53+FC_OTH_CP_SC_E!L53+FC_OTH_CP_HW_E!L53+FC_OTH_CP_CA_E!L53</f>
        <v>0</v>
      </c>
      <c r="M53" s="8">
        <f>FC_OTH_CP_SH_E!M53+FC_OTH_CP_SC_E!M53+FC_OTH_CP_HW_E!M53+FC_OTH_CP_CA_E!M53</f>
        <v>0</v>
      </c>
      <c r="N53" s="8">
        <f>FC_OTH_CP_SH_E!N53+FC_OTH_CP_SC_E!N53+FC_OTH_CP_HW_E!N53+FC_OTH_CP_CA_E!N53</f>
        <v>0</v>
      </c>
      <c r="O53" s="8">
        <f>FC_OTH_CP_SH_E!O53+FC_OTH_CP_SC_E!O53+FC_OTH_CP_HW_E!O53+FC_OTH_CP_CA_E!O53</f>
        <v>0</v>
      </c>
      <c r="P53" s="8">
        <f>FC_OTH_CP_SH_E!P53+FC_OTH_CP_SC_E!P53+FC_OTH_CP_HW_E!P53+FC_OTH_CP_CA_E!P53</f>
        <v>0</v>
      </c>
      <c r="Q53" s="8">
        <f>FC_OTH_CP_SH_E!Q53+FC_OTH_CP_SC_E!Q53+FC_OTH_CP_HW_E!Q53+FC_OTH_CP_CA_E!Q53</f>
        <v>0</v>
      </c>
      <c r="R53" s="8">
        <f>FC_OTH_CP_SH_E!R53+FC_OTH_CP_SC_E!R53+FC_OTH_CP_HW_E!R53+FC_OTH_CP_CA_E!R53</f>
        <v>0</v>
      </c>
      <c r="S53" s="8">
        <f>FC_OTH_CP_SH_E!S53+FC_OTH_CP_SC_E!S53+FC_OTH_CP_HW_E!S53+FC_OTH_CP_CA_E!S53</f>
        <v>0</v>
      </c>
      <c r="T53" s="8">
        <f>FC_OTH_CP_SH_E!T53+FC_OTH_CP_SC_E!T53+FC_OTH_CP_HW_E!T53+FC_OTH_CP_CA_E!T53</f>
        <v>0</v>
      </c>
      <c r="U53" s="8">
        <f>FC_OTH_CP_SH_E!U53+FC_OTH_CP_SC_E!U53+FC_OTH_CP_HW_E!U53+FC_OTH_CP_CA_E!U53</f>
        <v>0</v>
      </c>
      <c r="V53" s="8">
        <f>FC_OTH_CP_SH_E!V53+FC_OTH_CP_SC_E!V53+FC_OTH_CP_HW_E!V53+FC_OTH_CP_CA_E!V53</f>
        <v>0</v>
      </c>
      <c r="W53" s="8">
        <f>FC_OTH_CP_SH_E!W53+FC_OTH_CP_SC_E!W53+FC_OTH_CP_HW_E!W53+FC_OTH_CP_CA_E!W53</f>
        <v>0</v>
      </c>
      <c r="X53" s="8">
        <f>FC_OTH_CP_SH_E!X53+FC_OTH_CP_SC_E!X53+FC_OTH_CP_HW_E!X53+FC_OTH_CP_CA_E!X53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FC_OTH_CP_SH_E!C54+FC_OTH_CP_SC_E!C54+FC_OTH_CP_HW_E!C54+FC_OTH_CP_CA_E!C54</f>
        <v>0</v>
      </c>
      <c r="D54" s="45">
        <f>FC_OTH_CP_SH_E!D54+FC_OTH_CP_SC_E!D54+FC_OTH_CP_HW_E!D54+FC_OTH_CP_CA_E!D54</f>
        <v>0</v>
      </c>
      <c r="E54" s="45">
        <f>FC_OTH_CP_SH_E!E54+FC_OTH_CP_SC_E!E54+FC_OTH_CP_HW_E!E54+FC_OTH_CP_CA_E!E54</f>
        <v>0</v>
      </c>
      <c r="F54" s="45">
        <f>FC_OTH_CP_SH_E!F54+FC_OTH_CP_SC_E!F54+FC_OTH_CP_HW_E!F54+FC_OTH_CP_CA_E!F54</f>
        <v>0</v>
      </c>
      <c r="G54" s="45">
        <f>FC_OTH_CP_SH_E!G54+FC_OTH_CP_SC_E!G54+FC_OTH_CP_HW_E!G54+FC_OTH_CP_CA_E!G54</f>
        <v>0</v>
      </c>
      <c r="H54" s="45">
        <f>FC_OTH_CP_SH_E!H54+FC_OTH_CP_SC_E!H54+FC_OTH_CP_HW_E!H54+FC_OTH_CP_CA_E!H54</f>
        <v>0</v>
      </c>
      <c r="I54" s="45">
        <f>FC_OTH_CP_SH_E!I54+FC_OTH_CP_SC_E!I54+FC_OTH_CP_HW_E!I54+FC_OTH_CP_CA_E!I54</f>
        <v>0</v>
      </c>
      <c r="J54" s="45">
        <f>FC_OTH_CP_SH_E!J54+FC_OTH_CP_SC_E!J54+FC_OTH_CP_HW_E!J54+FC_OTH_CP_CA_E!J54</f>
        <v>0</v>
      </c>
      <c r="K54" s="45">
        <f>FC_OTH_CP_SH_E!K54+FC_OTH_CP_SC_E!K54+FC_OTH_CP_HW_E!K54+FC_OTH_CP_CA_E!K54</f>
        <v>0</v>
      </c>
      <c r="L54" s="45">
        <f>FC_OTH_CP_SH_E!L54+FC_OTH_CP_SC_E!L54+FC_OTH_CP_HW_E!L54+FC_OTH_CP_CA_E!L54</f>
        <v>0</v>
      </c>
      <c r="M54" s="45">
        <f>FC_OTH_CP_SH_E!M54+FC_OTH_CP_SC_E!M54+FC_OTH_CP_HW_E!M54+FC_OTH_CP_CA_E!M54</f>
        <v>0</v>
      </c>
      <c r="N54" s="45">
        <f>FC_OTH_CP_SH_E!N54+FC_OTH_CP_SC_E!N54+FC_OTH_CP_HW_E!N54+FC_OTH_CP_CA_E!N54</f>
        <v>0</v>
      </c>
      <c r="O54" s="45">
        <f>FC_OTH_CP_SH_E!O54+FC_OTH_CP_SC_E!O54+FC_OTH_CP_HW_E!O54+FC_OTH_CP_CA_E!O54</f>
        <v>0</v>
      </c>
      <c r="P54" s="45">
        <f>FC_OTH_CP_SH_E!P54+FC_OTH_CP_SC_E!P54+FC_OTH_CP_HW_E!P54+FC_OTH_CP_CA_E!P54</f>
        <v>0</v>
      </c>
      <c r="Q54" s="45">
        <f>FC_OTH_CP_SH_E!Q54+FC_OTH_CP_SC_E!Q54+FC_OTH_CP_HW_E!Q54+FC_OTH_CP_CA_E!Q54</f>
        <v>0</v>
      </c>
      <c r="R54" s="45">
        <f>FC_OTH_CP_SH_E!R54+FC_OTH_CP_SC_E!R54+FC_OTH_CP_HW_E!R54+FC_OTH_CP_CA_E!R54</f>
        <v>0</v>
      </c>
      <c r="S54" s="45">
        <f>FC_OTH_CP_SH_E!S54+FC_OTH_CP_SC_E!S54+FC_OTH_CP_HW_E!S54+FC_OTH_CP_CA_E!S54</f>
        <v>0</v>
      </c>
      <c r="T54" s="45">
        <f>FC_OTH_CP_SH_E!T54+FC_OTH_CP_SC_E!T54+FC_OTH_CP_HW_E!T54+FC_OTH_CP_CA_E!T54</f>
        <v>0</v>
      </c>
      <c r="U54" s="45">
        <f>FC_OTH_CP_SH_E!U54+FC_OTH_CP_SC_E!U54+FC_OTH_CP_HW_E!U54+FC_OTH_CP_CA_E!U54</f>
        <v>0</v>
      </c>
      <c r="V54" s="45">
        <f>FC_OTH_CP_SH_E!V54+FC_OTH_CP_SC_E!V54+FC_OTH_CP_HW_E!V54+FC_OTH_CP_CA_E!V54</f>
        <v>0</v>
      </c>
      <c r="W54" s="45">
        <f>FC_OTH_CP_SH_E!W54+FC_OTH_CP_SC_E!W54+FC_OTH_CP_HW_E!W54+FC_OTH_CP_CA_E!W54</f>
        <v>0</v>
      </c>
      <c r="X54" s="45">
        <f>FC_OTH_CP_SH_E!X54+FC_OTH_CP_SC_E!X54+FC_OTH_CP_HW_E!X54+FC_OTH_CP_CA_E!X54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13.098028319999996</v>
      </c>
      <c r="K61" s="49">
        <f t="shared" si="11"/>
        <v>13.098028320000003</v>
      </c>
      <c r="L61" s="49">
        <f t="shared" si="11"/>
        <v>13.098028320000004</v>
      </c>
      <c r="M61" s="49">
        <f t="shared" si="11"/>
        <v>5.2393132800000028</v>
      </c>
      <c r="N61" s="49">
        <f t="shared" si="11"/>
        <v>63.435522239999962</v>
      </c>
      <c r="O61" s="49">
        <f t="shared" si="11"/>
        <v>243.47601503999994</v>
      </c>
      <c r="P61" s="49">
        <f t="shared" si="11"/>
        <v>156.98692512000005</v>
      </c>
      <c r="Q61" s="49">
        <f t="shared" si="11"/>
        <v>160.52735808</v>
      </c>
      <c r="R61" s="49">
        <f t="shared" si="11"/>
        <v>161.80314912</v>
      </c>
      <c r="S61" s="49">
        <f t="shared" si="11"/>
        <v>137.34335808</v>
      </c>
      <c r="T61" s="49">
        <f t="shared" si="11"/>
        <v>157.73449247999994</v>
      </c>
      <c r="U61" s="49">
        <f t="shared" si="11"/>
        <v>151.16648976000002</v>
      </c>
      <c r="V61" s="49">
        <f t="shared" si="11"/>
        <v>133.23874175999993</v>
      </c>
      <c r="W61" s="49">
        <f t="shared" si="11"/>
        <v>91.190106719999989</v>
      </c>
      <c r="X61" s="49">
        <f t="shared" si="11"/>
        <v>116.94540240000001</v>
      </c>
    </row>
    <row r="62" spans="1:24" ht="11.25" customHeight="1" x14ac:dyDescent="0.2">
      <c r="A62" s="50" t="s">
        <v>92</v>
      </c>
      <c r="B62" s="51" t="s">
        <v>93</v>
      </c>
      <c r="C62" s="52">
        <f>FC_OTH_CP_SH_E!C62+FC_OTH_CP_SC_E!C62+FC_OTH_CP_HW_E!C62+FC_OTH_CP_CA_E!C62</f>
        <v>0</v>
      </c>
      <c r="D62" s="52">
        <f>FC_OTH_CP_SH_E!D62+FC_OTH_CP_SC_E!D62+FC_OTH_CP_HW_E!D62+FC_OTH_CP_CA_E!D62</f>
        <v>0</v>
      </c>
      <c r="E62" s="52">
        <f>FC_OTH_CP_SH_E!E62+FC_OTH_CP_SC_E!E62+FC_OTH_CP_HW_E!E62+FC_OTH_CP_CA_E!E62</f>
        <v>0</v>
      </c>
      <c r="F62" s="52">
        <f>FC_OTH_CP_SH_E!F62+FC_OTH_CP_SC_E!F62+FC_OTH_CP_HW_E!F62+FC_OTH_CP_CA_E!F62</f>
        <v>0</v>
      </c>
      <c r="G62" s="52">
        <f>FC_OTH_CP_SH_E!G62+FC_OTH_CP_SC_E!G62+FC_OTH_CP_HW_E!G62+FC_OTH_CP_CA_E!G62</f>
        <v>0</v>
      </c>
      <c r="H62" s="52">
        <f>FC_OTH_CP_SH_E!H62+FC_OTH_CP_SC_E!H62+FC_OTH_CP_HW_E!H62+FC_OTH_CP_CA_E!H62</f>
        <v>0</v>
      </c>
      <c r="I62" s="52">
        <f>FC_OTH_CP_SH_E!I62+FC_OTH_CP_SC_E!I62+FC_OTH_CP_HW_E!I62+FC_OTH_CP_CA_E!I62</f>
        <v>0</v>
      </c>
      <c r="J62" s="52">
        <f>FC_OTH_CP_SH_E!J62+FC_OTH_CP_SC_E!J62+FC_OTH_CP_HW_E!J62+FC_OTH_CP_CA_E!J62</f>
        <v>0</v>
      </c>
      <c r="K62" s="52">
        <f>FC_OTH_CP_SH_E!K62+FC_OTH_CP_SC_E!K62+FC_OTH_CP_HW_E!K62+FC_OTH_CP_CA_E!K62</f>
        <v>0</v>
      </c>
      <c r="L62" s="52">
        <f>FC_OTH_CP_SH_E!L62+FC_OTH_CP_SC_E!L62+FC_OTH_CP_HW_E!L62+FC_OTH_CP_CA_E!L62</f>
        <v>0</v>
      </c>
      <c r="M62" s="52">
        <f>FC_OTH_CP_SH_E!M62+FC_OTH_CP_SC_E!M62+FC_OTH_CP_HW_E!M62+FC_OTH_CP_CA_E!M62</f>
        <v>0</v>
      </c>
      <c r="N62" s="52">
        <f>FC_OTH_CP_SH_E!N62+FC_OTH_CP_SC_E!N62+FC_OTH_CP_HW_E!N62+FC_OTH_CP_CA_E!N62</f>
        <v>60.81586559999996</v>
      </c>
      <c r="O62" s="52">
        <f>FC_OTH_CP_SH_E!O62+FC_OTH_CP_SC_E!O62+FC_OTH_CP_HW_E!O62+FC_OTH_CP_CA_E!O62</f>
        <v>65.744179199999991</v>
      </c>
      <c r="P62" s="52">
        <f>FC_OTH_CP_SH_E!P62+FC_OTH_CP_SC_E!P62+FC_OTH_CP_HW_E!P62+FC_OTH_CP_CA_E!P62</f>
        <v>46.703865600000022</v>
      </c>
      <c r="Q62" s="52">
        <f>FC_OTH_CP_SH_E!Q62+FC_OTH_CP_SC_E!Q62+FC_OTH_CP_HW_E!Q62+FC_OTH_CP_CA_E!Q62</f>
        <v>52.863955199999992</v>
      </c>
      <c r="R62" s="52">
        <f>FC_OTH_CP_SH_E!R62+FC_OTH_CP_SC_E!R62+FC_OTH_CP_HW_E!R62+FC_OTH_CP_CA_E!R62</f>
        <v>51.520089599999991</v>
      </c>
      <c r="S62" s="52">
        <f>FC_OTH_CP_SH_E!S62+FC_OTH_CP_SC_E!S62+FC_OTH_CP_HW_E!S62+FC_OTH_CP_CA_E!S62</f>
        <v>49.5040896</v>
      </c>
      <c r="T62" s="52">
        <f>FC_OTH_CP_SH_E!T62+FC_OTH_CP_SC_E!T62+FC_OTH_CP_HW_E!T62+FC_OTH_CP_CA_E!T62</f>
        <v>66.192134399999958</v>
      </c>
      <c r="U62" s="52">
        <f>FC_OTH_CP_SH_E!U62+FC_OTH_CP_SC_E!U62+FC_OTH_CP_HW_E!U62+FC_OTH_CP_CA_E!U62</f>
        <v>55.267027200000001</v>
      </c>
      <c r="V62" s="52">
        <f>FC_OTH_CP_SH_E!V62+FC_OTH_CP_SC_E!V62+FC_OTH_CP_HW_E!V62+FC_OTH_CP_CA_E!V62</f>
        <v>55.093651199999954</v>
      </c>
      <c r="W62" s="52">
        <f>FC_OTH_CP_SH_E!W62+FC_OTH_CP_SC_E!W62+FC_OTH_CP_HW_E!W62+FC_OTH_CP_CA_E!W62</f>
        <v>55.093651199999996</v>
      </c>
      <c r="X62" s="52">
        <f>FC_OTH_CP_SH_E!X62+FC_OTH_CP_SC_E!X62+FC_OTH_CP_HW_E!X62+FC_OTH_CP_CA_E!X62</f>
        <v>57.489868800000004</v>
      </c>
    </row>
    <row r="63" spans="1:24" ht="11.25" customHeight="1" x14ac:dyDescent="0.2">
      <c r="A63" s="50" t="s">
        <v>94</v>
      </c>
      <c r="B63" s="51" t="s">
        <v>95</v>
      </c>
      <c r="C63" s="52">
        <f>FC_OTH_CP_SH_E!C63+FC_OTH_CP_SC_E!C63+FC_OTH_CP_HW_E!C63+FC_OTH_CP_CA_E!C63</f>
        <v>0</v>
      </c>
      <c r="D63" s="52">
        <f>FC_OTH_CP_SH_E!D63+FC_OTH_CP_SC_E!D63+FC_OTH_CP_HW_E!D63+FC_OTH_CP_CA_E!D63</f>
        <v>0</v>
      </c>
      <c r="E63" s="52">
        <f>FC_OTH_CP_SH_E!E63+FC_OTH_CP_SC_E!E63+FC_OTH_CP_HW_E!E63+FC_OTH_CP_CA_E!E63</f>
        <v>0</v>
      </c>
      <c r="F63" s="52">
        <f>FC_OTH_CP_SH_E!F63+FC_OTH_CP_SC_E!F63+FC_OTH_CP_HW_E!F63+FC_OTH_CP_CA_E!F63</f>
        <v>0</v>
      </c>
      <c r="G63" s="52">
        <f>FC_OTH_CP_SH_E!G63+FC_OTH_CP_SC_E!G63+FC_OTH_CP_HW_E!G63+FC_OTH_CP_CA_E!G63</f>
        <v>0</v>
      </c>
      <c r="H63" s="52">
        <f>FC_OTH_CP_SH_E!H63+FC_OTH_CP_SC_E!H63+FC_OTH_CP_HW_E!H63+FC_OTH_CP_CA_E!H63</f>
        <v>0</v>
      </c>
      <c r="I63" s="52">
        <f>FC_OTH_CP_SH_E!I63+FC_OTH_CP_SC_E!I63+FC_OTH_CP_HW_E!I63+FC_OTH_CP_CA_E!I63</f>
        <v>0</v>
      </c>
      <c r="J63" s="52">
        <f>FC_OTH_CP_SH_E!J63+FC_OTH_CP_SC_E!J63+FC_OTH_CP_HW_E!J63+FC_OTH_CP_CA_E!J63</f>
        <v>0</v>
      </c>
      <c r="K63" s="52">
        <f>FC_OTH_CP_SH_E!K63+FC_OTH_CP_SC_E!K63+FC_OTH_CP_HW_E!K63+FC_OTH_CP_CA_E!K63</f>
        <v>0</v>
      </c>
      <c r="L63" s="52">
        <f>FC_OTH_CP_SH_E!L63+FC_OTH_CP_SC_E!L63+FC_OTH_CP_HW_E!L63+FC_OTH_CP_CA_E!L63</f>
        <v>0</v>
      </c>
      <c r="M63" s="52">
        <f>FC_OTH_CP_SH_E!M63+FC_OTH_CP_SC_E!M63+FC_OTH_CP_HW_E!M63+FC_OTH_CP_CA_E!M63</f>
        <v>0</v>
      </c>
      <c r="N63" s="52">
        <f>FC_OTH_CP_SH_E!N63+FC_OTH_CP_SC_E!N63+FC_OTH_CP_HW_E!N63+FC_OTH_CP_CA_E!N63</f>
        <v>0</v>
      </c>
      <c r="O63" s="52">
        <f>FC_OTH_CP_SH_E!O63+FC_OTH_CP_SC_E!O63+FC_OTH_CP_HW_E!O63+FC_OTH_CP_CA_E!O63</f>
        <v>175.11217919999996</v>
      </c>
      <c r="P63" s="52">
        <f>FC_OTH_CP_SH_E!P63+FC_OTH_CP_SC_E!P63+FC_OTH_CP_HW_E!P63+FC_OTH_CP_CA_E!P63</f>
        <v>102.42408960000003</v>
      </c>
      <c r="Q63" s="52">
        <f>FC_OTH_CP_SH_E!Q63+FC_OTH_CP_SC_E!Q63+FC_OTH_CP_HW_E!Q63+FC_OTH_CP_CA_E!Q63</f>
        <v>102.4240896</v>
      </c>
      <c r="R63" s="52">
        <f>FC_OTH_CP_SH_E!R63+FC_OTH_CP_SC_E!R63+FC_OTH_CP_HW_E!R63+FC_OTH_CP_CA_E!R63</f>
        <v>102.4240896</v>
      </c>
      <c r="S63" s="52">
        <f>FC_OTH_CP_SH_E!S63+FC_OTH_CP_SC_E!S63+FC_OTH_CP_HW_E!S63+FC_OTH_CP_CA_E!S63</f>
        <v>82.599955200000011</v>
      </c>
      <c r="T63" s="52">
        <f>FC_OTH_CP_SH_E!T63+FC_OTH_CP_SC_E!T63+FC_OTH_CP_HW_E!T63+FC_OTH_CP_CA_E!T63</f>
        <v>87.427065599999992</v>
      </c>
      <c r="U63" s="52">
        <f>FC_OTH_CP_SH_E!U63+FC_OTH_CP_SC_E!U63+FC_OTH_CP_HW_E!U63+FC_OTH_CP_CA_E!U63</f>
        <v>91.500998400000014</v>
      </c>
      <c r="V63" s="52">
        <f>FC_OTH_CP_SH_E!V63+FC_OTH_CP_SC_E!V63+FC_OTH_CP_HW_E!V63+FC_OTH_CP_CA_E!V63</f>
        <v>74.069049599999957</v>
      </c>
      <c r="W63" s="52">
        <f>FC_OTH_CP_SH_E!W63+FC_OTH_CP_SC_E!W63+FC_OTH_CP_HW_E!W63+FC_OTH_CP_CA_E!W63</f>
        <v>32.151167999999998</v>
      </c>
      <c r="X63" s="52">
        <f>FC_OTH_CP_SH_E!X63+FC_OTH_CP_SC_E!X63+FC_OTH_CP_HW_E!X63+FC_OTH_CP_CA_E!X63</f>
        <v>54.387244800000005</v>
      </c>
    </row>
    <row r="64" spans="1:24" ht="11.25" customHeight="1" x14ac:dyDescent="0.2">
      <c r="A64" s="50" t="s">
        <v>96</v>
      </c>
      <c r="B64" s="51" t="s">
        <v>97</v>
      </c>
      <c r="C64" s="52">
        <f>FC_OTH_CP_SH_E!C64+FC_OTH_CP_SC_E!C64+FC_OTH_CP_HW_E!C64+FC_OTH_CP_CA_E!C64</f>
        <v>0</v>
      </c>
      <c r="D64" s="52">
        <f>FC_OTH_CP_SH_E!D64+FC_OTH_CP_SC_E!D64+FC_OTH_CP_HW_E!D64+FC_OTH_CP_CA_E!D64</f>
        <v>0</v>
      </c>
      <c r="E64" s="52">
        <f>FC_OTH_CP_SH_E!E64+FC_OTH_CP_SC_E!E64+FC_OTH_CP_HW_E!E64+FC_OTH_CP_CA_E!E64</f>
        <v>0</v>
      </c>
      <c r="F64" s="52">
        <f>FC_OTH_CP_SH_E!F64+FC_OTH_CP_SC_E!F64+FC_OTH_CP_HW_E!F64+FC_OTH_CP_CA_E!F64</f>
        <v>0</v>
      </c>
      <c r="G64" s="52">
        <f>FC_OTH_CP_SH_E!G64+FC_OTH_CP_SC_E!G64+FC_OTH_CP_HW_E!G64+FC_OTH_CP_CA_E!G64</f>
        <v>0</v>
      </c>
      <c r="H64" s="52">
        <f>FC_OTH_CP_SH_E!H64+FC_OTH_CP_SC_E!H64+FC_OTH_CP_HW_E!H64+FC_OTH_CP_CA_E!H64</f>
        <v>0</v>
      </c>
      <c r="I64" s="52">
        <f>FC_OTH_CP_SH_E!I64+FC_OTH_CP_SC_E!I64+FC_OTH_CP_HW_E!I64+FC_OTH_CP_CA_E!I64</f>
        <v>0</v>
      </c>
      <c r="J64" s="52">
        <f>FC_OTH_CP_SH_E!J64+FC_OTH_CP_SC_E!J64+FC_OTH_CP_HW_E!J64+FC_OTH_CP_CA_E!J64</f>
        <v>0</v>
      </c>
      <c r="K64" s="52">
        <f>FC_OTH_CP_SH_E!K64+FC_OTH_CP_SC_E!K64+FC_OTH_CP_HW_E!K64+FC_OTH_CP_CA_E!K64</f>
        <v>0</v>
      </c>
      <c r="L64" s="52">
        <f>FC_OTH_CP_SH_E!L64+FC_OTH_CP_SC_E!L64+FC_OTH_CP_HW_E!L64+FC_OTH_CP_CA_E!L64</f>
        <v>0</v>
      </c>
      <c r="M64" s="52">
        <f>FC_OTH_CP_SH_E!M64+FC_OTH_CP_SC_E!M64+FC_OTH_CP_HW_E!M64+FC_OTH_CP_CA_E!M64</f>
        <v>0</v>
      </c>
      <c r="N64" s="52">
        <f>FC_OTH_CP_SH_E!N64+FC_OTH_CP_SC_E!N64+FC_OTH_CP_HW_E!N64+FC_OTH_CP_CA_E!N64</f>
        <v>0</v>
      </c>
      <c r="O64" s="52">
        <f>FC_OTH_CP_SH_E!O64+FC_OTH_CP_SC_E!O64+FC_OTH_CP_HW_E!O64+FC_OTH_CP_CA_E!O64</f>
        <v>0</v>
      </c>
      <c r="P64" s="52">
        <f>FC_OTH_CP_SH_E!P64+FC_OTH_CP_SC_E!P64+FC_OTH_CP_HW_E!P64+FC_OTH_CP_CA_E!P64</f>
        <v>0</v>
      </c>
      <c r="Q64" s="52">
        <f>FC_OTH_CP_SH_E!Q64+FC_OTH_CP_SC_E!Q64+FC_OTH_CP_HW_E!Q64+FC_OTH_CP_CA_E!Q64</f>
        <v>0</v>
      </c>
      <c r="R64" s="52">
        <f>FC_OTH_CP_SH_E!R64+FC_OTH_CP_SC_E!R64+FC_OTH_CP_HW_E!R64+FC_OTH_CP_CA_E!R64</f>
        <v>0</v>
      </c>
      <c r="S64" s="52">
        <f>FC_OTH_CP_SH_E!S64+FC_OTH_CP_SC_E!S64+FC_OTH_CP_HW_E!S64+FC_OTH_CP_CA_E!S64</f>
        <v>0</v>
      </c>
      <c r="T64" s="52">
        <f>FC_OTH_CP_SH_E!T64+FC_OTH_CP_SC_E!T64+FC_OTH_CP_HW_E!T64+FC_OTH_CP_CA_E!T64</f>
        <v>0</v>
      </c>
      <c r="U64" s="52">
        <f>FC_OTH_CP_SH_E!U64+FC_OTH_CP_SC_E!U64+FC_OTH_CP_HW_E!U64+FC_OTH_CP_CA_E!U64</f>
        <v>0</v>
      </c>
      <c r="V64" s="52">
        <f>FC_OTH_CP_SH_E!V64+FC_OTH_CP_SC_E!V64+FC_OTH_CP_HW_E!V64+FC_OTH_CP_CA_E!V64</f>
        <v>0</v>
      </c>
      <c r="W64" s="52">
        <f>FC_OTH_CP_SH_E!W64+FC_OTH_CP_SC_E!W64+FC_OTH_CP_HW_E!W64+FC_OTH_CP_CA_E!W64</f>
        <v>0</v>
      </c>
      <c r="X64" s="52">
        <f>FC_OTH_CP_SH_E!X64+FC_OTH_CP_SC_E!X64+FC_OTH_CP_HW_E!X64+FC_OTH_CP_CA_E!X64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FC_OTH_CP_SH_E!C65+FC_OTH_CP_SC_E!C65+FC_OTH_CP_HW_E!C65+FC_OTH_CP_CA_E!C65</f>
        <v>0</v>
      </c>
      <c r="D65" s="52">
        <f>FC_OTH_CP_SH_E!D65+FC_OTH_CP_SC_E!D65+FC_OTH_CP_HW_E!D65+FC_OTH_CP_CA_E!D65</f>
        <v>0</v>
      </c>
      <c r="E65" s="52">
        <f>FC_OTH_CP_SH_E!E65+FC_OTH_CP_SC_E!E65+FC_OTH_CP_HW_E!E65+FC_OTH_CP_CA_E!E65</f>
        <v>0</v>
      </c>
      <c r="F65" s="52">
        <f>FC_OTH_CP_SH_E!F65+FC_OTH_CP_SC_E!F65+FC_OTH_CP_HW_E!F65+FC_OTH_CP_CA_E!F65</f>
        <v>0</v>
      </c>
      <c r="G65" s="52">
        <f>FC_OTH_CP_SH_E!G65+FC_OTH_CP_SC_E!G65+FC_OTH_CP_HW_E!G65+FC_OTH_CP_CA_E!G65</f>
        <v>0</v>
      </c>
      <c r="H65" s="52">
        <f>FC_OTH_CP_SH_E!H65+FC_OTH_CP_SC_E!H65+FC_OTH_CP_HW_E!H65+FC_OTH_CP_CA_E!H65</f>
        <v>0</v>
      </c>
      <c r="I65" s="52">
        <f>FC_OTH_CP_SH_E!I65+FC_OTH_CP_SC_E!I65+FC_OTH_CP_HW_E!I65+FC_OTH_CP_CA_E!I65</f>
        <v>0</v>
      </c>
      <c r="J65" s="52">
        <f>FC_OTH_CP_SH_E!J65+FC_OTH_CP_SC_E!J65+FC_OTH_CP_HW_E!J65+FC_OTH_CP_CA_E!J65</f>
        <v>0</v>
      </c>
      <c r="K65" s="52">
        <f>FC_OTH_CP_SH_E!K65+FC_OTH_CP_SC_E!K65+FC_OTH_CP_HW_E!K65+FC_OTH_CP_CA_E!K65</f>
        <v>0</v>
      </c>
      <c r="L65" s="52">
        <f>FC_OTH_CP_SH_E!L65+FC_OTH_CP_SC_E!L65+FC_OTH_CP_HW_E!L65+FC_OTH_CP_CA_E!L65</f>
        <v>0</v>
      </c>
      <c r="M65" s="52">
        <f>FC_OTH_CP_SH_E!M65+FC_OTH_CP_SC_E!M65+FC_OTH_CP_HW_E!M65+FC_OTH_CP_CA_E!M65</f>
        <v>0</v>
      </c>
      <c r="N65" s="52">
        <f>FC_OTH_CP_SH_E!N65+FC_OTH_CP_SC_E!N65+FC_OTH_CP_HW_E!N65+FC_OTH_CP_CA_E!N65</f>
        <v>0</v>
      </c>
      <c r="O65" s="52">
        <f>FC_OTH_CP_SH_E!O65+FC_OTH_CP_SC_E!O65+FC_OTH_CP_HW_E!O65+FC_OTH_CP_CA_E!O65</f>
        <v>0</v>
      </c>
      <c r="P65" s="52">
        <f>FC_OTH_CP_SH_E!P65+FC_OTH_CP_SC_E!P65+FC_OTH_CP_HW_E!P65+FC_OTH_CP_CA_E!P65</f>
        <v>0</v>
      </c>
      <c r="Q65" s="52">
        <f>FC_OTH_CP_SH_E!Q65+FC_OTH_CP_SC_E!Q65+FC_OTH_CP_HW_E!Q65+FC_OTH_CP_CA_E!Q65</f>
        <v>0</v>
      </c>
      <c r="R65" s="52">
        <f>FC_OTH_CP_SH_E!R65+FC_OTH_CP_SC_E!R65+FC_OTH_CP_HW_E!R65+FC_OTH_CP_CA_E!R65</f>
        <v>0</v>
      </c>
      <c r="S65" s="52">
        <f>FC_OTH_CP_SH_E!S65+FC_OTH_CP_SC_E!S65+FC_OTH_CP_HW_E!S65+FC_OTH_CP_CA_E!S65</f>
        <v>0</v>
      </c>
      <c r="T65" s="52">
        <f>FC_OTH_CP_SH_E!T65+FC_OTH_CP_SC_E!T65+FC_OTH_CP_HW_E!T65+FC_OTH_CP_CA_E!T65</f>
        <v>0</v>
      </c>
      <c r="U65" s="52">
        <f>FC_OTH_CP_SH_E!U65+FC_OTH_CP_SC_E!U65+FC_OTH_CP_HW_E!U65+FC_OTH_CP_CA_E!U65</f>
        <v>0</v>
      </c>
      <c r="V65" s="52">
        <f>FC_OTH_CP_SH_E!V65+FC_OTH_CP_SC_E!V65+FC_OTH_CP_HW_E!V65+FC_OTH_CP_CA_E!V65</f>
        <v>0</v>
      </c>
      <c r="W65" s="52">
        <f>FC_OTH_CP_SH_E!W65+FC_OTH_CP_SC_E!W65+FC_OTH_CP_HW_E!W65+FC_OTH_CP_CA_E!W65</f>
        <v>0</v>
      </c>
      <c r="X65" s="52">
        <f>FC_OTH_CP_SH_E!X65+FC_OTH_CP_SC_E!X65+FC_OTH_CP_HW_E!X65+FC_OTH_CP_CA_E!X65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FC_OTH_CP_SH_E!C66+FC_OTH_CP_SC_E!C66+FC_OTH_CP_HW_E!C66+FC_OTH_CP_CA_E!C66</f>
        <v>0</v>
      </c>
      <c r="D66" s="52">
        <f>FC_OTH_CP_SH_E!D66+FC_OTH_CP_SC_E!D66+FC_OTH_CP_HW_E!D66+FC_OTH_CP_CA_E!D66</f>
        <v>0</v>
      </c>
      <c r="E66" s="52">
        <f>FC_OTH_CP_SH_E!E66+FC_OTH_CP_SC_E!E66+FC_OTH_CP_HW_E!E66+FC_OTH_CP_CA_E!E66</f>
        <v>0</v>
      </c>
      <c r="F66" s="52">
        <f>FC_OTH_CP_SH_E!F66+FC_OTH_CP_SC_E!F66+FC_OTH_CP_HW_E!F66+FC_OTH_CP_CA_E!F66</f>
        <v>0</v>
      </c>
      <c r="G66" s="52">
        <f>FC_OTH_CP_SH_E!G66+FC_OTH_CP_SC_E!G66+FC_OTH_CP_HW_E!G66+FC_OTH_CP_CA_E!G66</f>
        <v>0</v>
      </c>
      <c r="H66" s="52">
        <f>FC_OTH_CP_SH_E!H66+FC_OTH_CP_SC_E!H66+FC_OTH_CP_HW_E!H66+FC_OTH_CP_CA_E!H66</f>
        <v>0</v>
      </c>
      <c r="I66" s="52">
        <f>FC_OTH_CP_SH_E!I66+FC_OTH_CP_SC_E!I66+FC_OTH_CP_HW_E!I66+FC_OTH_CP_CA_E!I66</f>
        <v>0</v>
      </c>
      <c r="J66" s="52">
        <f>FC_OTH_CP_SH_E!J66+FC_OTH_CP_SC_E!J66+FC_OTH_CP_HW_E!J66+FC_OTH_CP_CA_E!J66</f>
        <v>0</v>
      </c>
      <c r="K66" s="52">
        <f>FC_OTH_CP_SH_E!K66+FC_OTH_CP_SC_E!K66+FC_OTH_CP_HW_E!K66+FC_OTH_CP_CA_E!K66</f>
        <v>0</v>
      </c>
      <c r="L66" s="52">
        <f>FC_OTH_CP_SH_E!L66+FC_OTH_CP_SC_E!L66+FC_OTH_CP_HW_E!L66+FC_OTH_CP_CA_E!L66</f>
        <v>0</v>
      </c>
      <c r="M66" s="52">
        <f>FC_OTH_CP_SH_E!M66+FC_OTH_CP_SC_E!M66+FC_OTH_CP_HW_E!M66+FC_OTH_CP_CA_E!M66</f>
        <v>0</v>
      </c>
      <c r="N66" s="52">
        <f>FC_OTH_CP_SH_E!N66+FC_OTH_CP_SC_E!N66+FC_OTH_CP_HW_E!N66+FC_OTH_CP_CA_E!N66</f>
        <v>0</v>
      </c>
      <c r="O66" s="52">
        <f>FC_OTH_CP_SH_E!O66+FC_OTH_CP_SC_E!O66+FC_OTH_CP_HW_E!O66+FC_OTH_CP_CA_E!O66</f>
        <v>0</v>
      </c>
      <c r="P66" s="52">
        <f>FC_OTH_CP_SH_E!P66+FC_OTH_CP_SC_E!P66+FC_OTH_CP_HW_E!P66+FC_OTH_CP_CA_E!P66</f>
        <v>0</v>
      </c>
      <c r="Q66" s="52">
        <f>FC_OTH_CP_SH_E!Q66+FC_OTH_CP_SC_E!Q66+FC_OTH_CP_HW_E!Q66+FC_OTH_CP_CA_E!Q66</f>
        <v>0</v>
      </c>
      <c r="R66" s="52">
        <f>FC_OTH_CP_SH_E!R66+FC_OTH_CP_SC_E!R66+FC_OTH_CP_HW_E!R66+FC_OTH_CP_CA_E!R66</f>
        <v>0</v>
      </c>
      <c r="S66" s="52">
        <f>FC_OTH_CP_SH_E!S66+FC_OTH_CP_SC_E!S66+FC_OTH_CP_HW_E!S66+FC_OTH_CP_CA_E!S66</f>
        <v>0</v>
      </c>
      <c r="T66" s="52">
        <f>FC_OTH_CP_SH_E!T66+FC_OTH_CP_SC_E!T66+FC_OTH_CP_HW_E!T66+FC_OTH_CP_CA_E!T66</f>
        <v>0</v>
      </c>
      <c r="U66" s="52">
        <f>FC_OTH_CP_SH_E!U66+FC_OTH_CP_SC_E!U66+FC_OTH_CP_HW_E!U66+FC_OTH_CP_CA_E!U66</f>
        <v>0</v>
      </c>
      <c r="V66" s="52">
        <f>FC_OTH_CP_SH_E!V66+FC_OTH_CP_SC_E!V66+FC_OTH_CP_HW_E!V66+FC_OTH_CP_CA_E!V66</f>
        <v>0</v>
      </c>
      <c r="W66" s="52">
        <f>FC_OTH_CP_SH_E!W66+FC_OTH_CP_SC_E!W66+FC_OTH_CP_HW_E!W66+FC_OTH_CP_CA_E!W66</f>
        <v>0</v>
      </c>
      <c r="X66" s="52">
        <f>FC_OTH_CP_SH_E!X66+FC_OTH_CP_SC_E!X66+FC_OTH_CP_HW_E!X66+FC_OTH_CP_CA_E!X66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FC_OTH_CP_SH_E!C67+FC_OTH_CP_SC_E!C67+FC_OTH_CP_HW_E!C67+FC_OTH_CP_CA_E!C67</f>
        <v>0</v>
      </c>
      <c r="D67" s="52">
        <f>FC_OTH_CP_SH_E!D67+FC_OTH_CP_SC_E!D67+FC_OTH_CP_HW_E!D67+FC_OTH_CP_CA_E!D67</f>
        <v>0</v>
      </c>
      <c r="E67" s="52">
        <f>FC_OTH_CP_SH_E!E67+FC_OTH_CP_SC_E!E67+FC_OTH_CP_HW_E!E67+FC_OTH_CP_CA_E!E67</f>
        <v>0</v>
      </c>
      <c r="F67" s="52">
        <f>FC_OTH_CP_SH_E!F67+FC_OTH_CP_SC_E!F67+FC_OTH_CP_HW_E!F67+FC_OTH_CP_CA_E!F67</f>
        <v>0</v>
      </c>
      <c r="G67" s="52">
        <f>FC_OTH_CP_SH_E!G67+FC_OTH_CP_SC_E!G67+FC_OTH_CP_HW_E!G67+FC_OTH_CP_CA_E!G67</f>
        <v>0</v>
      </c>
      <c r="H67" s="52">
        <f>FC_OTH_CP_SH_E!H67+FC_OTH_CP_SC_E!H67+FC_OTH_CP_HW_E!H67+FC_OTH_CP_CA_E!H67</f>
        <v>0</v>
      </c>
      <c r="I67" s="52">
        <f>FC_OTH_CP_SH_E!I67+FC_OTH_CP_SC_E!I67+FC_OTH_CP_HW_E!I67+FC_OTH_CP_CA_E!I67</f>
        <v>0</v>
      </c>
      <c r="J67" s="52">
        <f>FC_OTH_CP_SH_E!J67+FC_OTH_CP_SC_E!J67+FC_OTH_CP_HW_E!J67+FC_OTH_CP_CA_E!J67</f>
        <v>0</v>
      </c>
      <c r="K67" s="52">
        <f>FC_OTH_CP_SH_E!K67+FC_OTH_CP_SC_E!K67+FC_OTH_CP_HW_E!K67+FC_OTH_CP_CA_E!K67</f>
        <v>0</v>
      </c>
      <c r="L67" s="52">
        <f>FC_OTH_CP_SH_E!L67+FC_OTH_CP_SC_E!L67+FC_OTH_CP_HW_E!L67+FC_OTH_CP_CA_E!L67</f>
        <v>0</v>
      </c>
      <c r="M67" s="52">
        <f>FC_OTH_CP_SH_E!M67+FC_OTH_CP_SC_E!M67+FC_OTH_CP_HW_E!M67+FC_OTH_CP_CA_E!M67</f>
        <v>0</v>
      </c>
      <c r="N67" s="52">
        <f>FC_OTH_CP_SH_E!N67+FC_OTH_CP_SC_E!N67+FC_OTH_CP_HW_E!N67+FC_OTH_CP_CA_E!N67</f>
        <v>0</v>
      </c>
      <c r="O67" s="52">
        <f>FC_OTH_CP_SH_E!O67+FC_OTH_CP_SC_E!O67+FC_OTH_CP_HW_E!O67+FC_OTH_CP_CA_E!O67</f>
        <v>0</v>
      </c>
      <c r="P67" s="52">
        <f>FC_OTH_CP_SH_E!P67+FC_OTH_CP_SC_E!P67+FC_OTH_CP_HW_E!P67+FC_OTH_CP_CA_E!P67</f>
        <v>0</v>
      </c>
      <c r="Q67" s="52">
        <f>FC_OTH_CP_SH_E!Q67+FC_OTH_CP_SC_E!Q67+FC_OTH_CP_HW_E!Q67+FC_OTH_CP_CA_E!Q67</f>
        <v>0</v>
      </c>
      <c r="R67" s="52">
        <f>FC_OTH_CP_SH_E!R67+FC_OTH_CP_SC_E!R67+FC_OTH_CP_HW_E!R67+FC_OTH_CP_CA_E!R67</f>
        <v>0</v>
      </c>
      <c r="S67" s="52">
        <f>FC_OTH_CP_SH_E!S67+FC_OTH_CP_SC_E!S67+FC_OTH_CP_HW_E!S67+FC_OTH_CP_CA_E!S67</f>
        <v>0</v>
      </c>
      <c r="T67" s="52">
        <f>FC_OTH_CP_SH_E!T67+FC_OTH_CP_SC_E!T67+FC_OTH_CP_HW_E!T67+FC_OTH_CP_CA_E!T67</f>
        <v>0</v>
      </c>
      <c r="U67" s="52">
        <f>FC_OTH_CP_SH_E!U67+FC_OTH_CP_SC_E!U67+FC_OTH_CP_HW_E!U67+FC_OTH_CP_CA_E!U67</f>
        <v>0</v>
      </c>
      <c r="V67" s="52">
        <f>FC_OTH_CP_SH_E!V67+FC_OTH_CP_SC_E!V67+FC_OTH_CP_HW_E!V67+FC_OTH_CP_CA_E!V67</f>
        <v>0</v>
      </c>
      <c r="W67" s="52">
        <f>FC_OTH_CP_SH_E!W67+FC_OTH_CP_SC_E!W67+FC_OTH_CP_HW_E!W67+FC_OTH_CP_CA_E!W67</f>
        <v>0</v>
      </c>
      <c r="X67" s="52">
        <f>FC_OTH_CP_SH_E!X67+FC_OTH_CP_SC_E!X67+FC_OTH_CP_HW_E!X67+FC_OTH_CP_CA_E!X67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FC_OTH_CP_SH_E!C68+FC_OTH_CP_SC_E!C68+FC_OTH_CP_HW_E!C68+FC_OTH_CP_CA_E!C68</f>
        <v>0</v>
      </c>
      <c r="D68" s="52">
        <f>FC_OTH_CP_SH_E!D68+FC_OTH_CP_SC_E!D68+FC_OTH_CP_HW_E!D68+FC_OTH_CP_CA_E!D68</f>
        <v>0</v>
      </c>
      <c r="E68" s="52">
        <f>FC_OTH_CP_SH_E!E68+FC_OTH_CP_SC_E!E68+FC_OTH_CP_HW_E!E68+FC_OTH_CP_CA_E!E68</f>
        <v>0</v>
      </c>
      <c r="F68" s="52">
        <f>FC_OTH_CP_SH_E!F68+FC_OTH_CP_SC_E!F68+FC_OTH_CP_HW_E!F68+FC_OTH_CP_CA_E!F68</f>
        <v>0</v>
      </c>
      <c r="G68" s="52">
        <f>FC_OTH_CP_SH_E!G68+FC_OTH_CP_SC_E!G68+FC_OTH_CP_HW_E!G68+FC_OTH_CP_CA_E!G68</f>
        <v>0</v>
      </c>
      <c r="H68" s="52">
        <f>FC_OTH_CP_SH_E!H68+FC_OTH_CP_SC_E!H68+FC_OTH_CP_HW_E!H68+FC_OTH_CP_CA_E!H68</f>
        <v>0</v>
      </c>
      <c r="I68" s="52">
        <f>FC_OTH_CP_SH_E!I68+FC_OTH_CP_SC_E!I68+FC_OTH_CP_HW_E!I68+FC_OTH_CP_CA_E!I68</f>
        <v>0</v>
      </c>
      <c r="J68" s="52">
        <f>FC_OTH_CP_SH_E!J68+FC_OTH_CP_SC_E!J68+FC_OTH_CP_HW_E!J68+FC_OTH_CP_CA_E!J68</f>
        <v>0</v>
      </c>
      <c r="K68" s="52">
        <f>FC_OTH_CP_SH_E!K68+FC_OTH_CP_SC_E!K68+FC_OTH_CP_HW_E!K68+FC_OTH_CP_CA_E!K68</f>
        <v>0</v>
      </c>
      <c r="L68" s="52">
        <f>FC_OTH_CP_SH_E!L68+FC_OTH_CP_SC_E!L68+FC_OTH_CP_HW_E!L68+FC_OTH_CP_CA_E!L68</f>
        <v>0</v>
      </c>
      <c r="M68" s="52">
        <f>FC_OTH_CP_SH_E!M68+FC_OTH_CP_SC_E!M68+FC_OTH_CP_HW_E!M68+FC_OTH_CP_CA_E!M68</f>
        <v>0</v>
      </c>
      <c r="N68" s="52">
        <f>FC_OTH_CP_SH_E!N68+FC_OTH_CP_SC_E!N68+FC_OTH_CP_HW_E!N68+FC_OTH_CP_CA_E!N68</f>
        <v>0</v>
      </c>
      <c r="O68" s="52">
        <f>FC_OTH_CP_SH_E!O68+FC_OTH_CP_SC_E!O68+FC_OTH_CP_HW_E!O68+FC_OTH_CP_CA_E!O68</f>
        <v>0</v>
      </c>
      <c r="P68" s="52">
        <f>FC_OTH_CP_SH_E!P68+FC_OTH_CP_SC_E!P68+FC_OTH_CP_HW_E!P68+FC_OTH_CP_CA_E!P68</f>
        <v>0</v>
      </c>
      <c r="Q68" s="52">
        <f>FC_OTH_CP_SH_E!Q68+FC_OTH_CP_SC_E!Q68+FC_OTH_CP_HW_E!Q68+FC_OTH_CP_CA_E!Q68</f>
        <v>0</v>
      </c>
      <c r="R68" s="52">
        <f>FC_OTH_CP_SH_E!R68+FC_OTH_CP_SC_E!R68+FC_OTH_CP_HW_E!R68+FC_OTH_CP_CA_E!R68</f>
        <v>0</v>
      </c>
      <c r="S68" s="52">
        <f>FC_OTH_CP_SH_E!S68+FC_OTH_CP_SC_E!S68+FC_OTH_CP_HW_E!S68+FC_OTH_CP_CA_E!S68</f>
        <v>0</v>
      </c>
      <c r="T68" s="52">
        <f>FC_OTH_CP_SH_E!T68+FC_OTH_CP_SC_E!T68+FC_OTH_CP_HW_E!T68+FC_OTH_CP_CA_E!T68</f>
        <v>0</v>
      </c>
      <c r="U68" s="52">
        <f>FC_OTH_CP_SH_E!U68+FC_OTH_CP_SC_E!U68+FC_OTH_CP_HW_E!U68+FC_OTH_CP_CA_E!U68</f>
        <v>0</v>
      </c>
      <c r="V68" s="52">
        <f>FC_OTH_CP_SH_E!V68+FC_OTH_CP_SC_E!V68+FC_OTH_CP_HW_E!V68+FC_OTH_CP_CA_E!V68</f>
        <v>0</v>
      </c>
      <c r="W68" s="52">
        <f>FC_OTH_CP_SH_E!W68+FC_OTH_CP_SC_E!W68+FC_OTH_CP_HW_E!W68+FC_OTH_CP_CA_E!W68</f>
        <v>0</v>
      </c>
      <c r="X68" s="52">
        <f>FC_OTH_CP_SH_E!X68+FC_OTH_CP_SC_E!X68+FC_OTH_CP_HW_E!X68+FC_OTH_CP_CA_E!X68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FC_OTH_CP_SH_E!C69+FC_OTH_CP_SC_E!C69+FC_OTH_CP_HW_E!C69+FC_OTH_CP_CA_E!C69</f>
        <v>0</v>
      </c>
      <c r="D69" s="52">
        <f>FC_OTH_CP_SH_E!D69+FC_OTH_CP_SC_E!D69+FC_OTH_CP_HW_E!D69+FC_OTH_CP_CA_E!D69</f>
        <v>0</v>
      </c>
      <c r="E69" s="52">
        <f>FC_OTH_CP_SH_E!E69+FC_OTH_CP_SC_E!E69+FC_OTH_CP_HW_E!E69+FC_OTH_CP_CA_E!E69</f>
        <v>0</v>
      </c>
      <c r="F69" s="52">
        <f>FC_OTH_CP_SH_E!F69+FC_OTH_CP_SC_E!F69+FC_OTH_CP_HW_E!F69+FC_OTH_CP_CA_E!F69</f>
        <v>0</v>
      </c>
      <c r="G69" s="52">
        <f>FC_OTH_CP_SH_E!G69+FC_OTH_CP_SC_E!G69+FC_OTH_CP_HW_E!G69+FC_OTH_CP_CA_E!G69</f>
        <v>0</v>
      </c>
      <c r="H69" s="52">
        <f>FC_OTH_CP_SH_E!H69+FC_OTH_CP_SC_E!H69+FC_OTH_CP_HW_E!H69+FC_OTH_CP_CA_E!H69</f>
        <v>0</v>
      </c>
      <c r="I69" s="52">
        <f>FC_OTH_CP_SH_E!I69+FC_OTH_CP_SC_E!I69+FC_OTH_CP_HW_E!I69+FC_OTH_CP_CA_E!I69</f>
        <v>0</v>
      </c>
      <c r="J69" s="52">
        <f>FC_OTH_CP_SH_E!J69+FC_OTH_CP_SC_E!J69+FC_OTH_CP_HW_E!J69+FC_OTH_CP_CA_E!J69</f>
        <v>13.098028319999996</v>
      </c>
      <c r="K69" s="52">
        <f>FC_OTH_CP_SH_E!K69+FC_OTH_CP_SC_E!K69+FC_OTH_CP_HW_E!K69+FC_OTH_CP_CA_E!K69</f>
        <v>13.098028320000003</v>
      </c>
      <c r="L69" s="52">
        <f>FC_OTH_CP_SH_E!L69+FC_OTH_CP_SC_E!L69+FC_OTH_CP_HW_E!L69+FC_OTH_CP_CA_E!L69</f>
        <v>13.098028320000004</v>
      </c>
      <c r="M69" s="52">
        <f>FC_OTH_CP_SH_E!M69+FC_OTH_CP_SC_E!M69+FC_OTH_CP_HW_E!M69+FC_OTH_CP_CA_E!M69</f>
        <v>5.2393132800000028</v>
      </c>
      <c r="N69" s="52">
        <f>FC_OTH_CP_SH_E!N69+FC_OTH_CP_SC_E!N69+FC_OTH_CP_HW_E!N69+FC_OTH_CP_CA_E!N69</f>
        <v>2.6196566399999992</v>
      </c>
      <c r="O69" s="52">
        <f>FC_OTH_CP_SH_E!O69+FC_OTH_CP_SC_E!O69+FC_OTH_CP_HW_E!O69+FC_OTH_CP_CA_E!O69</f>
        <v>2.6196566400000001</v>
      </c>
      <c r="P69" s="52">
        <f>FC_OTH_CP_SH_E!P69+FC_OTH_CP_SC_E!P69+FC_OTH_CP_HW_E!P69+FC_OTH_CP_CA_E!P69</f>
        <v>7.8589699199999963</v>
      </c>
      <c r="Q69" s="52">
        <f>FC_OTH_CP_SH_E!Q69+FC_OTH_CP_SC_E!Q69+FC_OTH_CP_HW_E!Q69+FC_OTH_CP_CA_E!Q69</f>
        <v>5.2393132799999984</v>
      </c>
      <c r="R69" s="52">
        <f>FC_OTH_CP_SH_E!R69+FC_OTH_CP_SC_E!R69+FC_OTH_CP_HW_E!R69+FC_OTH_CP_CA_E!R69</f>
        <v>7.8589699199999945</v>
      </c>
      <c r="S69" s="52">
        <f>FC_OTH_CP_SH_E!S69+FC_OTH_CP_SC_E!S69+FC_OTH_CP_HW_E!S69+FC_OTH_CP_CA_E!S69</f>
        <v>5.2393132800000002</v>
      </c>
      <c r="T69" s="52">
        <f>FC_OTH_CP_SH_E!T69+FC_OTH_CP_SC_E!T69+FC_OTH_CP_HW_E!T69+FC_OTH_CP_CA_E!T69</f>
        <v>4.1152924800000008</v>
      </c>
      <c r="U69" s="52">
        <f>FC_OTH_CP_SH_E!U69+FC_OTH_CP_SC_E!U69+FC_OTH_CP_HW_E!U69+FC_OTH_CP_CA_E!U69</f>
        <v>4.3984641599999996</v>
      </c>
      <c r="V69" s="52">
        <f>FC_OTH_CP_SH_E!V69+FC_OTH_CP_SC_E!V69+FC_OTH_CP_HW_E!V69+FC_OTH_CP_CA_E!V69</f>
        <v>4.0760409599999985</v>
      </c>
      <c r="W69" s="52">
        <f>FC_OTH_CP_SH_E!W69+FC_OTH_CP_SC_E!W69+FC_OTH_CP_HW_E!W69+FC_OTH_CP_CA_E!W69</f>
        <v>3.9452875199999982</v>
      </c>
      <c r="X69" s="52">
        <f>FC_OTH_CP_SH_E!X69+FC_OTH_CP_SC_E!X69+FC_OTH_CP_HW_E!X69+FC_OTH_CP_CA_E!X69</f>
        <v>5.0682888000000004</v>
      </c>
    </row>
    <row r="70" spans="1:24" ht="11.25" customHeight="1" x14ac:dyDescent="0.2">
      <c r="A70" s="50" t="s">
        <v>108</v>
      </c>
      <c r="B70" s="51" t="s">
        <v>109</v>
      </c>
      <c r="C70" s="52">
        <f>FC_OTH_CP_SH_E!C70+FC_OTH_CP_SC_E!C70+FC_OTH_CP_HW_E!C70+FC_OTH_CP_CA_E!C70</f>
        <v>0</v>
      </c>
      <c r="D70" s="52">
        <f>FC_OTH_CP_SH_E!D70+FC_OTH_CP_SC_E!D70+FC_OTH_CP_HW_E!D70+FC_OTH_CP_CA_E!D70</f>
        <v>0</v>
      </c>
      <c r="E70" s="52">
        <f>FC_OTH_CP_SH_E!E70+FC_OTH_CP_SC_E!E70+FC_OTH_CP_HW_E!E70+FC_OTH_CP_CA_E!E70</f>
        <v>0</v>
      </c>
      <c r="F70" s="52">
        <f>FC_OTH_CP_SH_E!F70+FC_OTH_CP_SC_E!F70+FC_OTH_CP_HW_E!F70+FC_OTH_CP_CA_E!F70</f>
        <v>0</v>
      </c>
      <c r="G70" s="52">
        <f>FC_OTH_CP_SH_E!G70+FC_OTH_CP_SC_E!G70+FC_OTH_CP_HW_E!G70+FC_OTH_CP_CA_E!G70</f>
        <v>0</v>
      </c>
      <c r="H70" s="52">
        <f>FC_OTH_CP_SH_E!H70+FC_OTH_CP_SC_E!H70+FC_OTH_CP_HW_E!H70+FC_OTH_CP_CA_E!H70</f>
        <v>0</v>
      </c>
      <c r="I70" s="52">
        <f>FC_OTH_CP_SH_E!I70+FC_OTH_CP_SC_E!I70+FC_OTH_CP_HW_E!I70+FC_OTH_CP_CA_E!I70</f>
        <v>0</v>
      </c>
      <c r="J70" s="52">
        <f>FC_OTH_CP_SH_E!J70+FC_OTH_CP_SC_E!J70+FC_OTH_CP_HW_E!J70+FC_OTH_CP_CA_E!J70</f>
        <v>0</v>
      </c>
      <c r="K70" s="52">
        <f>FC_OTH_CP_SH_E!K70+FC_OTH_CP_SC_E!K70+FC_OTH_CP_HW_E!K70+FC_OTH_CP_CA_E!K70</f>
        <v>0</v>
      </c>
      <c r="L70" s="52">
        <f>FC_OTH_CP_SH_E!L70+FC_OTH_CP_SC_E!L70+FC_OTH_CP_HW_E!L70+FC_OTH_CP_CA_E!L70</f>
        <v>0</v>
      </c>
      <c r="M70" s="52">
        <f>FC_OTH_CP_SH_E!M70+FC_OTH_CP_SC_E!M70+FC_OTH_CP_HW_E!M70+FC_OTH_CP_CA_E!M70</f>
        <v>0</v>
      </c>
      <c r="N70" s="52">
        <f>FC_OTH_CP_SH_E!N70+FC_OTH_CP_SC_E!N70+FC_OTH_CP_HW_E!N70+FC_OTH_CP_CA_E!N70</f>
        <v>0</v>
      </c>
      <c r="O70" s="52">
        <f>FC_OTH_CP_SH_E!O70+FC_OTH_CP_SC_E!O70+FC_OTH_CP_HW_E!O70+FC_OTH_CP_CA_E!O70</f>
        <v>0</v>
      </c>
      <c r="P70" s="52">
        <f>FC_OTH_CP_SH_E!P70+FC_OTH_CP_SC_E!P70+FC_OTH_CP_HW_E!P70+FC_OTH_CP_CA_E!P70</f>
        <v>0</v>
      </c>
      <c r="Q70" s="52">
        <f>FC_OTH_CP_SH_E!Q70+FC_OTH_CP_SC_E!Q70+FC_OTH_CP_HW_E!Q70+FC_OTH_CP_CA_E!Q70</f>
        <v>0</v>
      </c>
      <c r="R70" s="52">
        <f>FC_OTH_CP_SH_E!R70+FC_OTH_CP_SC_E!R70+FC_OTH_CP_HW_E!R70+FC_OTH_CP_CA_E!R70</f>
        <v>0</v>
      </c>
      <c r="S70" s="52">
        <f>FC_OTH_CP_SH_E!S70+FC_OTH_CP_SC_E!S70+FC_OTH_CP_HW_E!S70+FC_OTH_CP_CA_E!S70</f>
        <v>0</v>
      </c>
      <c r="T70" s="52">
        <f>FC_OTH_CP_SH_E!T70+FC_OTH_CP_SC_E!T70+FC_OTH_CP_HW_E!T70+FC_OTH_CP_CA_E!T70</f>
        <v>0</v>
      </c>
      <c r="U70" s="52">
        <f>FC_OTH_CP_SH_E!U70+FC_OTH_CP_SC_E!U70+FC_OTH_CP_HW_E!U70+FC_OTH_CP_CA_E!U70</f>
        <v>0</v>
      </c>
      <c r="V70" s="52">
        <f>FC_OTH_CP_SH_E!V70+FC_OTH_CP_SC_E!V70+FC_OTH_CP_HW_E!V70+FC_OTH_CP_CA_E!V70</f>
        <v>0</v>
      </c>
      <c r="W70" s="52">
        <f>FC_OTH_CP_SH_E!W70+FC_OTH_CP_SC_E!W70+FC_OTH_CP_HW_E!W70+FC_OTH_CP_CA_E!W70</f>
        <v>0</v>
      </c>
      <c r="X70" s="52">
        <f>FC_OTH_CP_SH_E!X70+FC_OTH_CP_SC_E!X70+FC_OTH_CP_HW_E!X70+FC_OTH_CP_CA_E!X70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FC_OTH_CP_SH_E!C71+FC_OTH_CP_SC_E!C71+FC_OTH_CP_HW_E!C71+FC_OTH_CP_CA_E!C71</f>
        <v>0</v>
      </c>
      <c r="D71" s="52">
        <f>FC_OTH_CP_SH_E!D71+FC_OTH_CP_SC_E!D71+FC_OTH_CP_HW_E!D71+FC_OTH_CP_CA_E!D71</f>
        <v>0</v>
      </c>
      <c r="E71" s="52">
        <f>FC_OTH_CP_SH_E!E71+FC_OTH_CP_SC_E!E71+FC_OTH_CP_HW_E!E71+FC_OTH_CP_CA_E!E71</f>
        <v>0</v>
      </c>
      <c r="F71" s="52">
        <f>FC_OTH_CP_SH_E!F71+FC_OTH_CP_SC_E!F71+FC_OTH_CP_HW_E!F71+FC_OTH_CP_CA_E!F71</f>
        <v>0</v>
      </c>
      <c r="G71" s="52">
        <f>FC_OTH_CP_SH_E!G71+FC_OTH_CP_SC_E!G71+FC_OTH_CP_HW_E!G71+FC_OTH_CP_CA_E!G71</f>
        <v>0</v>
      </c>
      <c r="H71" s="52">
        <f>FC_OTH_CP_SH_E!H71+FC_OTH_CP_SC_E!H71+FC_OTH_CP_HW_E!H71+FC_OTH_CP_CA_E!H71</f>
        <v>0</v>
      </c>
      <c r="I71" s="52">
        <f>FC_OTH_CP_SH_E!I71+FC_OTH_CP_SC_E!I71+FC_OTH_CP_HW_E!I71+FC_OTH_CP_CA_E!I71</f>
        <v>0</v>
      </c>
      <c r="J71" s="52">
        <f>FC_OTH_CP_SH_E!J71+FC_OTH_CP_SC_E!J71+FC_OTH_CP_HW_E!J71+FC_OTH_CP_CA_E!J71</f>
        <v>0</v>
      </c>
      <c r="K71" s="52">
        <f>FC_OTH_CP_SH_E!K71+FC_OTH_CP_SC_E!K71+FC_OTH_CP_HW_E!K71+FC_OTH_CP_CA_E!K71</f>
        <v>0</v>
      </c>
      <c r="L71" s="52">
        <f>FC_OTH_CP_SH_E!L71+FC_OTH_CP_SC_E!L71+FC_OTH_CP_HW_E!L71+FC_OTH_CP_CA_E!L71</f>
        <v>0</v>
      </c>
      <c r="M71" s="52">
        <f>FC_OTH_CP_SH_E!M71+FC_OTH_CP_SC_E!M71+FC_OTH_CP_HW_E!M71+FC_OTH_CP_CA_E!M71</f>
        <v>0</v>
      </c>
      <c r="N71" s="52">
        <f>FC_OTH_CP_SH_E!N71+FC_OTH_CP_SC_E!N71+FC_OTH_CP_HW_E!N71+FC_OTH_CP_CA_E!N71</f>
        <v>0</v>
      </c>
      <c r="O71" s="52">
        <f>FC_OTH_CP_SH_E!O71+FC_OTH_CP_SC_E!O71+FC_OTH_CP_HW_E!O71+FC_OTH_CP_CA_E!O71</f>
        <v>0</v>
      </c>
      <c r="P71" s="52">
        <f>FC_OTH_CP_SH_E!P71+FC_OTH_CP_SC_E!P71+FC_OTH_CP_HW_E!P71+FC_OTH_CP_CA_E!P71</f>
        <v>0</v>
      </c>
      <c r="Q71" s="52">
        <f>FC_OTH_CP_SH_E!Q71+FC_OTH_CP_SC_E!Q71+FC_OTH_CP_HW_E!Q71+FC_OTH_CP_CA_E!Q71</f>
        <v>0</v>
      </c>
      <c r="R71" s="52">
        <f>FC_OTH_CP_SH_E!R71+FC_OTH_CP_SC_E!R71+FC_OTH_CP_HW_E!R71+FC_OTH_CP_CA_E!R71</f>
        <v>0</v>
      </c>
      <c r="S71" s="52">
        <f>FC_OTH_CP_SH_E!S71+FC_OTH_CP_SC_E!S71+FC_OTH_CP_HW_E!S71+FC_OTH_CP_CA_E!S71</f>
        <v>0</v>
      </c>
      <c r="T71" s="52">
        <f>FC_OTH_CP_SH_E!T71+FC_OTH_CP_SC_E!T71+FC_OTH_CP_HW_E!T71+FC_OTH_CP_CA_E!T71</f>
        <v>0</v>
      </c>
      <c r="U71" s="52">
        <f>FC_OTH_CP_SH_E!U71+FC_OTH_CP_SC_E!U71+FC_OTH_CP_HW_E!U71+FC_OTH_CP_CA_E!U71</f>
        <v>0</v>
      </c>
      <c r="V71" s="52">
        <f>FC_OTH_CP_SH_E!V71+FC_OTH_CP_SC_E!V71+FC_OTH_CP_HW_E!V71+FC_OTH_CP_CA_E!V71</f>
        <v>0</v>
      </c>
      <c r="W71" s="52">
        <f>FC_OTH_CP_SH_E!W71+FC_OTH_CP_SC_E!W71+FC_OTH_CP_HW_E!W71+FC_OTH_CP_CA_E!W71</f>
        <v>0</v>
      </c>
      <c r="X71" s="52">
        <f>FC_OTH_CP_SH_E!X71+FC_OTH_CP_SC_E!X71+FC_OTH_CP_HW_E!X71+FC_OTH_CP_CA_E!X71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FC_OTH_CP_SH_E!C72+FC_OTH_CP_SC_E!C72+FC_OTH_CP_HW_E!C72+FC_OTH_CP_CA_E!C72</f>
        <v>0</v>
      </c>
      <c r="D72" s="55">
        <f>FC_OTH_CP_SH_E!D72+FC_OTH_CP_SC_E!D72+FC_OTH_CP_HW_E!D72+FC_OTH_CP_CA_E!D72</f>
        <v>0</v>
      </c>
      <c r="E72" s="55">
        <f>FC_OTH_CP_SH_E!E72+FC_OTH_CP_SC_E!E72+FC_OTH_CP_HW_E!E72+FC_OTH_CP_CA_E!E72</f>
        <v>0</v>
      </c>
      <c r="F72" s="55">
        <f>FC_OTH_CP_SH_E!F72+FC_OTH_CP_SC_E!F72+FC_OTH_CP_HW_E!F72+FC_OTH_CP_CA_E!F72</f>
        <v>0</v>
      </c>
      <c r="G72" s="55">
        <f>FC_OTH_CP_SH_E!G72+FC_OTH_CP_SC_E!G72+FC_OTH_CP_HW_E!G72+FC_OTH_CP_CA_E!G72</f>
        <v>0</v>
      </c>
      <c r="H72" s="55">
        <f>FC_OTH_CP_SH_E!H72+FC_OTH_CP_SC_E!H72+FC_OTH_CP_HW_E!H72+FC_OTH_CP_CA_E!H72</f>
        <v>0</v>
      </c>
      <c r="I72" s="55">
        <f>FC_OTH_CP_SH_E!I72+FC_OTH_CP_SC_E!I72+FC_OTH_CP_HW_E!I72+FC_OTH_CP_CA_E!I72</f>
        <v>0</v>
      </c>
      <c r="J72" s="55">
        <f>FC_OTH_CP_SH_E!J72+FC_OTH_CP_SC_E!J72+FC_OTH_CP_HW_E!J72+FC_OTH_CP_CA_E!J72</f>
        <v>0</v>
      </c>
      <c r="K72" s="55">
        <f>FC_OTH_CP_SH_E!K72+FC_OTH_CP_SC_E!K72+FC_OTH_CP_HW_E!K72+FC_OTH_CP_CA_E!K72</f>
        <v>0</v>
      </c>
      <c r="L72" s="55">
        <f>FC_OTH_CP_SH_E!L72+FC_OTH_CP_SC_E!L72+FC_OTH_CP_HW_E!L72+FC_OTH_CP_CA_E!L72</f>
        <v>0</v>
      </c>
      <c r="M72" s="55">
        <f>FC_OTH_CP_SH_E!M72+FC_OTH_CP_SC_E!M72+FC_OTH_CP_HW_E!M72+FC_OTH_CP_CA_E!M72</f>
        <v>0</v>
      </c>
      <c r="N72" s="55">
        <f>FC_OTH_CP_SH_E!N72+FC_OTH_CP_SC_E!N72+FC_OTH_CP_HW_E!N72+FC_OTH_CP_CA_E!N72</f>
        <v>0</v>
      </c>
      <c r="O72" s="55">
        <f>FC_OTH_CP_SH_E!O72+FC_OTH_CP_SC_E!O72+FC_OTH_CP_HW_E!O72+FC_OTH_CP_CA_E!O72</f>
        <v>0</v>
      </c>
      <c r="P72" s="55">
        <f>FC_OTH_CP_SH_E!P72+FC_OTH_CP_SC_E!P72+FC_OTH_CP_HW_E!P72+FC_OTH_CP_CA_E!P72</f>
        <v>0</v>
      </c>
      <c r="Q72" s="55">
        <f>FC_OTH_CP_SH_E!Q72+FC_OTH_CP_SC_E!Q72+FC_OTH_CP_HW_E!Q72+FC_OTH_CP_CA_E!Q72</f>
        <v>0</v>
      </c>
      <c r="R72" s="55">
        <f>FC_OTH_CP_SH_E!R72+FC_OTH_CP_SC_E!R72+FC_OTH_CP_HW_E!R72+FC_OTH_CP_CA_E!R72</f>
        <v>0</v>
      </c>
      <c r="S72" s="55">
        <f>FC_OTH_CP_SH_E!S72+FC_OTH_CP_SC_E!S72+FC_OTH_CP_HW_E!S72+FC_OTH_CP_CA_E!S72</f>
        <v>0</v>
      </c>
      <c r="T72" s="55">
        <f>FC_OTH_CP_SH_E!T72+FC_OTH_CP_SC_E!T72+FC_OTH_CP_HW_E!T72+FC_OTH_CP_CA_E!T72</f>
        <v>0</v>
      </c>
      <c r="U72" s="55">
        <f>FC_OTH_CP_SH_E!U72+FC_OTH_CP_SC_E!U72+FC_OTH_CP_HW_E!U72+FC_OTH_CP_CA_E!U72</f>
        <v>0</v>
      </c>
      <c r="V72" s="55">
        <f>FC_OTH_CP_SH_E!V72+FC_OTH_CP_SC_E!V72+FC_OTH_CP_HW_E!V72+FC_OTH_CP_CA_E!V72</f>
        <v>0</v>
      </c>
      <c r="W72" s="55">
        <f>FC_OTH_CP_SH_E!W72+FC_OTH_CP_SC_E!W72+FC_OTH_CP_HW_E!W72+FC_OTH_CP_CA_E!W72</f>
        <v>0</v>
      </c>
      <c r="X72" s="55">
        <f>FC_OTH_CP_SH_E!X72+FC_OTH_CP_SC_E!X72+FC_OTH_CP_HW_E!X72+FC_OTH_CP_CA_E!X72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307</v>
      </c>
      <c r="B1" s="4" t="s">
        <v>299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883.85902405042646</v>
      </c>
      <c r="D2" s="21">
        <f t="shared" ref="D2:X2" si="0">SUM(D3,D17,D22,D25,D26,D51,D52)</f>
        <v>1055.0988040571272</v>
      </c>
      <c r="E2" s="21">
        <f t="shared" si="0"/>
        <v>1128.2484279553064</v>
      </c>
      <c r="F2" s="21">
        <f t="shared" si="0"/>
        <v>1197.4605718840692</v>
      </c>
      <c r="G2" s="21">
        <f t="shared" si="0"/>
        <v>1529.3479498052268</v>
      </c>
      <c r="H2" s="21">
        <f t="shared" si="0"/>
        <v>1681.401457857698</v>
      </c>
      <c r="I2" s="21">
        <f t="shared" si="0"/>
        <v>1600.1558690518777</v>
      </c>
      <c r="J2" s="21">
        <f t="shared" si="0"/>
        <v>1427.7827789754347</v>
      </c>
      <c r="K2" s="21">
        <f t="shared" si="0"/>
        <v>1052.1121491913341</v>
      </c>
      <c r="L2" s="21">
        <f t="shared" si="0"/>
        <v>1293.756603127789</v>
      </c>
      <c r="M2" s="21">
        <f t="shared" si="0"/>
        <v>838.09559288465994</v>
      </c>
      <c r="N2" s="21">
        <f t="shared" si="0"/>
        <v>696.1691312459559</v>
      </c>
      <c r="O2" s="21">
        <f t="shared" si="0"/>
        <v>569.05138230363514</v>
      </c>
      <c r="P2" s="21">
        <f t="shared" si="0"/>
        <v>519.70815134370105</v>
      </c>
      <c r="Q2" s="21">
        <f t="shared" si="0"/>
        <v>490.41193338439393</v>
      </c>
      <c r="R2" s="21">
        <f t="shared" si="0"/>
        <v>557.12098889107915</v>
      </c>
      <c r="S2" s="21">
        <f t="shared" si="0"/>
        <v>511.46687068100488</v>
      </c>
      <c r="T2" s="21">
        <f t="shared" si="0"/>
        <v>491.50205789754983</v>
      </c>
      <c r="U2" s="21">
        <f t="shared" si="0"/>
        <v>509.12495597993563</v>
      </c>
      <c r="V2" s="21">
        <f t="shared" si="0"/>
        <v>486.96459979707794</v>
      </c>
      <c r="W2" s="21">
        <f t="shared" si="0"/>
        <v>362.73669233535384</v>
      </c>
      <c r="X2" s="21">
        <f t="shared" si="0"/>
        <v>438.94795103093645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16.391105994396902</v>
      </c>
      <c r="D17" s="27">
        <f t="shared" si="9"/>
        <v>1.3736031702109697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16.391105994396902</v>
      </c>
      <c r="D18" s="8">
        <v>1.3736031702109697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792.22678245819247</v>
      </c>
      <c r="D26" s="27">
        <f t="shared" si="11"/>
        <v>932.93588531621526</v>
      </c>
      <c r="E26" s="27">
        <f t="shared" si="11"/>
        <v>956.29951267909541</v>
      </c>
      <c r="F26" s="27">
        <f t="shared" si="11"/>
        <v>1009.8830163093457</v>
      </c>
      <c r="G26" s="27">
        <f t="shared" si="11"/>
        <v>1296.4434018976783</v>
      </c>
      <c r="H26" s="27">
        <f t="shared" si="11"/>
        <v>1465.0573383256176</v>
      </c>
      <c r="I26" s="27">
        <f t="shared" si="11"/>
        <v>1345.6094419032211</v>
      </c>
      <c r="J26" s="27">
        <f t="shared" si="11"/>
        <v>1150.8047196362484</v>
      </c>
      <c r="K26" s="27">
        <f t="shared" si="11"/>
        <v>753.56821009349437</v>
      </c>
      <c r="L26" s="27">
        <f t="shared" si="11"/>
        <v>956.19498578708749</v>
      </c>
      <c r="M26" s="27">
        <f t="shared" si="11"/>
        <v>536.43168443990828</v>
      </c>
      <c r="N26" s="27">
        <f t="shared" si="11"/>
        <v>353.3891021173734</v>
      </c>
      <c r="O26" s="27">
        <f t="shared" si="11"/>
        <v>233.00997557848939</v>
      </c>
      <c r="P26" s="27">
        <f t="shared" si="11"/>
        <v>209.60750357049238</v>
      </c>
      <c r="Q26" s="27">
        <f t="shared" si="11"/>
        <v>187.33950035624926</v>
      </c>
      <c r="R26" s="27">
        <f t="shared" si="11"/>
        <v>230.92625345552014</v>
      </c>
      <c r="S26" s="27">
        <f t="shared" si="11"/>
        <v>155.05778034434837</v>
      </c>
      <c r="T26" s="27">
        <f t="shared" si="11"/>
        <v>138.39011525392885</v>
      </c>
      <c r="U26" s="27">
        <f t="shared" si="11"/>
        <v>146.91446055687842</v>
      </c>
      <c r="V26" s="27">
        <f t="shared" si="11"/>
        <v>169.99963375600458</v>
      </c>
      <c r="W26" s="27">
        <f t="shared" si="11"/>
        <v>125.804609032809</v>
      </c>
      <c r="X26" s="27">
        <f t="shared" si="11"/>
        <v>116.74016638408577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792.22678245819247</v>
      </c>
      <c r="D33" s="19">
        <f t="shared" si="13"/>
        <v>932.93588531621526</v>
      </c>
      <c r="E33" s="19">
        <f t="shared" si="13"/>
        <v>956.29951267909541</v>
      </c>
      <c r="F33" s="19">
        <f t="shared" si="13"/>
        <v>1009.8830163093457</v>
      </c>
      <c r="G33" s="19">
        <f t="shared" si="13"/>
        <v>1296.4434018976783</v>
      </c>
      <c r="H33" s="19">
        <f t="shared" si="13"/>
        <v>1465.0573383256176</v>
      </c>
      <c r="I33" s="19">
        <f t="shared" si="13"/>
        <v>1345.6094419032211</v>
      </c>
      <c r="J33" s="19">
        <f t="shared" si="13"/>
        <v>1150.8047196362484</v>
      </c>
      <c r="K33" s="19">
        <f t="shared" si="13"/>
        <v>753.56821009349437</v>
      </c>
      <c r="L33" s="19">
        <f t="shared" si="13"/>
        <v>956.19498578708749</v>
      </c>
      <c r="M33" s="19">
        <f t="shared" si="13"/>
        <v>536.43168443990828</v>
      </c>
      <c r="N33" s="19">
        <f t="shared" si="13"/>
        <v>353.3891021173734</v>
      </c>
      <c r="O33" s="19">
        <f t="shared" si="13"/>
        <v>233.00997557848939</v>
      </c>
      <c r="P33" s="19">
        <f t="shared" si="13"/>
        <v>209.60750357049238</v>
      </c>
      <c r="Q33" s="19">
        <f t="shared" si="13"/>
        <v>187.33950035624926</v>
      </c>
      <c r="R33" s="19">
        <f t="shared" si="13"/>
        <v>230.92625345552014</v>
      </c>
      <c r="S33" s="19">
        <f t="shared" si="13"/>
        <v>155.05778034434837</v>
      </c>
      <c r="T33" s="19">
        <f t="shared" si="13"/>
        <v>138.39011525392885</v>
      </c>
      <c r="U33" s="19">
        <f t="shared" si="13"/>
        <v>146.91446055687842</v>
      </c>
      <c r="V33" s="19">
        <f t="shared" si="13"/>
        <v>169.99963375600458</v>
      </c>
      <c r="W33" s="19">
        <f t="shared" si="13"/>
        <v>125.804609032809</v>
      </c>
      <c r="X33" s="19">
        <f t="shared" si="13"/>
        <v>116.74016638408577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2.6604862254509953</v>
      </c>
      <c r="M37" s="8">
        <v>2.4230371775473083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0.27699495288882509</v>
      </c>
      <c r="V38" s="8">
        <v>0.20997418243130803</v>
      </c>
      <c r="W38" s="8">
        <v>0.26535610487484107</v>
      </c>
      <c r="X38" s="8">
        <v>0.15868233979622953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83.729123761914011</v>
      </c>
      <c r="D40" s="8">
        <v>55.545189510210271</v>
      </c>
      <c r="E40" s="8">
        <v>37.634629146292312</v>
      </c>
      <c r="F40" s="8">
        <v>46.431218201775224</v>
      </c>
      <c r="G40" s="8">
        <v>36.865632492346009</v>
      </c>
      <c r="H40" s="8">
        <v>69.163644419539267</v>
      </c>
      <c r="I40" s="8">
        <v>71.571850799929265</v>
      </c>
      <c r="J40" s="8">
        <v>68.138432785841303</v>
      </c>
      <c r="K40" s="8">
        <v>72.451416832846988</v>
      </c>
      <c r="L40" s="8">
        <v>75.533185382334324</v>
      </c>
      <c r="M40" s="8">
        <v>68.791830068183941</v>
      </c>
      <c r="N40" s="8">
        <v>55.518178705712323</v>
      </c>
      <c r="O40" s="8">
        <v>29.28206452876876</v>
      </c>
      <c r="P40" s="8">
        <v>35.83338397216616</v>
      </c>
      <c r="Q40" s="8">
        <v>39.670393861267165</v>
      </c>
      <c r="R40" s="8">
        <v>48.975265018367907</v>
      </c>
      <c r="S40" s="8">
        <v>23.406769444934625</v>
      </c>
      <c r="T40" s="8">
        <v>22.437780223409423</v>
      </c>
      <c r="U40" s="8">
        <v>30.858468171151863</v>
      </c>
      <c r="V40" s="8">
        <v>34.045599606277975</v>
      </c>
      <c r="W40" s="8">
        <v>33.404380854587508</v>
      </c>
      <c r="X40" s="8">
        <v>34.34893132086556</v>
      </c>
    </row>
    <row r="41" spans="1:24" ht="11.25" customHeight="1" x14ac:dyDescent="0.2">
      <c r="A41" s="28" t="s">
        <v>68</v>
      </c>
      <c r="B41" s="7" t="s">
        <v>69</v>
      </c>
      <c r="C41" s="8">
        <v>22.430626292207759</v>
      </c>
      <c r="D41" s="8">
        <v>18.187126712811907</v>
      </c>
      <c r="E41" s="8">
        <v>13.202699992251711</v>
      </c>
      <c r="F41" s="8">
        <v>10.731502518121781</v>
      </c>
      <c r="G41" s="8">
        <v>8.347134371757063</v>
      </c>
      <c r="H41" s="8">
        <v>8.4825027609777166</v>
      </c>
      <c r="I41" s="8">
        <v>5.6179833734634599</v>
      </c>
      <c r="J41" s="8">
        <v>2.7731274924444489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6.4626082642002146E-3</v>
      </c>
      <c r="U41" s="8">
        <v>3.2484877715438132E-3</v>
      </c>
      <c r="V41" s="8">
        <v>3.4716053387320602E-3</v>
      </c>
      <c r="W41" s="8">
        <v>8.1949121179806184E-2</v>
      </c>
      <c r="X41" s="8">
        <v>6.4880465813899488E-2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686.06703240407069</v>
      </c>
      <c r="D43" s="8">
        <v>859.2035690931931</v>
      </c>
      <c r="E43" s="8">
        <v>905.46218354055145</v>
      </c>
      <c r="F43" s="8">
        <v>952.72029558944871</v>
      </c>
      <c r="G43" s="8">
        <v>948.56375240700709</v>
      </c>
      <c r="H43" s="8">
        <v>872.92151827959503</v>
      </c>
      <c r="I43" s="8">
        <v>776.75638352269357</v>
      </c>
      <c r="J43" s="8">
        <v>834.25354392254314</v>
      </c>
      <c r="K43" s="8">
        <v>536.01228474426705</v>
      </c>
      <c r="L43" s="8">
        <v>764.54372462710182</v>
      </c>
      <c r="M43" s="8">
        <v>268.39508200161919</v>
      </c>
      <c r="N43" s="8">
        <v>231.15649186441942</v>
      </c>
      <c r="O43" s="8">
        <v>152.90181564147755</v>
      </c>
      <c r="P43" s="8">
        <v>134.11369556547714</v>
      </c>
      <c r="Q43" s="8">
        <v>113.36070824864045</v>
      </c>
      <c r="R43" s="8">
        <v>121.1372520551085</v>
      </c>
      <c r="S43" s="8">
        <v>96.492028311105855</v>
      </c>
      <c r="T43" s="8">
        <v>88.103809182725328</v>
      </c>
      <c r="U43" s="8">
        <v>91.563961979870939</v>
      </c>
      <c r="V43" s="8">
        <v>109.40913784089705</v>
      </c>
      <c r="W43" s="8">
        <v>68.447534574667387</v>
      </c>
      <c r="X43" s="8">
        <v>69.260722967853937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302.66688262656817</v>
      </c>
      <c r="H44" s="8">
        <v>514.48967286550555</v>
      </c>
      <c r="I44" s="8">
        <v>491.66322420713482</v>
      </c>
      <c r="J44" s="8">
        <v>245.63961543541947</v>
      </c>
      <c r="K44" s="8">
        <v>145.10450851638035</v>
      </c>
      <c r="L44" s="8">
        <v>113.45758955220032</v>
      </c>
      <c r="M44" s="8">
        <v>196.82173519255787</v>
      </c>
      <c r="N44" s="8">
        <v>66.714431547241631</v>
      </c>
      <c r="O44" s="8">
        <v>50.82609540824307</v>
      </c>
      <c r="P44" s="8">
        <v>39.660424032849093</v>
      </c>
      <c r="Q44" s="8">
        <v>34.30839824634166</v>
      </c>
      <c r="R44" s="8">
        <v>60.813736382043743</v>
      </c>
      <c r="S44" s="8">
        <v>35.158982588307893</v>
      </c>
      <c r="T44" s="8">
        <v>27.842063239529914</v>
      </c>
      <c r="U44" s="8">
        <v>24.211786965195262</v>
      </c>
      <c r="V44" s="8">
        <v>26.331450521059551</v>
      </c>
      <c r="W44" s="8">
        <v>23.605388377499448</v>
      </c>
      <c r="X44" s="8">
        <v>12.906949289756147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75.241135597837115</v>
      </c>
      <c r="D51" s="27">
        <v>120.78931557070101</v>
      </c>
      <c r="E51" s="27">
        <v>171.9489152762109</v>
      </c>
      <c r="F51" s="27">
        <v>187.5775555747235</v>
      </c>
      <c r="G51" s="27">
        <v>232.90454790754845</v>
      </c>
      <c r="H51" s="27">
        <v>216.34411953208038</v>
      </c>
      <c r="I51" s="27">
        <v>254.54642714865665</v>
      </c>
      <c r="J51" s="27">
        <v>276.97805933918642</v>
      </c>
      <c r="K51" s="27">
        <v>298.54393909783983</v>
      </c>
      <c r="L51" s="27">
        <v>337.56161734070162</v>
      </c>
      <c r="M51" s="27">
        <v>301.6639084447516</v>
      </c>
      <c r="N51" s="27">
        <v>342.78002912858244</v>
      </c>
      <c r="O51" s="27">
        <v>336.04140672514575</v>
      </c>
      <c r="P51" s="27">
        <v>310.10064777320866</v>
      </c>
      <c r="Q51" s="27">
        <v>303.07243302814464</v>
      </c>
      <c r="R51" s="27">
        <v>326.19473543555904</v>
      </c>
      <c r="S51" s="27">
        <v>356.4090903366565</v>
      </c>
      <c r="T51" s="27">
        <v>353.11194264362098</v>
      </c>
      <c r="U51" s="27">
        <v>362.21049542305724</v>
      </c>
      <c r="V51" s="27">
        <v>316.96496604107335</v>
      </c>
      <c r="W51" s="27">
        <v>236.93208330254484</v>
      </c>
      <c r="X51" s="27">
        <v>322.20778464685066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11.546779498589697</v>
      </c>
      <c r="K61" s="49">
        <f t="shared" si="15"/>
        <v>10.9622072298767</v>
      </c>
      <c r="L61" s="49">
        <f t="shared" si="15"/>
        <v>11.42849190657167</v>
      </c>
      <c r="M61" s="49">
        <f t="shared" si="15"/>
        <v>4.1634794980849739</v>
      </c>
      <c r="N61" s="49">
        <f t="shared" si="15"/>
        <v>62.697530956972777</v>
      </c>
      <c r="O61" s="49">
        <f t="shared" si="15"/>
        <v>67.398259739544145</v>
      </c>
      <c r="P61" s="49">
        <f t="shared" si="15"/>
        <v>51.497924366469533</v>
      </c>
      <c r="Q61" s="49">
        <f t="shared" si="15"/>
        <v>55.919723953471248</v>
      </c>
      <c r="R61" s="49">
        <f t="shared" si="15"/>
        <v>56.49981308960399</v>
      </c>
      <c r="S61" s="49">
        <f t="shared" si="15"/>
        <v>52.337379675399795</v>
      </c>
      <c r="T61" s="49">
        <f t="shared" si="15"/>
        <v>68.289050562127414</v>
      </c>
      <c r="U61" s="49">
        <f t="shared" si="15"/>
        <v>57.567089825130907</v>
      </c>
      <c r="V61" s="49">
        <f t="shared" si="15"/>
        <v>46.465546003809543</v>
      </c>
      <c r="W61" s="49">
        <f t="shared" si="15"/>
        <v>31.632963532332564</v>
      </c>
      <c r="X61" s="49">
        <f t="shared" si="15"/>
        <v>40.953580081853978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60.81586559999996</v>
      </c>
      <c r="O62" s="52">
        <v>17.945538691170853</v>
      </c>
      <c r="P62" s="52">
        <v>14.626708044494547</v>
      </c>
      <c r="Q62" s="52">
        <v>17.996219625193014</v>
      </c>
      <c r="R62" s="52">
        <v>17.2420915567298</v>
      </c>
      <c r="S62" s="52">
        <v>18.550945134458352</v>
      </c>
      <c r="T62" s="52">
        <v>28.521165690406253</v>
      </c>
      <c r="U62" s="52">
        <v>20.811374160268972</v>
      </c>
      <c r="V62" s="52">
        <v>18.848020122050951</v>
      </c>
      <c r="W62" s="52">
        <v>18.727627280623867</v>
      </c>
      <c r="X62" s="52">
        <v>19.824435344232107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47.798640508829166</v>
      </c>
      <c r="P63" s="52">
        <v>32.07715755550543</v>
      </c>
      <c r="Q63" s="52">
        <v>34.867735574807078</v>
      </c>
      <c r="R63" s="52">
        <v>34.277998043270038</v>
      </c>
      <c r="S63" s="52">
        <v>30.953144465541655</v>
      </c>
      <c r="T63" s="52">
        <v>37.670968709593666</v>
      </c>
      <c r="U63" s="52">
        <v>34.45565303973094</v>
      </c>
      <c r="V63" s="52">
        <v>25.339669941533849</v>
      </c>
      <c r="W63" s="52">
        <v>10.928937868992081</v>
      </c>
      <c r="X63" s="52">
        <v>18.754546506958178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11.546779498589697</v>
      </c>
      <c r="K69" s="52">
        <v>10.9622072298767</v>
      </c>
      <c r="L69" s="52">
        <v>11.42849190657167</v>
      </c>
      <c r="M69" s="52">
        <v>4.1634794980849739</v>
      </c>
      <c r="N69" s="52">
        <v>1.8816653569728179</v>
      </c>
      <c r="O69" s="52">
        <v>1.654080539544126</v>
      </c>
      <c r="P69" s="52">
        <v>4.7940587664695515</v>
      </c>
      <c r="Q69" s="52">
        <v>3.0557687534711531</v>
      </c>
      <c r="R69" s="52">
        <v>4.9797234896041536</v>
      </c>
      <c r="S69" s="52">
        <v>2.8332900753997867</v>
      </c>
      <c r="T69" s="52">
        <v>2.0969161621274974</v>
      </c>
      <c r="U69" s="52">
        <v>2.3000626251309901</v>
      </c>
      <c r="V69" s="52">
        <v>2.2778559402247445</v>
      </c>
      <c r="W69" s="52">
        <v>1.9763983827166138</v>
      </c>
      <c r="X69" s="52">
        <v>2.3745982306636919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306</v>
      </c>
      <c r="B1" s="4" t="s">
        <v>298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0.53562237543176661</v>
      </c>
      <c r="D2" s="21">
        <f t="shared" ref="D2:X2" si="0">SUM(D3,D17,D22,D25,D26,D51,D52)</f>
        <v>0.57564374082428493</v>
      </c>
      <c r="E2" s="21">
        <f t="shared" si="0"/>
        <v>0.49288711766913057</v>
      </c>
      <c r="F2" s="21">
        <f t="shared" si="0"/>
        <v>0.66076563386450593</v>
      </c>
      <c r="G2" s="21">
        <f t="shared" si="0"/>
        <v>0.62786433101526784</v>
      </c>
      <c r="H2" s="21">
        <f t="shared" si="0"/>
        <v>0.72318810157252778</v>
      </c>
      <c r="I2" s="21">
        <f t="shared" si="0"/>
        <v>0.96767210756346134</v>
      </c>
      <c r="J2" s="21">
        <f t="shared" si="0"/>
        <v>0.84725691507988721</v>
      </c>
      <c r="K2" s="21">
        <f t="shared" si="0"/>
        <v>0.99245134219355202</v>
      </c>
      <c r="L2" s="21">
        <f t="shared" si="0"/>
        <v>1.5268123069546184</v>
      </c>
      <c r="M2" s="21">
        <f t="shared" si="0"/>
        <v>2.2454917522685189</v>
      </c>
      <c r="N2" s="21">
        <f t="shared" si="0"/>
        <v>1.7401307877483234</v>
      </c>
      <c r="O2" s="21">
        <f t="shared" si="0"/>
        <v>1.9817332739610258</v>
      </c>
      <c r="P2" s="21">
        <f t="shared" si="0"/>
        <v>2.9170350230533142</v>
      </c>
      <c r="Q2" s="21">
        <f t="shared" si="0"/>
        <v>2.2367369690899435</v>
      </c>
      <c r="R2" s="21">
        <f t="shared" si="0"/>
        <v>3.0985632039082294</v>
      </c>
      <c r="S2" s="21">
        <f t="shared" si="0"/>
        <v>5.6522505102833129</v>
      </c>
      <c r="T2" s="21">
        <f t="shared" si="0"/>
        <v>6.1105910981942273</v>
      </c>
      <c r="U2" s="21">
        <f t="shared" si="0"/>
        <v>5.8427386565132888</v>
      </c>
      <c r="V2" s="21">
        <f t="shared" si="0"/>
        <v>5.1819391733505054</v>
      </c>
      <c r="W2" s="21">
        <f t="shared" si="0"/>
        <v>7.4648389872430894</v>
      </c>
      <c r="X2" s="21">
        <f t="shared" si="0"/>
        <v>4.9441599226549808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9.5811724957482747E-2</v>
      </c>
      <c r="D17" s="27">
        <f t="shared" si="7"/>
        <v>6.4725538277724086E-3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9.5811724957482747E-2</v>
      </c>
      <c r="D18" s="8">
        <v>6.4725538277724086E-3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0.43981065047428392</v>
      </c>
      <c r="D51" s="27">
        <v>0.56917118699651248</v>
      </c>
      <c r="E51" s="27">
        <v>0.49288711766913057</v>
      </c>
      <c r="F51" s="27">
        <v>0.66076563386450593</v>
      </c>
      <c r="G51" s="27">
        <v>0.62786433101526784</v>
      </c>
      <c r="H51" s="27">
        <v>0.72318810157252778</v>
      </c>
      <c r="I51" s="27">
        <v>0.96767210756346134</v>
      </c>
      <c r="J51" s="27">
        <v>0.84725691507988721</v>
      </c>
      <c r="K51" s="27">
        <v>0.99245134219355202</v>
      </c>
      <c r="L51" s="27">
        <v>1.5268123069546184</v>
      </c>
      <c r="M51" s="27">
        <v>2.2454917522685189</v>
      </c>
      <c r="N51" s="27">
        <v>1.7401307877483234</v>
      </c>
      <c r="O51" s="27">
        <v>1.9817332739610258</v>
      </c>
      <c r="P51" s="27">
        <v>2.9170350230533142</v>
      </c>
      <c r="Q51" s="27">
        <v>2.2367369690899435</v>
      </c>
      <c r="R51" s="27">
        <v>3.0985632039082294</v>
      </c>
      <c r="S51" s="27">
        <v>5.6522505102833129</v>
      </c>
      <c r="T51" s="27">
        <v>6.1105910981942273</v>
      </c>
      <c r="U51" s="27">
        <v>5.8427386565132888</v>
      </c>
      <c r="V51" s="27">
        <v>5.1819391733505054</v>
      </c>
      <c r="W51" s="27">
        <v>7.4648389872430894</v>
      </c>
      <c r="X51" s="27">
        <v>4.9441599226549808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305</v>
      </c>
      <c r="B1" s="4" t="s">
        <v>297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281.74126798616658</v>
      </c>
      <c r="D2" s="21">
        <f t="shared" ref="D2:X2" si="0">SUM(D3,D17,D22,D25,D26,D51,D52)</f>
        <v>272.49581810700772</v>
      </c>
      <c r="E2" s="21">
        <f t="shared" si="0"/>
        <v>259.04977030723859</v>
      </c>
      <c r="F2" s="21">
        <f t="shared" si="0"/>
        <v>250.06613259146687</v>
      </c>
      <c r="G2" s="21">
        <f t="shared" si="0"/>
        <v>245.05987471110686</v>
      </c>
      <c r="H2" s="21">
        <f t="shared" si="0"/>
        <v>243.22859213839337</v>
      </c>
      <c r="I2" s="21">
        <f t="shared" si="0"/>
        <v>242.84123178359764</v>
      </c>
      <c r="J2" s="21">
        <f t="shared" si="0"/>
        <v>242.71348677587454</v>
      </c>
      <c r="K2" s="21">
        <f t="shared" si="0"/>
        <v>238.64028582077816</v>
      </c>
      <c r="L2" s="21">
        <f t="shared" si="0"/>
        <v>234.94140314414938</v>
      </c>
      <c r="M2" s="21">
        <f t="shared" si="0"/>
        <v>238.03639830389557</v>
      </c>
      <c r="N2" s="21">
        <f t="shared" si="0"/>
        <v>243.02366565533805</v>
      </c>
      <c r="O2" s="21">
        <f t="shared" si="0"/>
        <v>243.53958085562653</v>
      </c>
      <c r="P2" s="21">
        <f t="shared" si="0"/>
        <v>243.85877272332334</v>
      </c>
      <c r="Q2" s="21">
        <f t="shared" si="0"/>
        <v>244.83080463878429</v>
      </c>
      <c r="R2" s="21">
        <f t="shared" si="0"/>
        <v>247.63532290129453</v>
      </c>
      <c r="S2" s="21">
        <f t="shared" si="0"/>
        <v>251.72062914408446</v>
      </c>
      <c r="T2" s="21">
        <f t="shared" si="0"/>
        <v>258.04715500219083</v>
      </c>
      <c r="U2" s="21">
        <f t="shared" si="0"/>
        <v>261.28467018881304</v>
      </c>
      <c r="V2" s="21">
        <f t="shared" si="0"/>
        <v>263.53572505820222</v>
      </c>
      <c r="W2" s="21">
        <f t="shared" si="0"/>
        <v>235.69791002715613</v>
      </c>
      <c r="X2" s="21">
        <f t="shared" si="0"/>
        <v>250.66052103904923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X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9">SUM(C12:C16)</f>
        <v>0</v>
      </c>
      <c r="D11" s="19">
        <f t="shared" ref="D11:X11" si="10">SUM(D12:D16)</f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1">SUM(C18:C21)</f>
        <v>6.9667669021227194</v>
      </c>
      <c r="D17" s="27">
        <f t="shared" ref="D17:X17" si="12">SUM(D18:D21)</f>
        <v>0.48711850841522986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</row>
    <row r="18" spans="1:24" ht="11.25" customHeight="1" x14ac:dyDescent="0.2">
      <c r="A18" s="29" t="s">
        <v>26</v>
      </c>
      <c r="B18" s="7" t="s">
        <v>27</v>
      </c>
      <c r="C18" s="8">
        <v>6.9667669021227194</v>
      </c>
      <c r="D18" s="8">
        <v>0.48711850841522986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3">SUM(C23:C24)</f>
        <v>0</v>
      </c>
      <c r="D22" s="27">
        <f t="shared" ref="D22:X22" si="14">SUM(D23:D24)</f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5">SUM(C27,C33)</f>
        <v>242.79450819397738</v>
      </c>
      <c r="D26" s="27">
        <f t="shared" ref="D26:X26" si="16">SUM(D27,D33)</f>
        <v>229.17339424307312</v>
      </c>
      <c r="E26" s="27">
        <f t="shared" si="16"/>
        <v>214.22014999955223</v>
      </c>
      <c r="F26" s="27">
        <f t="shared" si="16"/>
        <v>204.57607726338603</v>
      </c>
      <c r="G26" s="27">
        <f t="shared" si="16"/>
        <v>198.18498897592363</v>
      </c>
      <c r="H26" s="27">
        <f t="shared" si="16"/>
        <v>193.46366783035947</v>
      </c>
      <c r="I26" s="27">
        <f t="shared" si="16"/>
        <v>189.60889074798445</v>
      </c>
      <c r="J26" s="27">
        <f t="shared" si="16"/>
        <v>183.45044663465183</v>
      </c>
      <c r="K26" s="27">
        <f t="shared" si="16"/>
        <v>175.47104367128966</v>
      </c>
      <c r="L26" s="27">
        <f t="shared" si="16"/>
        <v>168.58823577255075</v>
      </c>
      <c r="M26" s="27">
        <f t="shared" si="16"/>
        <v>166.52010629402653</v>
      </c>
      <c r="N26" s="27">
        <f t="shared" si="16"/>
        <v>166.56861090013925</v>
      </c>
      <c r="O26" s="27">
        <f t="shared" si="16"/>
        <v>163.40688936613392</v>
      </c>
      <c r="P26" s="27">
        <f t="shared" si="16"/>
        <v>160.83067447857829</v>
      </c>
      <c r="Q26" s="27">
        <f t="shared" si="16"/>
        <v>160.76454923478855</v>
      </c>
      <c r="R26" s="27">
        <f t="shared" si="16"/>
        <v>160.70212848484127</v>
      </c>
      <c r="S26" s="27">
        <f t="shared" si="16"/>
        <v>158.89476824039059</v>
      </c>
      <c r="T26" s="27">
        <f t="shared" si="16"/>
        <v>160.0377963642259</v>
      </c>
      <c r="U26" s="27">
        <f t="shared" si="16"/>
        <v>160.43240478255086</v>
      </c>
      <c r="V26" s="27">
        <f t="shared" si="16"/>
        <v>160.70757724307933</v>
      </c>
      <c r="W26" s="27">
        <f t="shared" si="16"/>
        <v>150.37657303066962</v>
      </c>
      <c r="X26" s="27">
        <f t="shared" si="16"/>
        <v>155.99368688164452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7">SUM(C28:C32)</f>
        <v>0</v>
      </c>
      <c r="D27" s="19">
        <f t="shared" ref="D27:X27" si="18">SUM(D28:D32)</f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9">SUM(C34:C50)</f>
        <v>242.79450819397738</v>
      </c>
      <c r="D33" s="19">
        <f t="shared" ref="D33:X33" si="20">SUM(D34:D50)</f>
        <v>229.17339424307312</v>
      </c>
      <c r="E33" s="19">
        <f t="shared" si="20"/>
        <v>214.22014999955223</v>
      </c>
      <c r="F33" s="19">
        <f t="shared" si="20"/>
        <v>204.57607726338603</v>
      </c>
      <c r="G33" s="19">
        <f t="shared" si="20"/>
        <v>198.18498897592363</v>
      </c>
      <c r="H33" s="19">
        <f t="shared" si="20"/>
        <v>193.46366783035947</v>
      </c>
      <c r="I33" s="19">
        <f t="shared" si="20"/>
        <v>189.60889074798445</v>
      </c>
      <c r="J33" s="19">
        <f t="shared" si="20"/>
        <v>183.45044663465183</v>
      </c>
      <c r="K33" s="19">
        <f t="shared" si="20"/>
        <v>175.47104367128966</v>
      </c>
      <c r="L33" s="19">
        <f t="shared" si="20"/>
        <v>168.58823577255075</v>
      </c>
      <c r="M33" s="19">
        <f t="shared" si="20"/>
        <v>166.52010629402653</v>
      </c>
      <c r="N33" s="19">
        <f t="shared" si="20"/>
        <v>166.56861090013925</v>
      </c>
      <c r="O33" s="19">
        <f t="shared" si="20"/>
        <v>163.40688936613392</v>
      </c>
      <c r="P33" s="19">
        <f t="shared" si="20"/>
        <v>160.83067447857829</v>
      </c>
      <c r="Q33" s="19">
        <f t="shared" si="20"/>
        <v>160.76454923478855</v>
      </c>
      <c r="R33" s="19">
        <f t="shared" si="20"/>
        <v>160.70212848484127</v>
      </c>
      <c r="S33" s="19">
        <f t="shared" si="20"/>
        <v>158.89476824039059</v>
      </c>
      <c r="T33" s="19">
        <f t="shared" si="20"/>
        <v>160.0377963642259</v>
      </c>
      <c r="U33" s="19">
        <f t="shared" si="20"/>
        <v>160.43240478255086</v>
      </c>
      <c r="V33" s="19">
        <f t="shared" si="20"/>
        <v>160.70757724307933</v>
      </c>
      <c r="W33" s="19">
        <f t="shared" si="20"/>
        <v>150.37657303066962</v>
      </c>
      <c r="X33" s="19">
        <f t="shared" si="20"/>
        <v>155.99368688164452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33.976221372170102</v>
      </c>
      <c r="D36" s="8">
        <v>31.297180443651065</v>
      </c>
      <c r="E36" s="8">
        <v>30.002552094342061</v>
      </c>
      <c r="F36" s="8">
        <v>29.027483999758257</v>
      </c>
      <c r="G36" s="8">
        <v>28.944249913602075</v>
      </c>
      <c r="H36" s="8">
        <v>28.643957595976349</v>
      </c>
      <c r="I36" s="8">
        <v>28.321704891205073</v>
      </c>
      <c r="J36" s="8">
        <v>28.845912510900728</v>
      </c>
      <c r="K36" s="8">
        <v>28.649619644783989</v>
      </c>
      <c r="L36" s="8">
        <v>28.902058439637823</v>
      </c>
      <c r="M36" s="8">
        <v>27.907359893934192</v>
      </c>
      <c r="N36" s="8">
        <v>27.969005017512881</v>
      </c>
      <c r="O36" s="8">
        <v>27.386388424623267</v>
      </c>
      <c r="P36" s="8">
        <v>26.825563809070815</v>
      </c>
      <c r="Q36" s="8">
        <v>26.898352671037848</v>
      </c>
      <c r="R36" s="8">
        <v>27.18194562036156</v>
      </c>
      <c r="S36" s="8">
        <v>27.220069344738956</v>
      </c>
      <c r="T36" s="8">
        <v>26.831072938154662</v>
      </c>
      <c r="U36" s="8">
        <v>26.398867539429368</v>
      </c>
      <c r="V36" s="8">
        <v>26.506467599083969</v>
      </c>
      <c r="W36" s="8">
        <v>25.049953503478587</v>
      </c>
      <c r="X36" s="8">
        <v>23.566280345730306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0.38865833454900595</v>
      </c>
      <c r="M37" s="8">
        <v>0.62610738245269404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0.25270904711117476</v>
      </c>
      <c r="V38" s="8">
        <v>0.16575781756869193</v>
      </c>
      <c r="W38" s="8">
        <v>0.26434789512515888</v>
      </c>
      <c r="X38" s="8">
        <v>0.18000566020377043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22.069655518085991</v>
      </c>
      <c r="D40" s="8">
        <v>11.781165209789735</v>
      </c>
      <c r="E40" s="8">
        <v>7.2497798937077018</v>
      </c>
      <c r="F40" s="8">
        <v>8.0711675582247917</v>
      </c>
      <c r="G40" s="8">
        <v>4.8125254676540061</v>
      </c>
      <c r="H40" s="8">
        <v>7.7809458604607586</v>
      </c>
      <c r="I40" s="8">
        <v>8.5787317200707598</v>
      </c>
      <c r="J40" s="8">
        <v>9.1540384541586874</v>
      </c>
      <c r="K40" s="8">
        <v>14.116068127153039</v>
      </c>
      <c r="L40" s="8">
        <v>11.034299577665719</v>
      </c>
      <c r="M40" s="8">
        <v>17.775654891816139</v>
      </c>
      <c r="N40" s="8">
        <v>21.774292534287671</v>
      </c>
      <c r="O40" s="8">
        <v>17.093521751231236</v>
      </c>
      <c r="P40" s="8">
        <v>22.908800987833846</v>
      </c>
      <c r="Q40" s="8">
        <v>28.347063658732818</v>
      </c>
      <c r="R40" s="8">
        <v>28.31720622163207</v>
      </c>
      <c r="S40" s="8">
        <v>19.876973035065397</v>
      </c>
      <c r="T40" s="8">
        <v>21.597374776590602</v>
      </c>
      <c r="U40" s="8">
        <v>28.152910388848131</v>
      </c>
      <c r="V40" s="8">
        <v>26.876276993722023</v>
      </c>
      <c r="W40" s="8">
        <v>33.277462265412495</v>
      </c>
      <c r="X40" s="8">
        <v>38.964651439134435</v>
      </c>
    </row>
    <row r="41" spans="1:24" ht="11.25" customHeight="1" x14ac:dyDescent="0.2">
      <c r="A41" s="28" t="s">
        <v>68</v>
      </c>
      <c r="B41" s="7" t="s">
        <v>69</v>
      </c>
      <c r="C41" s="8">
        <v>5.9123537077922403</v>
      </c>
      <c r="D41" s="8">
        <v>3.8574995671881012</v>
      </c>
      <c r="E41" s="8">
        <v>2.543313727748294</v>
      </c>
      <c r="F41" s="8">
        <v>1.8654637618782222</v>
      </c>
      <c r="G41" s="8">
        <v>1.0896543482429384</v>
      </c>
      <c r="H41" s="8">
        <v>0.95428595902228752</v>
      </c>
      <c r="I41" s="8">
        <v>0.67338166653654219</v>
      </c>
      <c r="J41" s="8">
        <v>0.37255502755555053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6.2205517357997913E-3</v>
      </c>
      <c r="U41" s="8">
        <v>2.9636722284561864E-3</v>
      </c>
      <c r="V41" s="8">
        <v>2.7405546612679394E-3</v>
      </c>
      <c r="W41" s="8">
        <v>8.1637758820193848E-2</v>
      </c>
      <c r="X41" s="8">
        <v>7.3598934186100529E-2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180.83627759592903</v>
      </c>
      <c r="D43" s="8">
        <v>182.23754902244423</v>
      </c>
      <c r="E43" s="8">
        <v>174.42450428375417</v>
      </c>
      <c r="F43" s="8">
        <v>165.61196194352476</v>
      </c>
      <c r="G43" s="8">
        <v>123.82771995299271</v>
      </c>
      <c r="H43" s="8">
        <v>98.204123440405326</v>
      </c>
      <c r="I43" s="8">
        <v>93.10342755730673</v>
      </c>
      <c r="J43" s="8">
        <v>112.07755607745638</v>
      </c>
      <c r="K43" s="8">
        <v>104.43392633573296</v>
      </c>
      <c r="L43" s="8">
        <v>111.68871609289846</v>
      </c>
      <c r="M43" s="8">
        <v>69.352688358381158</v>
      </c>
      <c r="N43" s="8">
        <v>90.659837775580314</v>
      </c>
      <c r="O43" s="8">
        <v>89.257043638522489</v>
      </c>
      <c r="P43" s="8">
        <v>85.740826594522773</v>
      </c>
      <c r="Q43" s="8">
        <v>81.003562111359514</v>
      </c>
      <c r="R43" s="8">
        <v>70.040836864891432</v>
      </c>
      <c r="S43" s="8">
        <v>81.940801328894139</v>
      </c>
      <c r="T43" s="8">
        <v>84.803887337274745</v>
      </c>
      <c r="U43" s="8">
        <v>83.535968220128993</v>
      </c>
      <c r="V43" s="8">
        <v>86.369760799102963</v>
      </c>
      <c r="W43" s="8">
        <v>68.18747094533262</v>
      </c>
      <c r="X43" s="8">
        <v>78.56779891214606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39.510839293431907</v>
      </c>
      <c r="H44" s="8">
        <v>57.880354974494736</v>
      </c>
      <c r="I44" s="8">
        <v>58.931644912865352</v>
      </c>
      <c r="J44" s="8">
        <v>33.000384564580472</v>
      </c>
      <c r="K44" s="8">
        <v>28.271429563619687</v>
      </c>
      <c r="L44" s="8">
        <v>16.574503327799732</v>
      </c>
      <c r="M44" s="8">
        <v>50.858295767442335</v>
      </c>
      <c r="N44" s="8">
        <v>26.165475572758361</v>
      </c>
      <c r="O44" s="8">
        <v>29.669935551756939</v>
      </c>
      <c r="P44" s="8">
        <v>25.355483087150883</v>
      </c>
      <c r="Q44" s="8">
        <v>24.515570793658345</v>
      </c>
      <c r="R44" s="8">
        <v>35.162139777956213</v>
      </c>
      <c r="S44" s="8">
        <v>29.856924531692098</v>
      </c>
      <c r="T44" s="8">
        <v>26.799240760470109</v>
      </c>
      <c r="U44" s="8">
        <v>22.088985914804727</v>
      </c>
      <c r="V44" s="8">
        <v>20.786573478940433</v>
      </c>
      <c r="W44" s="8">
        <v>23.51570066250056</v>
      </c>
      <c r="X44" s="8">
        <v>14.641351590243856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31.979992890066494</v>
      </c>
      <c r="D51" s="27">
        <v>42.835305355519395</v>
      </c>
      <c r="E51" s="27">
        <v>44.829620307686376</v>
      </c>
      <c r="F51" s="27">
        <v>45.490055328080842</v>
      </c>
      <c r="G51" s="27">
        <v>46.87488573518322</v>
      </c>
      <c r="H51" s="27">
        <v>49.764924308033905</v>
      </c>
      <c r="I51" s="27">
        <v>53.232341035613189</v>
      </c>
      <c r="J51" s="27">
        <v>59.263040141222717</v>
      </c>
      <c r="K51" s="27">
        <v>63.169242149488497</v>
      </c>
      <c r="L51" s="27">
        <v>66.353167371598644</v>
      </c>
      <c r="M51" s="27">
        <v>71.516292009869019</v>
      </c>
      <c r="N51" s="27">
        <v>76.455054755198788</v>
      </c>
      <c r="O51" s="27">
        <v>80.132691489492615</v>
      </c>
      <c r="P51" s="27">
        <v>83.028098244745038</v>
      </c>
      <c r="Q51" s="27">
        <v>84.066255403995754</v>
      </c>
      <c r="R51" s="27">
        <v>86.933194416453262</v>
      </c>
      <c r="S51" s="27">
        <v>92.825860903693851</v>
      </c>
      <c r="T51" s="27">
        <v>98.009358637964951</v>
      </c>
      <c r="U51" s="27">
        <v>100.85226540626216</v>
      </c>
      <c r="V51" s="27">
        <v>102.8281478151229</v>
      </c>
      <c r="W51" s="27">
        <v>85.321336996486522</v>
      </c>
      <c r="X51" s="27">
        <v>94.666834157404708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1">SUM(C53:C54)</f>
        <v>0</v>
      </c>
      <c r="D52" s="27">
        <f t="shared" ref="D52:X52" si="22">SUM(D53:D54)</f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3">SUM(C62:C72)</f>
        <v>0</v>
      </c>
      <c r="D61" s="49">
        <f t="shared" si="23"/>
        <v>0</v>
      </c>
      <c r="E61" s="49">
        <f t="shared" si="23"/>
        <v>0</v>
      </c>
      <c r="F61" s="49">
        <f t="shared" si="23"/>
        <v>0</v>
      </c>
      <c r="G61" s="49">
        <f t="shared" si="23"/>
        <v>0</v>
      </c>
      <c r="H61" s="49">
        <f t="shared" si="23"/>
        <v>0</v>
      </c>
      <c r="I61" s="49">
        <f t="shared" si="23"/>
        <v>0</v>
      </c>
      <c r="J61" s="49">
        <f t="shared" si="23"/>
        <v>1.5512488214102997</v>
      </c>
      <c r="K61" s="49">
        <f t="shared" si="23"/>
        <v>2.135821090123303</v>
      </c>
      <c r="L61" s="49">
        <f t="shared" si="23"/>
        <v>1.6695364134283337</v>
      </c>
      <c r="M61" s="49">
        <f t="shared" si="23"/>
        <v>1.0758337819150294</v>
      </c>
      <c r="N61" s="49">
        <f t="shared" si="23"/>
        <v>0.73799128302718142</v>
      </c>
      <c r="O61" s="49">
        <f t="shared" si="23"/>
        <v>0.96557610045587416</v>
      </c>
      <c r="P61" s="49">
        <f t="shared" si="23"/>
        <v>3.0649111535304452</v>
      </c>
      <c r="Q61" s="49">
        <f t="shared" si="23"/>
        <v>2.1835445265288453</v>
      </c>
      <c r="R61" s="49">
        <f t="shared" si="23"/>
        <v>2.8792464303958414</v>
      </c>
      <c r="S61" s="49">
        <f t="shared" si="23"/>
        <v>2.4060232046002135</v>
      </c>
      <c r="T61" s="49">
        <f t="shared" si="23"/>
        <v>2.0183763178725034</v>
      </c>
      <c r="U61" s="49">
        <f t="shared" si="23"/>
        <v>2.0984015348690095</v>
      </c>
      <c r="V61" s="49">
        <f t="shared" si="23"/>
        <v>1.7981850197752542</v>
      </c>
      <c r="W61" s="49">
        <f t="shared" si="23"/>
        <v>1.9688891372833841</v>
      </c>
      <c r="X61" s="49">
        <f t="shared" si="23"/>
        <v>2.6936905693363085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1.5512488214102997</v>
      </c>
      <c r="K69" s="52">
        <v>2.135821090123303</v>
      </c>
      <c r="L69" s="52">
        <v>1.6695364134283337</v>
      </c>
      <c r="M69" s="52">
        <v>1.0758337819150294</v>
      </c>
      <c r="N69" s="52">
        <v>0.73799128302718142</v>
      </c>
      <c r="O69" s="52">
        <v>0.96557610045587416</v>
      </c>
      <c r="P69" s="52">
        <v>3.0649111535304452</v>
      </c>
      <c r="Q69" s="52">
        <v>2.1835445265288453</v>
      </c>
      <c r="R69" s="52">
        <v>2.8792464303958414</v>
      </c>
      <c r="S69" s="52">
        <v>2.4060232046002135</v>
      </c>
      <c r="T69" s="52">
        <v>2.0183763178725034</v>
      </c>
      <c r="U69" s="52">
        <v>2.0984015348690095</v>
      </c>
      <c r="V69" s="52">
        <v>1.7981850197752542</v>
      </c>
      <c r="W69" s="52">
        <v>1.9688891372833841</v>
      </c>
      <c r="X69" s="52">
        <v>2.6936905693363085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304</v>
      </c>
      <c r="B1" s="4" t="s">
        <v>296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144.90167582797491</v>
      </c>
      <c r="D2" s="21">
        <f t="shared" ref="D2:X2" si="0">SUM(D3,D17,D22,D25,D26,D51,D52)</f>
        <v>115.64471845067808</v>
      </c>
      <c r="E2" s="21">
        <f t="shared" si="0"/>
        <v>174.83411044409166</v>
      </c>
      <c r="F2" s="21">
        <f t="shared" si="0"/>
        <v>192.45167374357285</v>
      </c>
      <c r="G2" s="21">
        <f t="shared" si="0"/>
        <v>228.66012783265109</v>
      </c>
      <c r="H2" s="21">
        <f t="shared" si="0"/>
        <v>326.14169574233682</v>
      </c>
      <c r="I2" s="21">
        <f t="shared" si="0"/>
        <v>299.63338153696179</v>
      </c>
      <c r="J2" s="21">
        <f t="shared" si="0"/>
        <v>316.91130109361023</v>
      </c>
      <c r="K2" s="21">
        <f t="shared" si="0"/>
        <v>353.63653204569414</v>
      </c>
      <c r="L2" s="21">
        <f t="shared" si="0"/>
        <v>340.66855978110772</v>
      </c>
      <c r="M2" s="21">
        <f t="shared" si="0"/>
        <v>197.01586217917696</v>
      </c>
      <c r="N2" s="21">
        <f t="shared" si="0"/>
        <v>198.53786127095748</v>
      </c>
      <c r="O2" s="21">
        <f t="shared" si="0"/>
        <v>188.08320580677758</v>
      </c>
      <c r="P2" s="21">
        <f t="shared" si="0"/>
        <v>215.97904418992192</v>
      </c>
      <c r="Q2" s="21">
        <f t="shared" si="0"/>
        <v>291.0767676477318</v>
      </c>
      <c r="R2" s="21">
        <f t="shared" si="0"/>
        <v>320.1832996437177</v>
      </c>
      <c r="S2" s="21">
        <f t="shared" si="0"/>
        <v>311.70840942462746</v>
      </c>
      <c r="T2" s="21">
        <f t="shared" si="0"/>
        <v>316.37451596206563</v>
      </c>
      <c r="U2" s="21">
        <f t="shared" si="0"/>
        <v>381.25908037473795</v>
      </c>
      <c r="V2" s="21">
        <f t="shared" si="0"/>
        <v>376.58919633136884</v>
      </c>
      <c r="W2" s="21">
        <f t="shared" si="0"/>
        <v>286.84268109024697</v>
      </c>
      <c r="X2" s="21">
        <f t="shared" si="0"/>
        <v>256.58417892735957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5.8369953785228983</v>
      </c>
      <c r="D17" s="27">
        <f t="shared" si="9"/>
        <v>0.41052576754602765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5.8369953785228983</v>
      </c>
      <c r="D18" s="8">
        <v>0.41052576754602765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112.27074958782991</v>
      </c>
      <c r="D26" s="27">
        <f t="shared" si="11"/>
        <v>79.134154796348966</v>
      </c>
      <c r="E26" s="27">
        <f t="shared" si="11"/>
        <v>134.15212314565801</v>
      </c>
      <c r="F26" s="27">
        <f t="shared" si="11"/>
        <v>150.05024028024172</v>
      </c>
      <c r="G26" s="27">
        <f t="shared" si="11"/>
        <v>180.02409580639801</v>
      </c>
      <c r="H26" s="27">
        <f t="shared" si="11"/>
        <v>272.86732768402362</v>
      </c>
      <c r="I26" s="27">
        <f t="shared" si="11"/>
        <v>243.33712182879509</v>
      </c>
      <c r="J26" s="27">
        <f t="shared" si="11"/>
        <v>258.5114874890993</v>
      </c>
      <c r="K26" s="27">
        <f t="shared" si="11"/>
        <v>293.53890463521594</v>
      </c>
      <c r="L26" s="27">
        <f t="shared" si="11"/>
        <v>272.96836680036228</v>
      </c>
      <c r="M26" s="27">
        <f t="shared" si="11"/>
        <v>111.41736438606583</v>
      </c>
      <c r="N26" s="27">
        <f t="shared" si="11"/>
        <v>108.45329594248712</v>
      </c>
      <c r="O26" s="27">
        <f t="shared" si="11"/>
        <v>94.522887295376663</v>
      </c>
      <c r="P26" s="27">
        <f t="shared" si="11"/>
        <v>97.986135230929094</v>
      </c>
      <c r="Q26" s="27">
        <f t="shared" si="11"/>
        <v>173.38112304896217</v>
      </c>
      <c r="R26" s="27">
        <f t="shared" si="11"/>
        <v>187.61055533963838</v>
      </c>
      <c r="S26" s="27">
        <f t="shared" si="11"/>
        <v>173.05940637526101</v>
      </c>
      <c r="T26" s="27">
        <f t="shared" si="11"/>
        <v>173.51518782184542</v>
      </c>
      <c r="U26" s="27">
        <f t="shared" si="11"/>
        <v>233.3490517405709</v>
      </c>
      <c r="V26" s="27">
        <f t="shared" si="11"/>
        <v>220.18543068091566</v>
      </c>
      <c r="W26" s="27">
        <f t="shared" si="11"/>
        <v>140.46790889652144</v>
      </c>
      <c r="X26" s="27">
        <f t="shared" si="11"/>
        <v>120.1705726142696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112.27074958782991</v>
      </c>
      <c r="D33" s="19">
        <f t="shared" si="13"/>
        <v>79.134154796348966</v>
      </c>
      <c r="E33" s="19">
        <f t="shared" si="13"/>
        <v>134.15212314565801</v>
      </c>
      <c r="F33" s="19">
        <f t="shared" si="13"/>
        <v>150.05024028024172</v>
      </c>
      <c r="G33" s="19">
        <f t="shared" si="13"/>
        <v>180.02409580639801</v>
      </c>
      <c r="H33" s="19">
        <f t="shared" si="13"/>
        <v>272.86732768402362</v>
      </c>
      <c r="I33" s="19">
        <f t="shared" si="13"/>
        <v>243.33712182879509</v>
      </c>
      <c r="J33" s="19">
        <f t="shared" si="13"/>
        <v>258.5114874890993</v>
      </c>
      <c r="K33" s="19">
        <f t="shared" si="13"/>
        <v>293.53890463521594</v>
      </c>
      <c r="L33" s="19">
        <f t="shared" si="13"/>
        <v>272.96836680036228</v>
      </c>
      <c r="M33" s="19">
        <f t="shared" si="13"/>
        <v>111.41736438606583</v>
      </c>
      <c r="N33" s="19">
        <f t="shared" si="13"/>
        <v>108.45329594248712</v>
      </c>
      <c r="O33" s="19">
        <f t="shared" si="13"/>
        <v>94.522887295376663</v>
      </c>
      <c r="P33" s="19">
        <f t="shared" si="13"/>
        <v>97.986135230929094</v>
      </c>
      <c r="Q33" s="19">
        <f t="shared" si="13"/>
        <v>173.38112304896217</v>
      </c>
      <c r="R33" s="19">
        <f t="shared" si="13"/>
        <v>187.61055533963838</v>
      </c>
      <c r="S33" s="19">
        <f t="shared" si="13"/>
        <v>173.05940637526101</v>
      </c>
      <c r="T33" s="19">
        <f t="shared" si="13"/>
        <v>173.51518782184542</v>
      </c>
      <c r="U33" s="19">
        <f t="shared" si="13"/>
        <v>233.3490517405709</v>
      </c>
      <c r="V33" s="19">
        <f t="shared" si="13"/>
        <v>220.18543068091566</v>
      </c>
      <c r="W33" s="19">
        <f t="shared" si="13"/>
        <v>140.46790889652144</v>
      </c>
      <c r="X33" s="19">
        <f t="shared" si="13"/>
        <v>120.1705726142696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112.27074958782991</v>
      </c>
      <c r="D36" s="8">
        <v>79.134154796348966</v>
      </c>
      <c r="E36" s="8">
        <v>134.15212314565801</v>
      </c>
      <c r="F36" s="8">
        <v>150.05024028024172</v>
      </c>
      <c r="G36" s="8">
        <v>180.02409580639801</v>
      </c>
      <c r="H36" s="8">
        <v>272.86732768402362</v>
      </c>
      <c r="I36" s="8">
        <v>243.33712182879509</v>
      </c>
      <c r="J36" s="8">
        <v>258.5114874890993</v>
      </c>
      <c r="K36" s="8">
        <v>293.53890463521594</v>
      </c>
      <c r="L36" s="8">
        <v>272.96836680036228</v>
      </c>
      <c r="M36" s="8">
        <v>111.41736438606583</v>
      </c>
      <c r="N36" s="8">
        <v>108.45329594248712</v>
      </c>
      <c r="O36" s="8">
        <v>94.522887295376663</v>
      </c>
      <c r="P36" s="8">
        <v>97.986135230929094</v>
      </c>
      <c r="Q36" s="8">
        <v>173.38112304896217</v>
      </c>
      <c r="R36" s="8">
        <v>187.61055533963838</v>
      </c>
      <c r="S36" s="8">
        <v>173.05940637526101</v>
      </c>
      <c r="T36" s="8">
        <v>173.51518782184542</v>
      </c>
      <c r="U36" s="8">
        <v>233.3490517405709</v>
      </c>
      <c r="V36" s="8">
        <v>220.18543068091566</v>
      </c>
      <c r="W36" s="8">
        <v>140.46790889652144</v>
      </c>
      <c r="X36" s="8">
        <v>120.1705726142696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26.793930861622094</v>
      </c>
      <c r="D51" s="27">
        <v>36.100037886783092</v>
      </c>
      <c r="E51" s="27">
        <v>40.681987298433668</v>
      </c>
      <c r="F51" s="27">
        <v>42.401433463331131</v>
      </c>
      <c r="G51" s="27">
        <v>48.636032026253083</v>
      </c>
      <c r="H51" s="27">
        <v>53.2743680583132</v>
      </c>
      <c r="I51" s="27">
        <v>56.296259708166708</v>
      </c>
      <c r="J51" s="27">
        <v>58.399813604510953</v>
      </c>
      <c r="K51" s="27">
        <v>60.097627410478204</v>
      </c>
      <c r="L51" s="27">
        <v>67.700192980745427</v>
      </c>
      <c r="M51" s="27">
        <v>85.59849779311115</v>
      </c>
      <c r="N51" s="27">
        <v>90.084565328470362</v>
      </c>
      <c r="O51" s="27">
        <v>93.560318511400922</v>
      </c>
      <c r="P51" s="27">
        <v>117.99290895899284</v>
      </c>
      <c r="Q51" s="27">
        <v>117.69564459876966</v>
      </c>
      <c r="R51" s="27">
        <v>132.57274430407932</v>
      </c>
      <c r="S51" s="27">
        <v>138.64900304936648</v>
      </c>
      <c r="T51" s="27">
        <v>142.85932814022024</v>
      </c>
      <c r="U51" s="27">
        <v>147.91002863416705</v>
      </c>
      <c r="V51" s="27">
        <v>156.40376565045318</v>
      </c>
      <c r="W51" s="27">
        <v>146.37477219372551</v>
      </c>
      <c r="X51" s="27">
        <v>136.41360631308996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175.11217919999996</v>
      </c>
      <c r="P61" s="49">
        <f t="shared" si="15"/>
        <v>102.42408960000009</v>
      </c>
      <c r="Q61" s="49">
        <f t="shared" si="15"/>
        <v>102.42408959999989</v>
      </c>
      <c r="R61" s="49">
        <f t="shared" si="15"/>
        <v>102.42408960000016</v>
      </c>
      <c r="S61" s="49">
        <f t="shared" si="15"/>
        <v>82.599955200000011</v>
      </c>
      <c r="T61" s="49">
        <f t="shared" si="15"/>
        <v>87.427065600000034</v>
      </c>
      <c r="U61" s="49">
        <f t="shared" si="15"/>
        <v>91.5009984000001</v>
      </c>
      <c r="V61" s="49">
        <f t="shared" si="15"/>
        <v>84.975010736415115</v>
      </c>
      <c r="W61" s="49">
        <f t="shared" si="15"/>
        <v>57.588254050384037</v>
      </c>
      <c r="X61" s="49">
        <f t="shared" si="15"/>
        <v>73.298131748809723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47.798640508829145</v>
      </c>
      <c r="P62" s="52">
        <v>32.077157555505472</v>
      </c>
      <c r="Q62" s="52">
        <v>34.867735574806979</v>
      </c>
      <c r="R62" s="52">
        <v>34.277998043270188</v>
      </c>
      <c r="S62" s="52">
        <v>30.953144465541648</v>
      </c>
      <c r="T62" s="52">
        <v>37.670968709593708</v>
      </c>
      <c r="U62" s="52">
        <v>34.455653039731033</v>
      </c>
      <c r="V62" s="52">
        <v>36.245631077949007</v>
      </c>
      <c r="W62" s="52">
        <v>36.366023919376126</v>
      </c>
      <c r="X62" s="52">
        <v>37.665433455767896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127.31353869117081</v>
      </c>
      <c r="P63" s="52">
        <v>70.346932044494608</v>
      </c>
      <c r="Q63" s="52">
        <v>67.556354025192917</v>
      </c>
      <c r="R63" s="52">
        <v>68.146091556729971</v>
      </c>
      <c r="S63" s="52">
        <v>51.646810734458356</v>
      </c>
      <c r="T63" s="52">
        <v>49.756096890406326</v>
      </c>
      <c r="U63" s="52">
        <v>57.045345360269067</v>
      </c>
      <c r="V63" s="52">
        <v>48.729379658466108</v>
      </c>
      <c r="W63" s="52">
        <v>21.222230131007915</v>
      </c>
      <c r="X63" s="52">
        <v>35.632698293041827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164</v>
      </c>
      <c r="B1" s="4" t="s">
        <v>166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2145.3268579399301</v>
      </c>
      <c r="D2" s="21">
        <f t="shared" ref="D2:X2" si="0">SUM(D3,D17,D22,D25,D26,D51,D52)</f>
        <v>2179.288699681143</v>
      </c>
      <c r="E2" s="21">
        <f t="shared" si="0"/>
        <v>2240.8727022000003</v>
      </c>
      <c r="F2" s="21">
        <f t="shared" si="0"/>
        <v>2539.1875694570285</v>
      </c>
      <c r="G2" s="21">
        <f t="shared" si="0"/>
        <v>2569.8289675038222</v>
      </c>
      <c r="H2" s="21">
        <f t="shared" si="0"/>
        <v>2411.9979178669209</v>
      </c>
      <c r="I2" s="21">
        <f t="shared" si="0"/>
        <v>2294.5561286400002</v>
      </c>
      <c r="J2" s="21">
        <f t="shared" si="0"/>
        <v>2261.2800740399998</v>
      </c>
      <c r="K2" s="21">
        <f t="shared" si="0"/>
        <v>2152.6207221599998</v>
      </c>
      <c r="L2" s="21">
        <f t="shared" si="0"/>
        <v>2205.9220082400002</v>
      </c>
      <c r="M2" s="21">
        <f t="shared" si="0"/>
        <v>2411.5216233599999</v>
      </c>
      <c r="N2" s="21">
        <f t="shared" si="0"/>
        <v>2200.8782880000003</v>
      </c>
      <c r="O2" s="21">
        <f t="shared" si="0"/>
        <v>2043.3385501199998</v>
      </c>
      <c r="P2" s="21">
        <f t="shared" si="0"/>
        <v>1965.0235204800001</v>
      </c>
      <c r="Q2" s="21">
        <f t="shared" si="0"/>
        <v>1870.6231958400001</v>
      </c>
      <c r="R2" s="21">
        <f t="shared" si="0"/>
        <v>1787.7436487999998</v>
      </c>
      <c r="S2" s="21">
        <f t="shared" si="0"/>
        <v>1734.5774390400002</v>
      </c>
      <c r="T2" s="21">
        <f t="shared" si="0"/>
        <v>1743.2854884000001</v>
      </c>
      <c r="U2" s="21">
        <f t="shared" si="0"/>
        <v>1782.3418624800004</v>
      </c>
      <c r="V2" s="21">
        <f t="shared" si="0"/>
        <v>1769.1477505200005</v>
      </c>
      <c r="W2" s="21">
        <f t="shared" si="0"/>
        <v>1907.3700324000006</v>
      </c>
      <c r="X2" s="21">
        <f t="shared" si="0"/>
        <v>1739.0281575600002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f>FC_OTH_HH_SH_E!C5+FC_OTH_HH_SC_E!C5+FC_OTH_HH_WH_E!C5+FC_OTH_HH_CO_E!C5</f>
        <v>0</v>
      </c>
      <c r="D5" s="8">
        <f>FC_OTH_HH_SH_E!D5+FC_OTH_HH_SC_E!D5+FC_OTH_HH_WH_E!D5+FC_OTH_HH_CO_E!D5</f>
        <v>0</v>
      </c>
      <c r="E5" s="8">
        <f>FC_OTH_HH_SH_E!E5+FC_OTH_HH_SC_E!E5+FC_OTH_HH_WH_E!E5+FC_OTH_HH_CO_E!E5</f>
        <v>0</v>
      </c>
      <c r="F5" s="8">
        <f>FC_OTH_HH_SH_E!F5+FC_OTH_HH_SC_E!F5+FC_OTH_HH_WH_E!F5+FC_OTH_HH_CO_E!F5</f>
        <v>0</v>
      </c>
      <c r="G5" s="8">
        <f>FC_OTH_HH_SH_E!G5+FC_OTH_HH_SC_E!G5+FC_OTH_HH_WH_E!G5+FC_OTH_HH_CO_E!G5</f>
        <v>0</v>
      </c>
      <c r="H5" s="8">
        <f>FC_OTH_HH_SH_E!H5+FC_OTH_HH_SC_E!H5+FC_OTH_HH_WH_E!H5+FC_OTH_HH_CO_E!H5</f>
        <v>0</v>
      </c>
      <c r="I5" s="8">
        <f>FC_OTH_HH_SH_E!I5+FC_OTH_HH_SC_E!I5+FC_OTH_HH_WH_E!I5+FC_OTH_HH_CO_E!I5</f>
        <v>0</v>
      </c>
      <c r="J5" s="8">
        <f>FC_OTH_HH_SH_E!J5+FC_OTH_HH_SC_E!J5+FC_OTH_HH_WH_E!J5+FC_OTH_HH_CO_E!J5</f>
        <v>0</v>
      </c>
      <c r="K5" s="8">
        <f>FC_OTH_HH_SH_E!K5+FC_OTH_HH_SC_E!K5+FC_OTH_HH_WH_E!K5+FC_OTH_HH_CO_E!K5</f>
        <v>0</v>
      </c>
      <c r="L5" s="8">
        <f>FC_OTH_HH_SH_E!L5+FC_OTH_HH_SC_E!L5+FC_OTH_HH_WH_E!L5+FC_OTH_HH_CO_E!L5</f>
        <v>0</v>
      </c>
      <c r="M5" s="8">
        <f>FC_OTH_HH_SH_E!M5+FC_OTH_HH_SC_E!M5+FC_OTH_HH_WH_E!M5+FC_OTH_HH_CO_E!M5</f>
        <v>0</v>
      </c>
      <c r="N5" s="8">
        <f>FC_OTH_HH_SH_E!N5+FC_OTH_HH_SC_E!N5+FC_OTH_HH_WH_E!N5+FC_OTH_HH_CO_E!N5</f>
        <v>0</v>
      </c>
      <c r="O5" s="8">
        <f>FC_OTH_HH_SH_E!O5+FC_OTH_HH_SC_E!O5+FC_OTH_HH_WH_E!O5+FC_OTH_HH_CO_E!O5</f>
        <v>0</v>
      </c>
      <c r="P5" s="8">
        <f>FC_OTH_HH_SH_E!P5+FC_OTH_HH_SC_E!P5+FC_OTH_HH_WH_E!P5+FC_OTH_HH_CO_E!P5</f>
        <v>0</v>
      </c>
      <c r="Q5" s="8">
        <f>FC_OTH_HH_SH_E!Q5+FC_OTH_HH_SC_E!Q5+FC_OTH_HH_WH_E!Q5+FC_OTH_HH_CO_E!Q5</f>
        <v>0</v>
      </c>
      <c r="R5" s="8">
        <f>FC_OTH_HH_SH_E!R5+FC_OTH_HH_SC_E!R5+FC_OTH_HH_WH_E!R5+FC_OTH_HH_CO_E!R5</f>
        <v>0</v>
      </c>
      <c r="S5" s="8">
        <f>FC_OTH_HH_SH_E!S5+FC_OTH_HH_SC_E!S5+FC_OTH_HH_WH_E!S5+FC_OTH_HH_CO_E!S5</f>
        <v>0</v>
      </c>
      <c r="T5" s="8">
        <f>FC_OTH_HH_SH_E!T5+FC_OTH_HH_SC_E!T5+FC_OTH_HH_WH_E!T5+FC_OTH_HH_CO_E!T5</f>
        <v>0</v>
      </c>
      <c r="U5" s="8">
        <f>FC_OTH_HH_SH_E!U5+FC_OTH_HH_SC_E!U5+FC_OTH_HH_WH_E!U5+FC_OTH_HH_CO_E!U5</f>
        <v>0</v>
      </c>
      <c r="V5" s="8">
        <f>FC_OTH_HH_SH_E!V5+FC_OTH_HH_SC_E!V5+FC_OTH_HH_WH_E!V5+FC_OTH_HH_CO_E!V5</f>
        <v>0</v>
      </c>
      <c r="W5" s="8">
        <f>FC_OTH_HH_SH_E!W5+FC_OTH_HH_SC_E!W5+FC_OTH_HH_WH_E!W5+FC_OTH_HH_CO_E!W5</f>
        <v>0</v>
      </c>
      <c r="X5" s="8">
        <f>FC_OTH_HH_SH_E!X5+FC_OTH_HH_SC_E!X5+FC_OTH_HH_WH_E!X5+FC_OTH_HH_CO_E!X5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FC_OTH_HH_SH_E!C6+FC_OTH_HH_SC_E!C6+FC_OTH_HH_WH_E!C6+FC_OTH_HH_CO_E!C6</f>
        <v>0</v>
      </c>
      <c r="D6" s="8">
        <f>FC_OTH_HH_SH_E!D6+FC_OTH_HH_SC_E!D6+FC_OTH_HH_WH_E!D6+FC_OTH_HH_CO_E!D6</f>
        <v>0</v>
      </c>
      <c r="E6" s="8">
        <f>FC_OTH_HH_SH_E!E6+FC_OTH_HH_SC_E!E6+FC_OTH_HH_WH_E!E6+FC_OTH_HH_CO_E!E6</f>
        <v>0</v>
      </c>
      <c r="F6" s="8">
        <f>FC_OTH_HH_SH_E!F6+FC_OTH_HH_SC_E!F6+FC_OTH_HH_WH_E!F6+FC_OTH_HH_CO_E!F6</f>
        <v>0</v>
      </c>
      <c r="G6" s="8">
        <f>FC_OTH_HH_SH_E!G6+FC_OTH_HH_SC_E!G6+FC_OTH_HH_WH_E!G6+FC_OTH_HH_CO_E!G6</f>
        <v>0</v>
      </c>
      <c r="H6" s="8">
        <f>FC_OTH_HH_SH_E!H6+FC_OTH_HH_SC_E!H6+FC_OTH_HH_WH_E!H6+FC_OTH_HH_CO_E!H6</f>
        <v>0</v>
      </c>
      <c r="I6" s="8">
        <f>FC_OTH_HH_SH_E!I6+FC_OTH_HH_SC_E!I6+FC_OTH_HH_WH_E!I6+FC_OTH_HH_CO_E!I6</f>
        <v>0</v>
      </c>
      <c r="J6" s="8">
        <f>FC_OTH_HH_SH_E!J6+FC_OTH_HH_SC_E!J6+FC_OTH_HH_WH_E!J6+FC_OTH_HH_CO_E!J6</f>
        <v>0</v>
      </c>
      <c r="K6" s="8">
        <f>FC_OTH_HH_SH_E!K6+FC_OTH_HH_SC_E!K6+FC_OTH_HH_WH_E!K6+FC_OTH_HH_CO_E!K6</f>
        <v>0</v>
      </c>
      <c r="L6" s="8">
        <f>FC_OTH_HH_SH_E!L6+FC_OTH_HH_SC_E!L6+FC_OTH_HH_WH_E!L6+FC_OTH_HH_CO_E!L6</f>
        <v>0</v>
      </c>
      <c r="M6" s="8">
        <f>FC_OTH_HH_SH_E!M6+FC_OTH_HH_SC_E!M6+FC_OTH_HH_WH_E!M6+FC_OTH_HH_CO_E!M6</f>
        <v>0</v>
      </c>
      <c r="N6" s="8">
        <f>FC_OTH_HH_SH_E!N6+FC_OTH_HH_SC_E!N6+FC_OTH_HH_WH_E!N6+FC_OTH_HH_CO_E!N6</f>
        <v>0</v>
      </c>
      <c r="O6" s="8">
        <f>FC_OTH_HH_SH_E!O6+FC_OTH_HH_SC_E!O6+FC_OTH_HH_WH_E!O6+FC_OTH_HH_CO_E!O6</f>
        <v>0</v>
      </c>
      <c r="P6" s="8">
        <f>FC_OTH_HH_SH_E!P6+FC_OTH_HH_SC_E!P6+FC_OTH_HH_WH_E!P6+FC_OTH_HH_CO_E!P6</f>
        <v>0</v>
      </c>
      <c r="Q6" s="8">
        <f>FC_OTH_HH_SH_E!Q6+FC_OTH_HH_SC_E!Q6+FC_OTH_HH_WH_E!Q6+FC_OTH_HH_CO_E!Q6</f>
        <v>0</v>
      </c>
      <c r="R6" s="8">
        <f>FC_OTH_HH_SH_E!R6+FC_OTH_HH_SC_E!R6+FC_OTH_HH_WH_E!R6+FC_OTH_HH_CO_E!R6</f>
        <v>0</v>
      </c>
      <c r="S6" s="8">
        <f>FC_OTH_HH_SH_E!S6+FC_OTH_HH_SC_E!S6+FC_OTH_HH_WH_E!S6+FC_OTH_HH_CO_E!S6</f>
        <v>0</v>
      </c>
      <c r="T6" s="8">
        <f>FC_OTH_HH_SH_E!T6+FC_OTH_HH_SC_E!T6+FC_OTH_HH_WH_E!T6+FC_OTH_HH_CO_E!T6</f>
        <v>0</v>
      </c>
      <c r="U6" s="8">
        <f>FC_OTH_HH_SH_E!U6+FC_OTH_HH_SC_E!U6+FC_OTH_HH_WH_E!U6+FC_OTH_HH_CO_E!U6</f>
        <v>0</v>
      </c>
      <c r="V6" s="8">
        <f>FC_OTH_HH_SH_E!V6+FC_OTH_HH_SC_E!V6+FC_OTH_HH_WH_E!V6+FC_OTH_HH_CO_E!V6</f>
        <v>0</v>
      </c>
      <c r="W6" s="8">
        <f>FC_OTH_HH_SH_E!W6+FC_OTH_HH_SC_E!W6+FC_OTH_HH_WH_E!W6+FC_OTH_HH_CO_E!W6</f>
        <v>0</v>
      </c>
      <c r="X6" s="8">
        <f>FC_OTH_HH_SH_E!X6+FC_OTH_HH_SC_E!X6+FC_OTH_HH_WH_E!X6+FC_OTH_HH_CO_E!X6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FC_OTH_HH_SH_E!C7+FC_OTH_HH_SC_E!C7+FC_OTH_HH_WH_E!C7+FC_OTH_HH_CO_E!C7</f>
        <v>0</v>
      </c>
      <c r="D7" s="8">
        <f>FC_OTH_HH_SH_E!D7+FC_OTH_HH_SC_E!D7+FC_OTH_HH_WH_E!D7+FC_OTH_HH_CO_E!D7</f>
        <v>0</v>
      </c>
      <c r="E7" s="8">
        <f>FC_OTH_HH_SH_E!E7+FC_OTH_HH_SC_E!E7+FC_OTH_HH_WH_E!E7+FC_OTH_HH_CO_E!E7</f>
        <v>0</v>
      </c>
      <c r="F7" s="8">
        <f>FC_OTH_HH_SH_E!F7+FC_OTH_HH_SC_E!F7+FC_OTH_HH_WH_E!F7+FC_OTH_HH_CO_E!F7</f>
        <v>0</v>
      </c>
      <c r="G7" s="8">
        <f>FC_OTH_HH_SH_E!G7+FC_OTH_HH_SC_E!G7+FC_OTH_HH_WH_E!G7+FC_OTH_HH_CO_E!G7</f>
        <v>0</v>
      </c>
      <c r="H7" s="8">
        <f>FC_OTH_HH_SH_E!H7+FC_OTH_HH_SC_E!H7+FC_OTH_HH_WH_E!H7+FC_OTH_HH_CO_E!H7</f>
        <v>0</v>
      </c>
      <c r="I7" s="8">
        <f>FC_OTH_HH_SH_E!I7+FC_OTH_HH_SC_E!I7+FC_OTH_HH_WH_E!I7+FC_OTH_HH_CO_E!I7</f>
        <v>0</v>
      </c>
      <c r="J7" s="8">
        <f>FC_OTH_HH_SH_E!J7+FC_OTH_HH_SC_E!J7+FC_OTH_HH_WH_E!J7+FC_OTH_HH_CO_E!J7</f>
        <v>0</v>
      </c>
      <c r="K7" s="8">
        <f>FC_OTH_HH_SH_E!K7+FC_OTH_HH_SC_E!K7+FC_OTH_HH_WH_E!K7+FC_OTH_HH_CO_E!K7</f>
        <v>0</v>
      </c>
      <c r="L7" s="8">
        <f>FC_OTH_HH_SH_E!L7+FC_OTH_HH_SC_E!L7+FC_OTH_HH_WH_E!L7+FC_OTH_HH_CO_E!L7</f>
        <v>0</v>
      </c>
      <c r="M7" s="8">
        <f>FC_OTH_HH_SH_E!M7+FC_OTH_HH_SC_E!M7+FC_OTH_HH_WH_E!M7+FC_OTH_HH_CO_E!M7</f>
        <v>0</v>
      </c>
      <c r="N7" s="8">
        <f>FC_OTH_HH_SH_E!N7+FC_OTH_HH_SC_E!N7+FC_OTH_HH_WH_E!N7+FC_OTH_HH_CO_E!N7</f>
        <v>0</v>
      </c>
      <c r="O7" s="8">
        <f>FC_OTH_HH_SH_E!O7+FC_OTH_HH_SC_E!O7+FC_OTH_HH_WH_E!O7+FC_OTH_HH_CO_E!O7</f>
        <v>0</v>
      </c>
      <c r="P7" s="8">
        <f>FC_OTH_HH_SH_E!P7+FC_OTH_HH_SC_E!P7+FC_OTH_HH_WH_E!P7+FC_OTH_HH_CO_E!P7</f>
        <v>0</v>
      </c>
      <c r="Q7" s="8">
        <f>FC_OTH_HH_SH_E!Q7+FC_OTH_HH_SC_E!Q7+FC_OTH_HH_WH_E!Q7+FC_OTH_HH_CO_E!Q7</f>
        <v>0</v>
      </c>
      <c r="R7" s="8">
        <f>FC_OTH_HH_SH_E!R7+FC_OTH_HH_SC_E!R7+FC_OTH_HH_WH_E!R7+FC_OTH_HH_CO_E!R7</f>
        <v>0</v>
      </c>
      <c r="S7" s="8">
        <f>FC_OTH_HH_SH_E!S7+FC_OTH_HH_SC_E!S7+FC_OTH_HH_WH_E!S7+FC_OTH_HH_CO_E!S7</f>
        <v>0</v>
      </c>
      <c r="T7" s="8">
        <f>FC_OTH_HH_SH_E!T7+FC_OTH_HH_SC_E!T7+FC_OTH_HH_WH_E!T7+FC_OTH_HH_CO_E!T7</f>
        <v>0</v>
      </c>
      <c r="U7" s="8">
        <f>FC_OTH_HH_SH_E!U7+FC_OTH_HH_SC_E!U7+FC_OTH_HH_WH_E!U7+FC_OTH_HH_CO_E!U7</f>
        <v>0</v>
      </c>
      <c r="V7" s="8">
        <f>FC_OTH_HH_SH_E!V7+FC_OTH_HH_SC_E!V7+FC_OTH_HH_WH_E!V7+FC_OTH_HH_CO_E!V7</f>
        <v>0</v>
      </c>
      <c r="W7" s="8">
        <f>FC_OTH_HH_SH_E!W7+FC_OTH_HH_SC_E!W7+FC_OTH_HH_WH_E!W7+FC_OTH_HH_CO_E!W7</f>
        <v>0</v>
      </c>
      <c r="X7" s="8">
        <f>FC_OTH_HH_SH_E!X7+FC_OTH_HH_SC_E!X7+FC_OTH_HH_WH_E!X7+FC_OTH_HH_CO_E!X7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f>FC_OTH_HH_SH_E!C9+FC_OTH_HH_SC_E!C9+FC_OTH_HH_WH_E!C9+FC_OTH_HH_CO_E!C9</f>
        <v>0</v>
      </c>
      <c r="D9" s="8">
        <f>FC_OTH_HH_SH_E!D9+FC_OTH_HH_SC_E!D9+FC_OTH_HH_WH_E!D9+FC_OTH_HH_CO_E!D9</f>
        <v>0</v>
      </c>
      <c r="E9" s="8">
        <f>FC_OTH_HH_SH_E!E9+FC_OTH_HH_SC_E!E9+FC_OTH_HH_WH_E!E9+FC_OTH_HH_CO_E!E9</f>
        <v>0</v>
      </c>
      <c r="F9" s="8">
        <f>FC_OTH_HH_SH_E!F9+FC_OTH_HH_SC_E!F9+FC_OTH_HH_WH_E!F9+FC_OTH_HH_CO_E!F9</f>
        <v>0</v>
      </c>
      <c r="G9" s="8">
        <f>FC_OTH_HH_SH_E!G9+FC_OTH_HH_SC_E!G9+FC_OTH_HH_WH_E!G9+FC_OTH_HH_CO_E!G9</f>
        <v>0</v>
      </c>
      <c r="H9" s="8">
        <f>FC_OTH_HH_SH_E!H9+FC_OTH_HH_SC_E!H9+FC_OTH_HH_WH_E!H9+FC_OTH_HH_CO_E!H9</f>
        <v>0</v>
      </c>
      <c r="I9" s="8">
        <f>FC_OTH_HH_SH_E!I9+FC_OTH_HH_SC_E!I9+FC_OTH_HH_WH_E!I9+FC_OTH_HH_CO_E!I9</f>
        <v>0</v>
      </c>
      <c r="J9" s="8">
        <f>FC_OTH_HH_SH_E!J9+FC_OTH_HH_SC_E!J9+FC_OTH_HH_WH_E!J9+FC_OTH_HH_CO_E!J9</f>
        <v>0</v>
      </c>
      <c r="K9" s="8">
        <f>FC_OTH_HH_SH_E!K9+FC_OTH_HH_SC_E!K9+FC_OTH_HH_WH_E!K9+FC_OTH_HH_CO_E!K9</f>
        <v>0</v>
      </c>
      <c r="L9" s="8">
        <f>FC_OTH_HH_SH_E!L9+FC_OTH_HH_SC_E!L9+FC_OTH_HH_WH_E!L9+FC_OTH_HH_CO_E!L9</f>
        <v>0</v>
      </c>
      <c r="M9" s="8">
        <f>FC_OTH_HH_SH_E!M9+FC_OTH_HH_SC_E!M9+FC_OTH_HH_WH_E!M9+FC_OTH_HH_CO_E!M9</f>
        <v>0</v>
      </c>
      <c r="N9" s="8">
        <f>FC_OTH_HH_SH_E!N9+FC_OTH_HH_SC_E!N9+FC_OTH_HH_WH_E!N9+FC_OTH_HH_CO_E!N9</f>
        <v>0</v>
      </c>
      <c r="O9" s="8">
        <f>FC_OTH_HH_SH_E!O9+FC_OTH_HH_SC_E!O9+FC_OTH_HH_WH_E!O9+FC_OTH_HH_CO_E!O9</f>
        <v>0</v>
      </c>
      <c r="P9" s="8">
        <f>FC_OTH_HH_SH_E!P9+FC_OTH_HH_SC_E!P9+FC_OTH_HH_WH_E!P9+FC_OTH_HH_CO_E!P9</f>
        <v>0</v>
      </c>
      <c r="Q9" s="8">
        <f>FC_OTH_HH_SH_E!Q9+FC_OTH_HH_SC_E!Q9+FC_OTH_HH_WH_E!Q9+FC_OTH_HH_CO_E!Q9</f>
        <v>0</v>
      </c>
      <c r="R9" s="8">
        <f>FC_OTH_HH_SH_E!R9+FC_OTH_HH_SC_E!R9+FC_OTH_HH_WH_E!R9+FC_OTH_HH_CO_E!R9</f>
        <v>0</v>
      </c>
      <c r="S9" s="8">
        <f>FC_OTH_HH_SH_E!S9+FC_OTH_HH_SC_E!S9+FC_OTH_HH_WH_E!S9+FC_OTH_HH_CO_E!S9</f>
        <v>0</v>
      </c>
      <c r="T9" s="8">
        <f>FC_OTH_HH_SH_E!T9+FC_OTH_HH_SC_E!T9+FC_OTH_HH_WH_E!T9+FC_OTH_HH_CO_E!T9</f>
        <v>0</v>
      </c>
      <c r="U9" s="8">
        <f>FC_OTH_HH_SH_E!U9+FC_OTH_HH_SC_E!U9+FC_OTH_HH_WH_E!U9+FC_OTH_HH_CO_E!U9</f>
        <v>0</v>
      </c>
      <c r="V9" s="8">
        <f>FC_OTH_HH_SH_E!V9+FC_OTH_HH_SC_E!V9+FC_OTH_HH_WH_E!V9+FC_OTH_HH_CO_E!V9</f>
        <v>0</v>
      </c>
      <c r="W9" s="8">
        <f>FC_OTH_HH_SH_E!W9+FC_OTH_HH_SC_E!W9+FC_OTH_HH_WH_E!W9+FC_OTH_HH_CO_E!W9</f>
        <v>0</v>
      </c>
      <c r="X9" s="8">
        <f>FC_OTH_HH_SH_E!X9+FC_OTH_HH_SC_E!X9+FC_OTH_HH_WH_E!X9+FC_OTH_HH_CO_E!X9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FC_OTH_HH_SH_E!C10+FC_OTH_HH_SC_E!C10+FC_OTH_HH_WH_E!C10+FC_OTH_HH_CO_E!C10</f>
        <v>0</v>
      </c>
      <c r="D10" s="8">
        <f>FC_OTH_HH_SH_E!D10+FC_OTH_HH_SC_E!D10+FC_OTH_HH_WH_E!D10+FC_OTH_HH_CO_E!D10</f>
        <v>0</v>
      </c>
      <c r="E10" s="8">
        <f>FC_OTH_HH_SH_E!E10+FC_OTH_HH_SC_E!E10+FC_OTH_HH_WH_E!E10+FC_OTH_HH_CO_E!E10</f>
        <v>0</v>
      </c>
      <c r="F10" s="8">
        <f>FC_OTH_HH_SH_E!F10+FC_OTH_HH_SC_E!F10+FC_OTH_HH_WH_E!F10+FC_OTH_HH_CO_E!F10</f>
        <v>0</v>
      </c>
      <c r="G10" s="8">
        <f>FC_OTH_HH_SH_E!G10+FC_OTH_HH_SC_E!G10+FC_OTH_HH_WH_E!G10+FC_OTH_HH_CO_E!G10</f>
        <v>0</v>
      </c>
      <c r="H10" s="8">
        <f>FC_OTH_HH_SH_E!H10+FC_OTH_HH_SC_E!H10+FC_OTH_HH_WH_E!H10+FC_OTH_HH_CO_E!H10</f>
        <v>0</v>
      </c>
      <c r="I10" s="8">
        <f>FC_OTH_HH_SH_E!I10+FC_OTH_HH_SC_E!I10+FC_OTH_HH_WH_E!I10+FC_OTH_HH_CO_E!I10</f>
        <v>0</v>
      </c>
      <c r="J10" s="8">
        <f>FC_OTH_HH_SH_E!J10+FC_OTH_HH_SC_E!J10+FC_OTH_HH_WH_E!J10+FC_OTH_HH_CO_E!J10</f>
        <v>0</v>
      </c>
      <c r="K10" s="8">
        <f>FC_OTH_HH_SH_E!K10+FC_OTH_HH_SC_E!K10+FC_OTH_HH_WH_E!K10+FC_OTH_HH_CO_E!K10</f>
        <v>0</v>
      </c>
      <c r="L10" s="8">
        <f>FC_OTH_HH_SH_E!L10+FC_OTH_HH_SC_E!L10+FC_OTH_HH_WH_E!L10+FC_OTH_HH_CO_E!L10</f>
        <v>0</v>
      </c>
      <c r="M10" s="8">
        <f>FC_OTH_HH_SH_E!M10+FC_OTH_HH_SC_E!M10+FC_OTH_HH_WH_E!M10+FC_OTH_HH_CO_E!M10</f>
        <v>0</v>
      </c>
      <c r="N10" s="8">
        <f>FC_OTH_HH_SH_E!N10+FC_OTH_HH_SC_E!N10+FC_OTH_HH_WH_E!N10+FC_OTH_HH_CO_E!N10</f>
        <v>0</v>
      </c>
      <c r="O10" s="8">
        <f>FC_OTH_HH_SH_E!O10+FC_OTH_HH_SC_E!O10+FC_OTH_HH_WH_E!O10+FC_OTH_HH_CO_E!O10</f>
        <v>0</v>
      </c>
      <c r="P10" s="8">
        <f>FC_OTH_HH_SH_E!P10+FC_OTH_HH_SC_E!P10+FC_OTH_HH_WH_E!P10+FC_OTH_HH_CO_E!P10</f>
        <v>0</v>
      </c>
      <c r="Q10" s="8">
        <f>FC_OTH_HH_SH_E!Q10+FC_OTH_HH_SC_E!Q10+FC_OTH_HH_WH_E!Q10+FC_OTH_HH_CO_E!Q10</f>
        <v>0</v>
      </c>
      <c r="R10" s="8">
        <f>FC_OTH_HH_SH_E!R10+FC_OTH_HH_SC_E!R10+FC_OTH_HH_WH_E!R10+FC_OTH_HH_CO_E!R10</f>
        <v>0</v>
      </c>
      <c r="S10" s="8">
        <f>FC_OTH_HH_SH_E!S10+FC_OTH_HH_SC_E!S10+FC_OTH_HH_WH_E!S10+FC_OTH_HH_CO_E!S10</f>
        <v>0</v>
      </c>
      <c r="T10" s="8">
        <f>FC_OTH_HH_SH_E!T10+FC_OTH_HH_SC_E!T10+FC_OTH_HH_WH_E!T10+FC_OTH_HH_CO_E!T10</f>
        <v>0</v>
      </c>
      <c r="U10" s="8">
        <f>FC_OTH_HH_SH_E!U10+FC_OTH_HH_SC_E!U10+FC_OTH_HH_WH_E!U10+FC_OTH_HH_CO_E!U10</f>
        <v>0</v>
      </c>
      <c r="V10" s="8">
        <f>FC_OTH_HH_SH_E!V10+FC_OTH_HH_SC_E!V10+FC_OTH_HH_WH_E!V10+FC_OTH_HH_CO_E!V10</f>
        <v>0</v>
      </c>
      <c r="W10" s="8">
        <f>FC_OTH_HH_SH_E!W10+FC_OTH_HH_SC_E!W10+FC_OTH_HH_WH_E!W10+FC_OTH_HH_CO_E!W10</f>
        <v>0</v>
      </c>
      <c r="X10" s="8">
        <f>FC_OTH_HH_SH_E!X10+FC_OTH_HH_SC_E!X10+FC_OTH_HH_WH_E!X10+FC_OTH_HH_CO_E!X10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FC_OTH_HH_SH_E!C12+FC_OTH_HH_SC_E!C12+FC_OTH_HH_WH_E!C12+FC_OTH_HH_CO_E!C12</f>
        <v>0</v>
      </c>
      <c r="D12" s="8">
        <f>FC_OTH_HH_SH_E!D12+FC_OTH_HH_SC_E!D12+FC_OTH_HH_WH_E!D12+FC_OTH_HH_CO_E!D12</f>
        <v>0</v>
      </c>
      <c r="E12" s="8">
        <f>FC_OTH_HH_SH_E!E12+FC_OTH_HH_SC_E!E12+FC_OTH_HH_WH_E!E12+FC_OTH_HH_CO_E!E12</f>
        <v>0</v>
      </c>
      <c r="F12" s="8">
        <f>FC_OTH_HH_SH_E!F12+FC_OTH_HH_SC_E!F12+FC_OTH_HH_WH_E!F12+FC_OTH_HH_CO_E!F12</f>
        <v>0</v>
      </c>
      <c r="G12" s="8">
        <f>FC_OTH_HH_SH_E!G12+FC_OTH_HH_SC_E!G12+FC_OTH_HH_WH_E!G12+FC_OTH_HH_CO_E!G12</f>
        <v>0</v>
      </c>
      <c r="H12" s="8">
        <f>FC_OTH_HH_SH_E!H12+FC_OTH_HH_SC_E!H12+FC_OTH_HH_WH_E!H12+FC_OTH_HH_CO_E!H12</f>
        <v>0</v>
      </c>
      <c r="I12" s="8">
        <f>FC_OTH_HH_SH_E!I12+FC_OTH_HH_SC_E!I12+FC_OTH_HH_WH_E!I12+FC_OTH_HH_CO_E!I12</f>
        <v>0</v>
      </c>
      <c r="J12" s="8">
        <f>FC_OTH_HH_SH_E!J12+FC_OTH_HH_SC_E!J12+FC_OTH_HH_WH_E!J12+FC_OTH_HH_CO_E!J12</f>
        <v>0</v>
      </c>
      <c r="K12" s="8">
        <f>FC_OTH_HH_SH_E!K12+FC_OTH_HH_SC_E!K12+FC_OTH_HH_WH_E!K12+FC_OTH_HH_CO_E!K12</f>
        <v>0</v>
      </c>
      <c r="L12" s="8">
        <f>FC_OTH_HH_SH_E!L12+FC_OTH_HH_SC_E!L12+FC_OTH_HH_WH_E!L12+FC_OTH_HH_CO_E!L12</f>
        <v>0</v>
      </c>
      <c r="M12" s="8">
        <f>FC_OTH_HH_SH_E!M12+FC_OTH_HH_SC_E!M12+FC_OTH_HH_WH_E!M12+FC_OTH_HH_CO_E!M12</f>
        <v>0</v>
      </c>
      <c r="N12" s="8">
        <f>FC_OTH_HH_SH_E!N12+FC_OTH_HH_SC_E!N12+FC_OTH_HH_WH_E!N12+FC_OTH_HH_CO_E!N12</f>
        <v>0</v>
      </c>
      <c r="O12" s="8">
        <f>FC_OTH_HH_SH_E!O12+FC_OTH_HH_SC_E!O12+FC_OTH_HH_WH_E!O12+FC_OTH_HH_CO_E!O12</f>
        <v>0</v>
      </c>
      <c r="P12" s="8">
        <f>FC_OTH_HH_SH_E!P12+FC_OTH_HH_SC_E!P12+FC_OTH_HH_WH_E!P12+FC_OTH_HH_CO_E!P12</f>
        <v>0</v>
      </c>
      <c r="Q12" s="8">
        <f>FC_OTH_HH_SH_E!Q12+FC_OTH_HH_SC_E!Q12+FC_OTH_HH_WH_E!Q12+FC_OTH_HH_CO_E!Q12</f>
        <v>0</v>
      </c>
      <c r="R12" s="8">
        <f>FC_OTH_HH_SH_E!R12+FC_OTH_HH_SC_E!R12+FC_OTH_HH_WH_E!R12+FC_OTH_HH_CO_E!R12</f>
        <v>0</v>
      </c>
      <c r="S12" s="8">
        <f>FC_OTH_HH_SH_E!S12+FC_OTH_HH_SC_E!S12+FC_OTH_HH_WH_E!S12+FC_OTH_HH_CO_E!S12</f>
        <v>0</v>
      </c>
      <c r="T12" s="8">
        <f>FC_OTH_HH_SH_E!T12+FC_OTH_HH_SC_E!T12+FC_OTH_HH_WH_E!T12+FC_OTH_HH_CO_E!T12</f>
        <v>0</v>
      </c>
      <c r="U12" s="8">
        <f>FC_OTH_HH_SH_E!U12+FC_OTH_HH_SC_E!U12+FC_OTH_HH_WH_E!U12+FC_OTH_HH_CO_E!U12</f>
        <v>0</v>
      </c>
      <c r="V12" s="8">
        <f>FC_OTH_HH_SH_E!V12+FC_OTH_HH_SC_E!V12+FC_OTH_HH_WH_E!V12+FC_OTH_HH_CO_E!V12</f>
        <v>0</v>
      </c>
      <c r="W12" s="8">
        <f>FC_OTH_HH_SH_E!W12+FC_OTH_HH_SC_E!W12+FC_OTH_HH_WH_E!W12+FC_OTH_HH_CO_E!W12</f>
        <v>0</v>
      </c>
      <c r="X12" s="8">
        <f>FC_OTH_HH_SH_E!X12+FC_OTH_HH_SC_E!X12+FC_OTH_HH_WH_E!X12+FC_OTH_HH_CO_E!X12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FC_OTH_HH_SH_E!C13+FC_OTH_HH_SC_E!C13+FC_OTH_HH_WH_E!C13+FC_OTH_HH_CO_E!C13</f>
        <v>0</v>
      </c>
      <c r="D13" s="8">
        <f>FC_OTH_HH_SH_E!D13+FC_OTH_HH_SC_E!D13+FC_OTH_HH_WH_E!D13+FC_OTH_HH_CO_E!D13</f>
        <v>0</v>
      </c>
      <c r="E13" s="8">
        <f>FC_OTH_HH_SH_E!E13+FC_OTH_HH_SC_E!E13+FC_OTH_HH_WH_E!E13+FC_OTH_HH_CO_E!E13</f>
        <v>0</v>
      </c>
      <c r="F13" s="8">
        <f>FC_OTH_HH_SH_E!F13+FC_OTH_HH_SC_E!F13+FC_OTH_HH_WH_E!F13+FC_OTH_HH_CO_E!F13</f>
        <v>0</v>
      </c>
      <c r="G13" s="8">
        <f>FC_OTH_HH_SH_E!G13+FC_OTH_HH_SC_E!G13+FC_OTH_HH_WH_E!G13+FC_OTH_HH_CO_E!G13</f>
        <v>0</v>
      </c>
      <c r="H13" s="8">
        <f>FC_OTH_HH_SH_E!H13+FC_OTH_HH_SC_E!H13+FC_OTH_HH_WH_E!H13+FC_OTH_HH_CO_E!H13</f>
        <v>0</v>
      </c>
      <c r="I13" s="8">
        <f>FC_OTH_HH_SH_E!I13+FC_OTH_HH_SC_E!I13+FC_OTH_HH_WH_E!I13+FC_OTH_HH_CO_E!I13</f>
        <v>0</v>
      </c>
      <c r="J13" s="8">
        <f>FC_OTH_HH_SH_E!J13+FC_OTH_HH_SC_E!J13+FC_OTH_HH_WH_E!J13+FC_OTH_HH_CO_E!J13</f>
        <v>0</v>
      </c>
      <c r="K13" s="8">
        <f>FC_OTH_HH_SH_E!K13+FC_OTH_HH_SC_E!K13+FC_OTH_HH_WH_E!K13+FC_OTH_HH_CO_E!K13</f>
        <v>0</v>
      </c>
      <c r="L13" s="8">
        <f>FC_OTH_HH_SH_E!L13+FC_OTH_HH_SC_E!L13+FC_OTH_HH_WH_E!L13+FC_OTH_HH_CO_E!L13</f>
        <v>0</v>
      </c>
      <c r="M13" s="8">
        <f>FC_OTH_HH_SH_E!M13+FC_OTH_HH_SC_E!M13+FC_OTH_HH_WH_E!M13+FC_OTH_HH_CO_E!M13</f>
        <v>0</v>
      </c>
      <c r="N13" s="8">
        <f>FC_OTH_HH_SH_E!N13+FC_OTH_HH_SC_E!N13+FC_OTH_HH_WH_E!N13+FC_OTH_HH_CO_E!N13</f>
        <v>0</v>
      </c>
      <c r="O13" s="8">
        <f>FC_OTH_HH_SH_E!O13+FC_OTH_HH_SC_E!O13+FC_OTH_HH_WH_E!O13+FC_OTH_HH_CO_E!O13</f>
        <v>0</v>
      </c>
      <c r="P13" s="8">
        <f>FC_OTH_HH_SH_E!P13+FC_OTH_HH_SC_E!P13+FC_OTH_HH_WH_E!P13+FC_OTH_HH_CO_E!P13</f>
        <v>0</v>
      </c>
      <c r="Q13" s="8">
        <f>FC_OTH_HH_SH_E!Q13+FC_OTH_HH_SC_E!Q13+FC_OTH_HH_WH_E!Q13+FC_OTH_HH_CO_E!Q13</f>
        <v>0</v>
      </c>
      <c r="R13" s="8">
        <f>FC_OTH_HH_SH_E!R13+FC_OTH_HH_SC_E!R13+FC_OTH_HH_WH_E!R13+FC_OTH_HH_CO_E!R13</f>
        <v>0</v>
      </c>
      <c r="S13" s="8">
        <f>FC_OTH_HH_SH_E!S13+FC_OTH_HH_SC_E!S13+FC_OTH_HH_WH_E!S13+FC_OTH_HH_CO_E!S13</f>
        <v>0</v>
      </c>
      <c r="T13" s="8">
        <f>FC_OTH_HH_SH_E!T13+FC_OTH_HH_SC_E!T13+FC_OTH_HH_WH_E!T13+FC_OTH_HH_CO_E!T13</f>
        <v>0</v>
      </c>
      <c r="U13" s="8">
        <f>FC_OTH_HH_SH_E!U13+FC_OTH_HH_SC_E!U13+FC_OTH_HH_WH_E!U13+FC_OTH_HH_CO_E!U13</f>
        <v>0</v>
      </c>
      <c r="V13" s="8">
        <f>FC_OTH_HH_SH_E!V13+FC_OTH_HH_SC_E!V13+FC_OTH_HH_WH_E!V13+FC_OTH_HH_CO_E!V13</f>
        <v>0</v>
      </c>
      <c r="W13" s="8">
        <f>FC_OTH_HH_SH_E!W13+FC_OTH_HH_SC_E!W13+FC_OTH_HH_WH_E!W13+FC_OTH_HH_CO_E!W13</f>
        <v>0</v>
      </c>
      <c r="X13" s="8">
        <f>FC_OTH_HH_SH_E!X13+FC_OTH_HH_SC_E!X13+FC_OTH_HH_WH_E!X13+FC_OTH_HH_CO_E!X13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FC_OTH_HH_SH_E!C14+FC_OTH_HH_SC_E!C14+FC_OTH_HH_WH_E!C14+FC_OTH_HH_CO_E!C14</f>
        <v>0</v>
      </c>
      <c r="D14" s="8">
        <f>FC_OTH_HH_SH_E!D14+FC_OTH_HH_SC_E!D14+FC_OTH_HH_WH_E!D14+FC_OTH_HH_CO_E!D14</f>
        <v>0</v>
      </c>
      <c r="E14" s="8">
        <f>FC_OTH_HH_SH_E!E14+FC_OTH_HH_SC_E!E14+FC_OTH_HH_WH_E!E14+FC_OTH_HH_CO_E!E14</f>
        <v>0</v>
      </c>
      <c r="F14" s="8">
        <f>FC_OTH_HH_SH_E!F14+FC_OTH_HH_SC_E!F14+FC_OTH_HH_WH_E!F14+FC_OTH_HH_CO_E!F14</f>
        <v>0</v>
      </c>
      <c r="G14" s="8">
        <f>FC_OTH_HH_SH_E!G14+FC_OTH_HH_SC_E!G14+FC_OTH_HH_WH_E!G14+FC_OTH_HH_CO_E!G14</f>
        <v>0</v>
      </c>
      <c r="H14" s="8">
        <f>FC_OTH_HH_SH_E!H14+FC_OTH_HH_SC_E!H14+FC_OTH_HH_WH_E!H14+FC_OTH_HH_CO_E!H14</f>
        <v>0</v>
      </c>
      <c r="I14" s="8">
        <f>FC_OTH_HH_SH_E!I14+FC_OTH_HH_SC_E!I14+FC_OTH_HH_WH_E!I14+FC_OTH_HH_CO_E!I14</f>
        <v>0</v>
      </c>
      <c r="J14" s="8">
        <f>FC_OTH_HH_SH_E!J14+FC_OTH_HH_SC_E!J14+FC_OTH_HH_WH_E!J14+FC_OTH_HH_CO_E!J14</f>
        <v>0</v>
      </c>
      <c r="K14" s="8">
        <f>FC_OTH_HH_SH_E!K14+FC_OTH_HH_SC_E!K14+FC_OTH_HH_WH_E!K14+FC_OTH_HH_CO_E!K14</f>
        <v>0</v>
      </c>
      <c r="L14" s="8">
        <f>FC_OTH_HH_SH_E!L14+FC_OTH_HH_SC_E!L14+FC_OTH_HH_WH_E!L14+FC_OTH_HH_CO_E!L14</f>
        <v>0</v>
      </c>
      <c r="M14" s="8">
        <f>FC_OTH_HH_SH_E!M14+FC_OTH_HH_SC_E!M14+FC_OTH_HH_WH_E!M14+FC_OTH_HH_CO_E!M14</f>
        <v>0</v>
      </c>
      <c r="N14" s="8">
        <f>FC_OTH_HH_SH_E!N14+FC_OTH_HH_SC_E!N14+FC_OTH_HH_WH_E!N14+FC_OTH_HH_CO_E!N14</f>
        <v>0</v>
      </c>
      <c r="O14" s="8">
        <f>FC_OTH_HH_SH_E!O14+FC_OTH_HH_SC_E!O14+FC_OTH_HH_WH_E!O14+FC_OTH_HH_CO_E!O14</f>
        <v>0</v>
      </c>
      <c r="P14" s="8">
        <f>FC_OTH_HH_SH_E!P14+FC_OTH_HH_SC_E!P14+FC_OTH_HH_WH_E!P14+FC_OTH_HH_CO_E!P14</f>
        <v>0</v>
      </c>
      <c r="Q14" s="8">
        <f>FC_OTH_HH_SH_E!Q14+FC_OTH_HH_SC_E!Q14+FC_OTH_HH_WH_E!Q14+FC_OTH_HH_CO_E!Q14</f>
        <v>0</v>
      </c>
      <c r="R14" s="8">
        <f>FC_OTH_HH_SH_E!R14+FC_OTH_HH_SC_E!R14+FC_OTH_HH_WH_E!R14+FC_OTH_HH_CO_E!R14</f>
        <v>0</v>
      </c>
      <c r="S14" s="8">
        <f>FC_OTH_HH_SH_E!S14+FC_OTH_HH_SC_E!S14+FC_OTH_HH_WH_E!S14+FC_OTH_HH_CO_E!S14</f>
        <v>0</v>
      </c>
      <c r="T14" s="8">
        <f>FC_OTH_HH_SH_E!T14+FC_OTH_HH_SC_E!T14+FC_OTH_HH_WH_E!T14+FC_OTH_HH_CO_E!T14</f>
        <v>0</v>
      </c>
      <c r="U14" s="8">
        <f>FC_OTH_HH_SH_E!U14+FC_OTH_HH_SC_E!U14+FC_OTH_HH_WH_E!U14+FC_OTH_HH_CO_E!U14</f>
        <v>0</v>
      </c>
      <c r="V14" s="8">
        <f>FC_OTH_HH_SH_E!V14+FC_OTH_HH_SC_E!V14+FC_OTH_HH_WH_E!V14+FC_OTH_HH_CO_E!V14</f>
        <v>0</v>
      </c>
      <c r="W14" s="8">
        <f>FC_OTH_HH_SH_E!W14+FC_OTH_HH_SC_E!W14+FC_OTH_HH_WH_E!W14+FC_OTH_HH_CO_E!W14</f>
        <v>0</v>
      </c>
      <c r="X14" s="8">
        <f>FC_OTH_HH_SH_E!X14+FC_OTH_HH_SC_E!X14+FC_OTH_HH_WH_E!X14+FC_OTH_HH_CO_E!X14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FC_OTH_HH_SH_E!C15+FC_OTH_HH_SC_E!C15+FC_OTH_HH_WH_E!C15+FC_OTH_HH_CO_E!C15</f>
        <v>0</v>
      </c>
      <c r="D15" s="8">
        <f>FC_OTH_HH_SH_E!D15+FC_OTH_HH_SC_E!D15+FC_OTH_HH_WH_E!D15+FC_OTH_HH_CO_E!D15</f>
        <v>0</v>
      </c>
      <c r="E15" s="8">
        <f>FC_OTH_HH_SH_E!E15+FC_OTH_HH_SC_E!E15+FC_OTH_HH_WH_E!E15+FC_OTH_HH_CO_E!E15</f>
        <v>0</v>
      </c>
      <c r="F15" s="8">
        <f>FC_OTH_HH_SH_E!F15+FC_OTH_HH_SC_E!F15+FC_OTH_HH_WH_E!F15+FC_OTH_HH_CO_E!F15</f>
        <v>0</v>
      </c>
      <c r="G15" s="8">
        <f>FC_OTH_HH_SH_E!G15+FC_OTH_HH_SC_E!G15+FC_OTH_HH_WH_E!G15+FC_OTH_HH_CO_E!G15</f>
        <v>0</v>
      </c>
      <c r="H15" s="8">
        <f>FC_OTH_HH_SH_E!H15+FC_OTH_HH_SC_E!H15+FC_OTH_HH_WH_E!H15+FC_OTH_HH_CO_E!H15</f>
        <v>0</v>
      </c>
      <c r="I15" s="8">
        <f>FC_OTH_HH_SH_E!I15+FC_OTH_HH_SC_E!I15+FC_OTH_HH_WH_E!I15+FC_OTH_HH_CO_E!I15</f>
        <v>0</v>
      </c>
      <c r="J15" s="8">
        <f>FC_OTH_HH_SH_E!J15+FC_OTH_HH_SC_E!J15+FC_OTH_HH_WH_E!J15+FC_OTH_HH_CO_E!J15</f>
        <v>0</v>
      </c>
      <c r="K15" s="8">
        <f>FC_OTH_HH_SH_E!K15+FC_OTH_HH_SC_E!K15+FC_OTH_HH_WH_E!K15+FC_OTH_HH_CO_E!K15</f>
        <v>0</v>
      </c>
      <c r="L15" s="8">
        <f>FC_OTH_HH_SH_E!L15+FC_OTH_HH_SC_E!L15+FC_OTH_HH_WH_E!L15+FC_OTH_HH_CO_E!L15</f>
        <v>0</v>
      </c>
      <c r="M15" s="8">
        <f>FC_OTH_HH_SH_E!M15+FC_OTH_HH_SC_E!M15+FC_OTH_HH_WH_E!M15+FC_OTH_HH_CO_E!M15</f>
        <v>0</v>
      </c>
      <c r="N15" s="8">
        <f>FC_OTH_HH_SH_E!N15+FC_OTH_HH_SC_E!N15+FC_OTH_HH_WH_E!N15+FC_OTH_HH_CO_E!N15</f>
        <v>0</v>
      </c>
      <c r="O15" s="8">
        <f>FC_OTH_HH_SH_E!O15+FC_OTH_HH_SC_E!O15+FC_OTH_HH_WH_E!O15+FC_OTH_HH_CO_E!O15</f>
        <v>0</v>
      </c>
      <c r="P15" s="8">
        <f>FC_OTH_HH_SH_E!P15+FC_OTH_HH_SC_E!P15+FC_OTH_HH_WH_E!P15+FC_OTH_HH_CO_E!P15</f>
        <v>0</v>
      </c>
      <c r="Q15" s="8">
        <f>FC_OTH_HH_SH_E!Q15+FC_OTH_HH_SC_E!Q15+FC_OTH_HH_WH_E!Q15+FC_OTH_HH_CO_E!Q15</f>
        <v>0</v>
      </c>
      <c r="R15" s="8">
        <f>FC_OTH_HH_SH_E!R15+FC_OTH_HH_SC_E!R15+FC_OTH_HH_WH_E!R15+FC_OTH_HH_CO_E!R15</f>
        <v>0</v>
      </c>
      <c r="S15" s="8">
        <f>FC_OTH_HH_SH_E!S15+FC_OTH_HH_SC_E!S15+FC_OTH_HH_WH_E!S15+FC_OTH_HH_CO_E!S15</f>
        <v>0</v>
      </c>
      <c r="T15" s="8">
        <f>FC_OTH_HH_SH_E!T15+FC_OTH_HH_SC_E!T15+FC_OTH_HH_WH_E!T15+FC_OTH_HH_CO_E!T15</f>
        <v>0</v>
      </c>
      <c r="U15" s="8">
        <f>FC_OTH_HH_SH_E!U15+FC_OTH_HH_SC_E!U15+FC_OTH_HH_WH_E!U15+FC_OTH_HH_CO_E!U15</f>
        <v>0</v>
      </c>
      <c r="V15" s="8">
        <f>FC_OTH_HH_SH_E!V15+FC_OTH_HH_SC_E!V15+FC_OTH_HH_WH_E!V15+FC_OTH_HH_CO_E!V15</f>
        <v>0</v>
      </c>
      <c r="W15" s="8">
        <f>FC_OTH_HH_SH_E!W15+FC_OTH_HH_SC_E!W15+FC_OTH_HH_WH_E!W15+FC_OTH_HH_CO_E!W15</f>
        <v>0</v>
      </c>
      <c r="X15" s="8">
        <f>FC_OTH_HH_SH_E!X15+FC_OTH_HH_SC_E!X15+FC_OTH_HH_WH_E!X15+FC_OTH_HH_CO_E!X15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FC_OTH_HH_SH_E!C16+FC_OTH_HH_SC_E!C16+FC_OTH_HH_WH_E!C16+FC_OTH_HH_CO_E!C16</f>
        <v>0</v>
      </c>
      <c r="D16" s="8">
        <f>FC_OTH_HH_SH_E!D16+FC_OTH_HH_SC_E!D16+FC_OTH_HH_WH_E!D16+FC_OTH_HH_CO_E!D16</f>
        <v>0</v>
      </c>
      <c r="E16" s="8">
        <f>FC_OTH_HH_SH_E!E16+FC_OTH_HH_SC_E!E16+FC_OTH_HH_WH_E!E16+FC_OTH_HH_CO_E!E16</f>
        <v>0</v>
      </c>
      <c r="F16" s="8">
        <f>FC_OTH_HH_SH_E!F16+FC_OTH_HH_SC_E!F16+FC_OTH_HH_WH_E!F16+FC_OTH_HH_CO_E!F16</f>
        <v>0</v>
      </c>
      <c r="G16" s="8">
        <f>FC_OTH_HH_SH_E!G16+FC_OTH_HH_SC_E!G16+FC_OTH_HH_WH_E!G16+FC_OTH_HH_CO_E!G16</f>
        <v>0</v>
      </c>
      <c r="H16" s="8">
        <f>FC_OTH_HH_SH_E!H16+FC_OTH_HH_SC_E!H16+FC_OTH_HH_WH_E!H16+FC_OTH_HH_CO_E!H16</f>
        <v>0</v>
      </c>
      <c r="I16" s="8">
        <f>FC_OTH_HH_SH_E!I16+FC_OTH_HH_SC_E!I16+FC_OTH_HH_WH_E!I16+FC_OTH_HH_CO_E!I16</f>
        <v>0</v>
      </c>
      <c r="J16" s="8">
        <f>FC_OTH_HH_SH_E!J16+FC_OTH_HH_SC_E!J16+FC_OTH_HH_WH_E!J16+FC_OTH_HH_CO_E!J16</f>
        <v>0</v>
      </c>
      <c r="K16" s="8">
        <f>FC_OTH_HH_SH_E!K16+FC_OTH_HH_SC_E!K16+FC_OTH_HH_WH_E!K16+FC_OTH_HH_CO_E!K16</f>
        <v>0</v>
      </c>
      <c r="L16" s="8">
        <f>FC_OTH_HH_SH_E!L16+FC_OTH_HH_SC_E!L16+FC_OTH_HH_WH_E!L16+FC_OTH_HH_CO_E!L16</f>
        <v>0</v>
      </c>
      <c r="M16" s="8">
        <f>FC_OTH_HH_SH_E!M16+FC_OTH_HH_SC_E!M16+FC_OTH_HH_WH_E!M16+FC_OTH_HH_CO_E!M16</f>
        <v>0</v>
      </c>
      <c r="N16" s="8">
        <f>FC_OTH_HH_SH_E!N16+FC_OTH_HH_SC_E!N16+FC_OTH_HH_WH_E!N16+FC_OTH_HH_CO_E!N16</f>
        <v>0</v>
      </c>
      <c r="O16" s="8">
        <f>FC_OTH_HH_SH_E!O16+FC_OTH_HH_SC_E!O16+FC_OTH_HH_WH_E!O16+FC_OTH_HH_CO_E!O16</f>
        <v>0</v>
      </c>
      <c r="P16" s="8">
        <f>FC_OTH_HH_SH_E!P16+FC_OTH_HH_SC_E!P16+FC_OTH_HH_WH_E!P16+FC_OTH_HH_CO_E!P16</f>
        <v>0</v>
      </c>
      <c r="Q16" s="8">
        <f>FC_OTH_HH_SH_E!Q16+FC_OTH_HH_SC_E!Q16+FC_OTH_HH_WH_E!Q16+FC_OTH_HH_CO_E!Q16</f>
        <v>0</v>
      </c>
      <c r="R16" s="8">
        <f>FC_OTH_HH_SH_E!R16+FC_OTH_HH_SC_E!R16+FC_OTH_HH_WH_E!R16+FC_OTH_HH_CO_E!R16</f>
        <v>0</v>
      </c>
      <c r="S16" s="8">
        <f>FC_OTH_HH_SH_E!S16+FC_OTH_HH_SC_E!S16+FC_OTH_HH_WH_E!S16+FC_OTH_HH_CO_E!S16</f>
        <v>0</v>
      </c>
      <c r="T16" s="8">
        <f>FC_OTH_HH_SH_E!T16+FC_OTH_HH_SC_E!T16+FC_OTH_HH_WH_E!T16+FC_OTH_HH_CO_E!T16</f>
        <v>0</v>
      </c>
      <c r="U16" s="8">
        <f>FC_OTH_HH_SH_E!U16+FC_OTH_HH_SC_E!U16+FC_OTH_HH_WH_E!U16+FC_OTH_HH_CO_E!U16</f>
        <v>0</v>
      </c>
      <c r="V16" s="8">
        <f>FC_OTH_HH_SH_E!V16+FC_OTH_HH_SC_E!V16+FC_OTH_HH_WH_E!V16+FC_OTH_HH_CO_E!V16</f>
        <v>0</v>
      </c>
      <c r="W16" s="8">
        <f>FC_OTH_HH_SH_E!W16+FC_OTH_HH_SC_E!W16+FC_OTH_HH_WH_E!W16+FC_OTH_HH_CO_E!W16</f>
        <v>0</v>
      </c>
      <c r="X16" s="8">
        <f>FC_OTH_HH_SH_E!X16+FC_OTH_HH_SC_E!X16+FC_OTH_HH_WH_E!X16+FC_OTH_HH_CO_E!X16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48.47148</v>
      </c>
      <c r="D17" s="27">
        <f t="shared" si="5"/>
        <v>5.9939999999999998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FC_OTH_HH_SH_E!C18+FC_OTH_HH_SC_E!C18+FC_OTH_HH_WH_E!C18+FC_OTH_HH_CO_E!C18</f>
        <v>48.47148</v>
      </c>
      <c r="D18" s="8">
        <f>FC_OTH_HH_SH_E!D18+FC_OTH_HH_SC_E!D18+FC_OTH_HH_WH_E!D18+FC_OTH_HH_CO_E!D18</f>
        <v>5.9939999999999998</v>
      </c>
      <c r="E18" s="8">
        <f>FC_OTH_HH_SH_E!E18+FC_OTH_HH_SC_E!E18+FC_OTH_HH_WH_E!E18+FC_OTH_HH_CO_E!E18</f>
        <v>0</v>
      </c>
      <c r="F18" s="8">
        <f>FC_OTH_HH_SH_E!F18+FC_OTH_HH_SC_E!F18+FC_OTH_HH_WH_E!F18+FC_OTH_HH_CO_E!F18</f>
        <v>0</v>
      </c>
      <c r="G18" s="8">
        <f>FC_OTH_HH_SH_E!G18+FC_OTH_HH_SC_E!G18+FC_OTH_HH_WH_E!G18+FC_OTH_HH_CO_E!G18</f>
        <v>0</v>
      </c>
      <c r="H18" s="8">
        <f>FC_OTH_HH_SH_E!H18+FC_OTH_HH_SC_E!H18+FC_OTH_HH_WH_E!H18+FC_OTH_HH_CO_E!H18</f>
        <v>0</v>
      </c>
      <c r="I18" s="8">
        <f>FC_OTH_HH_SH_E!I18+FC_OTH_HH_SC_E!I18+FC_OTH_HH_WH_E!I18+FC_OTH_HH_CO_E!I18</f>
        <v>0</v>
      </c>
      <c r="J18" s="8">
        <f>FC_OTH_HH_SH_E!J18+FC_OTH_HH_SC_E!J18+FC_OTH_HH_WH_E!J18+FC_OTH_HH_CO_E!J18</f>
        <v>0</v>
      </c>
      <c r="K18" s="8">
        <f>FC_OTH_HH_SH_E!K18+FC_OTH_HH_SC_E!K18+FC_OTH_HH_WH_E!K18+FC_OTH_HH_CO_E!K18</f>
        <v>0</v>
      </c>
      <c r="L18" s="8">
        <f>FC_OTH_HH_SH_E!L18+FC_OTH_HH_SC_E!L18+FC_OTH_HH_WH_E!L18+FC_OTH_HH_CO_E!L18</f>
        <v>0</v>
      </c>
      <c r="M18" s="8">
        <f>FC_OTH_HH_SH_E!M18+FC_OTH_HH_SC_E!M18+FC_OTH_HH_WH_E!M18+FC_OTH_HH_CO_E!M18</f>
        <v>0</v>
      </c>
      <c r="N18" s="8">
        <f>FC_OTH_HH_SH_E!N18+FC_OTH_HH_SC_E!N18+FC_OTH_HH_WH_E!N18+FC_OTH_HH_CO_E!N18</f>
        <v>0</v>
      </c>
      <c r="O18" s="8">
        <f>FC_OTH_HH_SH_E!O18+FC_OTH_HH_SC_E!O18+FC_OTH_HH_WH_E!O18+FC_OTH_HH_CO_E!O18</f>
        <v>0</v>
      </c>
      <c r="P18" s="8">
        <f>FC_OTH_HH_SH_E!P18+FC_OTH_HH_SC_E!P18+FC_OTH_HH_WH_E!P18+FC_OTH_HH_CO_E!P18</f>
        <v>0</v>
      </c>
      <c r="Q18" s="8">
        <f>FC_OTH_HH_SH_E!Q18+FC_OTH_HH_SC_E!Q18+FC_OTH_HH_WH_E!Q18+FC_OTH_HH_CO_E!Q18</f>
        <v>0</v>
      </c>
      <c r="R18" s="8">
        <f>FC_OTH_HH_SH_E!R18+FC_OTH_HH_SC_E!R18+FC_OTH_HH_WH_E!R18+FC_OTH_HH_CO_E!R18</f>
        <v>0</v>
      </c>
      <c r="S18" s="8">
        <f>FC_OTH_HH_SH_E!S18+FC_OTH_HH_SC_E!S18+FC_OTH_HH_WH_E!S18+FC_OTH_HH_CO_E!S18</f>
        <v>0</v>
      </c>
      <c r="T18" s="8">
        <f>FC_OTH_HH_SH_E!T18+FC_OTH_HH_SC_E!T18+FC_OTH_HH_WH_E!T18+FC_OTH_HH_CO_E!T18</f>
        <v>0</v>
      </c>
      <c r="U18" s="8">
        <f>FC_OTH_HH_SH_E!U18+FC_OTH_HH_SC_E!U18+FC_OTH_HH_WH_E!U18+FC_OTH_HH_CO_E!U18</f>
        <v>0</v>
      </c>
      <c r="V18" s="8">
        <f>FC_OTH_HH_SH_E!V18+FC_OTH_HH_SC_E!V18+FC_OTH_HH_WH_E!V18+FC_OTH_HH_CO_E!V18</f>
        <v>0</v>
      </c>
      <c r="W18" s="8">
        <f>FC_OTH_HH_SH_E!W18+FC_OTH_HH_SC_E!W18+FC_OTH_HH_WH_E!W18+FC_OTH_HH_CO_E!W18</f>
        <v>0</v>
      </c>
      <c r="X18" s="8">
        <f>FC_OTH_HH_SH_E!X18+FC_OTH_HH_SC_E!X18+FC_OTH_HH_WH_E!X18+FC_OTH_HH_CO_E!X18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FC_OTH_HH_SH_E!C19+FC_OTH_HH_SC_E!C19+FC_OTH_HH_WH_E!C19+FC_OTH_HH_CO_E!C19</f>
        <v>0</v>
      </c>
      <c r="D19" s="8">
        <f>FC_OTH_HH_SH_E!D19+FC_OTH_HH_SC_E!D19+FC_OTH_HH_WH_E!D19+FC_OTH_HH_CO_E!D19</f>
        <v>0</v>
      </c>
      <c r="E19" s="8">
        <f>FC_OTH_HH_SH_E!E19+FC_OTH_HH_SC_E!E19+FC_OTH_HH_WH_E!E19+FC_OTH_HH_CO_E!E19</f>
        <v>0</v>
      </c>
      <c r="F19" s="8">
        <f>FC_OTH_HH_SH_E!F19+FC_OTH_HH_SC_E!F19+FC_OTH_HH_WH_E!F19+FC_OTH_HH_CO_E!F19</f>
        <v>0</v>
      </c>
      <c r="G19" s="8">
        <f>FC_OTH_HH_SH_E!G19+FC_OTH_HH_SC_E!G19+FC_OTH_HH_WH_E!G19+FC_OTH_HH_CO_E!G19</f>
        <v>0</v>
      </c>
      <c r="H19" s="8">
        <f>FC_OTH_HH_SH_E!H19+FC_OTH_HH_SC_E!H19+FC_OTH_HH_WH_E!H19+FC_OTH_HH_CO_E!H19</f>
        <v>0</v>
      </c>
      <c r="I19" s="8">
        <f>FC_OTH_HH_SH_E!I19+FC_OTH_HH_SC_E!I19+FC_OTH_HH_WH_E!I19+FC_OTH_HH_CO_E!I19</f>
        <v>0</v>
      </c>
      <c r="J19" s="8">
        <f>FC_OTH_HH_SH_E!J19+FC_OTH_HH_SC_E!J19+FC_OTH_HH_WH_E!J19+FC_OTH_HH_CO_E!J19</f>
        <v>0</v>
      </c>
      <c r="K19" s="8">
        <f>FC_OTH_HH_SH_E!K19+FC_OTH_HH_SC_E!K19+FC_OTH_HH_WH_E!K19+FC_OTH_HH_CO_E!K19</f>
        <v>0</v>
      </c>
      <c r="L19" s="8">
        <f>FC_OTH_HH_SH_E!L19+FC_OTH_HH_SC_E!L19+FC_OTH_HH_WH_E!L19+FC_OTH_HH_CO_E!L19</f>
        <v>0</v>
      </c>
      <c r="M19" s="8">
        <f>FC_OTH_HH_SH_E!M19+FC_OTH_HH_SC_E!M19+FC_OTH_HH_WH_E!M19+FC_OTH_HH_CO_E!M19</f>
        <v>0</v>
      </c>
      <c r="N19" s="8">
        <f>FC_OTH_HH_SH_E!N19+FC_OTH_HH_SC_E!N19+FC_OTH_HH_WH_E!N19+FC_OTH_HH_CO_E!N19</f>
        <v>0</v>
      </c>
      <c r="O19" s="8">
        <f>FC_OTH_HH_SH_E!O19+FC_OTH_HH_SC_E!O19+FC_OTH_HH_WH_E!O19+FC_OTH_HH_CO_E!O19</f>
        <v>0</v>
      </c>
      <c r="P19" s="8">
        <f>FC_OTH_HH_SH_E!P19+FC_OTH_HH_SC_E!P19+FC_OTH_HH_WH_E!P19+FC_OTH_HH_CO_E!P19</f>
        <v>0</v>
      </c>
      <c r="Q19" s="8">
        <f>FC_OTH_HH_SH_E!Q19+FC_OTH_HH_SC_E!Q19+FC_OTH_HH_WH_E!Q19+FC_OTH_HH_CO_E!Q19</f>
        <v>0</v>
      </c>
      <c r="R19" s="8">
        <f>FC_OTH_HH_SH_E!R19+FC_OTH_HH_SC_E!R19+FC_OTH_HH_WH_E!R19+FC_OTH_HH_CO_E!R19</f>
        <v>0</v>
      </c>
      <c r="S19" s="8">
        <f>FC_OTH_HH_SH_E!S19+FC_OTH_HH_SC_E!S19+FC_OTH_HH_WH_E!S19+FC_OTH_HH_CO_E!S19</f>
        <v>0</v>
      </c>
      <c r="T19" s="8">
        <f>FC_OTH_HH_SH_E!T19+FC_OTH_HH_SC_E!T19+FC_OTH_HH_WH_E!T19+FC_OTH_HH_CO_E!T19</f>
        <v>0</v>
      </c>
      <c r="U19" s="8">
        <f>FC_OTH_HH_SH_E!U19+FC_OTH_HH_SC_E!U19+FC_OTH_HH_WH_E!U19+FC_OTH_HH_CO_E!U19</f>
        <v>0</v>
      </c>
      <c r="V19" s="8">
        <f>FC_OTH_HH_SH_E!V19+FC_OTH_HH_SC_E!V19+FC_OTH_HH_WH_E!V19+FC_OTH_HH_CO_E!V19</f>
        <v>0</v>
      </c>
      <c r="W19" s="8">
        <f>FC_OTH_HH_SH_E!W19+FC_OTH_HH_SC_E!W19+FC_OTH_HH_WH_E!W19+FC_OTH_HH_CO_E!W19</f>
        <v>0</v>
      </c>
      <c r="X19" s="8">
        <f>FC_OTH_HH_SH_E!X19+FC_OTH_HH_SC_E!X19+FC_OTH_HH_WH_E!X19+FC_OTH_HH_CO_E!X19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FC_OTH_HH_SH_E!C20+FC_OTH_HH_SC_E!C20+FC_OTH_HH_WH_E!C20+FC_OTH_HH_CO_E!C20</f>
        <v>0</v>
      </c>
      <c r="D20" s="8">
        <f>FC_OTH_HH_SH_E!D20+FC_OTH_HH_SC_E!D20+FC_OTH_HH_WH_E!D20+FC_OTH_HH_CO_E!D20</f>
        <v>0</v>
      </c>
      <c r="E20" s="8">
        <f>FC_OTH_HH_SH_E!E20+FC_OTH_HH_SC_E!E20+FC_OTH_HH_WH_E!E20+FC_OTH_HH_CO_E!E20</f>
        <v>0</v>
      </c>
      <c r="F20" s="8">
        <f>FC_OTH_HH_SH_E!F20+FC_OTH_HH_SC_E!F20+FC_OTH_HH_WH_E!F20+FC_OTH_HH_CO_E!F20</f>
        <v>0</v>
      </c>
      <c r="G20" s="8">
        <f>FC_OTH_HH_SH_E!G20+FC_OTH_HH_SC_E!G20+FC_OTH_HH_WH_E!G20+FC_OTH_HH_CO_E!G20</f>
        <v>0</v>
      </c>
      <c r="H20" s="8">
        <f>FC_OTH_HH_SH_E!H20+FC_OTH_HH_SC_E!H20+FC_OTH_HH_WH_E!H20+FC_OTH_HH_CO_E!H20</f>
        <v>0</v>
      </c>
      <c r="I20" s="8">
        <f>FC_OTH_HH_SH_E!I20+FC_OTH_HH_SC_E!I20+FC_OTH_HH_WH_E!I20+FC_OTH_HH_CO_E!I20</f>
        <v>0</v>
      </c>
      <c r="J20" s="8">
        <f>FC_OTH_HH_SH_E!J20+FC_OTH_HH_SC_E!J20+FC_OTH_HH_WH_E!J20+FC_OTH_HH_CO_E!J20</f>
        <v>0</v>
      </c>
      <c r="K20" s="8">
        <f>FC_OTH_HH_SH_E!K20+FC_OTH_HH_SC_E!K20+FC_OTH_HH_WH_E!K20+FC_OTH_HH_CO_E!K20</f>
        <v>0</v>
      </c>
      <c r="L20" s="8">
        <f>FC_OTH_HH_SH_E!L20+FC_OTH_HH_SC_E!L20+FC_OTH_HH_WH_E!L20+FC_OTH_HH_CO_E!L20</f>
        <v>0</v>
      </c>
      <c r="M20" s="8">
        <f>FC_OTH_HH_SH_E!M20+FC_OTH_HH_SC_E!M20+FC_OTH_HH_WH_E!M20+FC_OTH_HH_CO_E!M20</f>
        <v>0</v>
      </c>
      <c r="N20" s="8">
        <f>FC_OTH_HH_SH_E!N20+FC_OTH_HH_SC_E!N20+FC_OTH_HH_WH_E!N20+FC_OTH_HH_CO_E!N20</f>
        <v>0</v>
      </c>
      <c r="O20" s="8">
        <f>FC_OTH_HH_SH_E!O20+FC_OTH_HH_SC_E!O20+FC_OTH_HH_WH_E!O20+FC_OTH_HH_CO_E!O20</f>
        <v>0</v>
      </c>
      <c r="P20" s="8">
        <f>FC_OTH_HH_SH_E!P20+FC_OTH_HH_SC_E!P20+FC_OTH_HH_WH_E!P20+FC_OTH_HH_CO_E!P20</f>
        <v>0</v>
      </c>
      <c r="Q20" s="8">
        <f>FC_OTH_HH_SH_E!Q20+FC_OTH_HH_SC_E!Q20+FC_OTH_HH_WH_E!Q20+FC_OTH_HH_CO_E!Q20</f>
        <v>0</v>
      </c>
      <c r="R20" s="8">
        <f>FC_OTH_HH_SH_E!R20+FC_OTH_HH_SC_E!R20+FC_OTH_HH_WH_E!R20+FC_OTH_HH_CO_E!R20</f>
        <v>0</v>
      </c>
      <c r="S20" s="8">
        <f>FC_OTH_HH_SH_E!S20+FC_OTH_HH_SC_E!S20+FC_OTH_HH_WH_E!S20+FC_OTH_HH_CO_E!S20</f>
        <v>0</v>
      </c>
      <c r="T20" s="8">
        <f>FC_OTH_HH_SH_E!T20+FC_OTH_HH_SC_E!T20+FC_OTH_HH_WH_E!T20+FC_OTH_HH_CO_E!T20</f>
        <v>0</v>
      </c>
      <c r="U20" s="8">
        <f>FC_OTH_HH_SH_E!U20+FC_OTH_HH_SC_E!U20+FC_OTH_HH_WH_E!U20+FC_OTH_HH_CO_E!U20</f>
        <v>0</v>
      </c>
      <c r="V20" s="8">
        <f>FC_OTH_HH_SH_E!V20+FC_OTH_HH_SC_E!V20+FC_OTH_HH_WH_E!V20+FC_OTH_HH_CO_E!V20</f>
        <v>0</v>
      </c>
      <c r="W20" s="8">
        <f>FC_OTH_HH_SH_E!W20+FC_OTH_HH_SC_E!W20+FC_OTH_HH_WH_E!W20+FC_OTH_HH_CO_E!W20</f>
        <v>0</v>
      </c>
      <c r="X20" s="8">
        <f>FC_OTH_HH_SH_E!X20+FC_OTH_HH_SC_E!X20+FC_OTH_HH_WH_E!X20+FC_OTH_HH_CO_E!X20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FC_OTH_HH_SH_E!C21+FC_OTH_HH_SC_E!C21+FC_OTH_HH_WH_E!C21+FC_OTH_HH_CO_E!C21</f>
        <v>0</v>
      </c>
      <c r="D21" s="8">
        <f>FC_OTH_HH_SH_E!D21+FC_OTH_HH_SC_E!D21+FC_OTH_HH_WH_E!D21+FC_OTH_HH_CO_E!D21</f>
        <v>0</v>
      </c>
      <c r="E21" s="8">
        <f>FC_OTH_HH_SH_E!E21+FC_OTH_HH_SC_E!E21+FC_OTH_HH_WH_E!E21+FC_OTH_HH_CO_E!E21</f>
        <v>0</v>
      </c>
      <c r="F21" s="8">
        <f>FC_OTH_HH_SH_E!F21+FC_OTH_HH_SC_E!F21+FC_OTH_HH_WH_E!F21+FC_OTH_HH_CO_E!F21</f>
        <v>0</v>
      </c>
      <c r="G21" s="8">
        <f>FC_OTH_HH_SH_E!G21+FC_OTH_HH_SC_E!G21+FC_OTH_HH_WH_E!G21+FC_OTH_HH_CO_E!G21</f>
        <v>0</v>
      </c>
      <c r="H21" s="8">
        <f>FC_OTH_HH_SH_E!H21+FC_OTH_HH_SC_E!H21+FC_OTH_HH_WH_E!H21+FC_OTH_HH_CO_E!H21</f>
        <v>0</v>
      </c>
      <c r="I21" s="8">
        <f>FC_OTH_HH_SH_E!I21+FC_OTH_HH_SC_E!I21+FC_OTH_HH_WH_E!I21+FC_OTH_HH_CO_E!I21</f>
        <v>0</v>
      </c>
      <c r="J21" s="8">
        <f>FC_OTH_HH_SH_E!J21+FC_OTH_HH_SC_E!J21+FC_OTH_HH_WH_E!J21+FC_OTH_HH_CO_E!J21</f>
        <v>0</v>
      </c>
      <c r="K21" s="8">
        <f>FC_OTH_HH_SH_E!K21+FC_OTH_HH_SC_E!K21+FC_OTH_HH_WH_E!K21+FC_OTH_HH_CO_E!K21</f>
        <v>0</v>
      </c>
      <c r="L21" s="8">
        <f>FC_OTH_HH_SH_E!L21+FC_OTH_HH_SC_E!L21+FC_OTH_HH_WH_E!L21+FC_OTH_HH_CO_E!L21</f>
        <v>0</v>
      </c>
      <c r="M21" s="8">
        <f>FC_OTH_HH_SH_E!M21+FC_OTH_HH_SC_E!M21+FC_OTH_HH_WH_E!M21+FC_OTH_HH_CO_E!M21</f>
        <v>0</v>
      </c>
      <c r="N21" s="8">
        <f>FC_OTH_HH_SH_E!N21+FC_OTH_HH_SC_E!N21+FC_OTH_HH_WH_E!N21+FC_OTH_HH_CO_E!N21</f>
        <v>0</v>
      </c>
      <c r="O21" s="8">
        <f>FC_OTH_HH_SH_E!O21+FC_OTH_HH_SC_E!O21+FC_OTH_HH_WH_E!O21+FC_OTH_HH_CO_E!O21</f>
        <v>0</v>
      </c>
      <c r="P21" s="8">
        <f>FC_OTH_HH_SH_E!P21+FC_OTH_HH_SC_E!P21+FC_OTH_HH_WH_E!P21+FC_OTH_HH_CO_E!P21</f>
        <v>0</v>
      </c>
      <c r="Q21" s="8">
        <f>FC_OTH_HH_SH_E!Q21+FC_OTH_HH_SC_E!Q21+FC_OTH_HH_WH_E!Q21+FC_OTH_HH_CO_E!Q21</f>
        <v>0</v>
      </c>
      <c r="R21" s="8">
        <f>FC_OTH_HH_SH_E!R21+FC_OTH_HH_SC_E!R21+FC_OTH_HH_WH_E!R21+FC_OTH_HH_CO_E!R21</f>
        <v>0</v>
      </c>
      <c r="S21" s="8">
        <f>FC_OTH_HH_SH_E!S21+FC_OTH_HH_SC_E!S21+FC_OTH_HH_WH_E!S21+FC_OTH_HH_CO_E!S21</f>
        <v>0</v>
      </c>
      <c r="T21" s="8">
        <f>FC_OTH_HH_SH_E!T21+FC_OTH_HH_SC_E!T21+FC_OTH_HH_WH_E!T21+FC_OTH_HH_CO_E!T21</f>
        <v>0</v>
      </c>
      <c r="U21" s="8">
        <f>FC_OTH_HH_SH_E!U21+FC_OTH_HH_SC_E!U21+FC_OTH_HH_WH_E!U21+FC_OTH_HH_CO_E!U21</f>
        <v>0</v>
      </c>
      <c r="V21" s="8">
        <f>FC_OTH_HH_SH_E!V21+FC_OTH_HH_SC_E!V21+FC_OTH_HH_WH_E!V21+FC_OTH_HH_CO_E!V21</f>
        <v>0</v>
      </c>
      <c r="W21" s="8">
        <f>FC_OTH_HH_SH_E!W21+FC_OTH_HH_SC_E!W21+FC_OTH_HH_WH_E!W21+FC_OTH_HH_CO_E!W21</f>
        <v>0</v>
      </c>
      <c r="X21" s="8">
        <f>FC_OTH_HH_SH_E!X21+FC_OTH_HH_SC_E!X21+FC_OTH_HH_WH_E!X21+FC_OTH_HH_CO_E!X21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FC_OTH_HH_SH_E!C23+FC_OTH_HH_SC_E!C23+FC_OTH_HH_WH_E!C23+FC_OTH_HH_CO_E!C23</f>
        <v>0</v>
      </c>
      <c r="D23" s="8">
        <f>FC_OTH_HH_SH_E!D23+FC_OTH_HH_SC_E!D23+FC_OTH_HH_WH_E!D23+FC_OTH_HH_CO_E!D23</f>
        <v>0</v>
      </c>
      <c r="E23" s="8">
        <f>FC_OTH_HH_SH_E!E23+FC_OTH_HH_SC_E!E23+FC_OTH_HH_WH_E!E23+FC_OTH_HH_CO_E!E23</f>
        <v>0</v>
      </c>
      <c r="F23" s="8">
        <f>FC_OTH_HH_SH_E!F23+FC_OTH_HH_SC_E!F23+FC_OTH_HH_WH_E!F23+FC_OTH_HH_CO_E!F23</f>
        <v>0</v>
      </c>
      <c r="G23" s="8">
        <f>FC_OTH_HH_SH_E!G23+FC_OTH_HH_SC_E!G23+FC_OTH_HH_WH_E!G23+FC_OTH_HH_CO_E!G23</f>
        <v>0</v>
      </c>
      <c r="H23" s="8">
        <f>FC_OTH_HH_SH_E!H23+FC_OTH_HH_SC_E!H23+FC_OTH_HH_WH_E!H23+FC_OTH_HH_CO_E!H23</f>
        <v>0</v>
      </c>
      <c r="I23" s="8">
        <f>FC_OTH_HH_SH_E!I23+FC_OTH_HH_SC_E!I23+FC_OTH_HH_WH_E!I23+FC_OTH_HH_CO_E!I23</f>
        <v>0</v>
      </c>
      <c r="J23" s="8">
        <f>FC_OTH_HH_SH_E!J23+FC_OTH_HH_SC_E!J23+FC_OTH_HH_WH_E!J23+FC_OTH_HH_CO_E!J23</f>
        <v>0</v>
      </c>
      <c r="K23" s="8">
        <f>FC_OTH_HH_SH_E!K23+FC_OTH_HH_SC_E!K23+FC_OTH_HH_WH_E!K23+FC_OTH_HH_CO_E!K23</f>
        <v>0</v>
      </c>
      <c r="L23" s="8">
        <f>FC_OTH_HH_SH_E!L23+FC_OTH_HH_SC_E!L23+FC_OTH_HH_WH_E!L23+FC_OTH_HH_CO_E!L23</f>
        <v>0</v>
      </c>
      <c r="M23" s="8">
        <f>FC_OTH_HH_SH_E!M23+FC_OTH_HH_SC_E!M23+FC_OTH_HH_WH_E!M23+FC_OTH_HH_CO_E!M23</f>
        <v>0</v>
      </c>
      <c r="N23" s="8">
        <f>FC_OTH_HH_SH_E!N23+FC_OTH_HH_SC_E!N23+FC_OTH_HH_WH_E!N23+FC_OTH_HH_CO_E!N23</f>
        <v>0</v>
      </c>
      <c r="O23" s="8">
        <f>FC_OTH_HH_SH_E!O23+FC_OTH_HH_SC_E!O23+FC_OTH_HH_WH_E!O23+FC_OTH_HH_CO_E!O23</f>
        <v>0</v>
      </c>
      <c r="P23" s="8">
        <f>FC_OTH_HH_SH_E!P23+FC_OTH_HH_SC_E!P23+FC_OTH_HH_WH_E!P23+FC_OTH_HH_CO_E!P23</f>
        <v>0</v>
      </c>
      <c r="Q23" s="8">
        <f>FC_OTH_HH_SH_E!Q23+FC_OTH_HH_SC_E!Q23+FC_OTH_HH_WH_E!Q23+FC_OTH_HH_CO_E!Q23</f>
        <v>0</v>
      </c>
      <c r="R23" s="8">
        <f>FC_OTH_HH_SH_E!R23+FC_OTH_HH_SC_E!R23+FC_OTH_HH_WH_E!R23+FC_OTH_HH_CO_E!R23</f>
        <v>0</v>
      </c>
      <c r="S23" s="8">
        <f>FC_OTH_HH_SH_E!S23+FC_OTH_HH_SC_E!S23+FC_OTH_HH_WH_E!S23+FC_OTH_HH_CO_E!S23</f>
        <v>0</v>
      </c>
      <c r="T23" s="8">
        <f>FC_OTH_HH_SH_E!T23+FC_OTH_HH_SC_E!T23+FC_OTH_HH_WH_E!T23+FC_OTH_HH_CO_E!T23</f>
        <v>0</v>
      </c>
      <c r="U23" s="8">
        <f>FC_OTH_HH_SH_E!U23+FC_OTH_HH_SC_E!U23+FC_OTH_HH_WH_E!U23+FC_OTH_HH_CO_E!U23</f>
        <v>0</v>
      </c>
      <c r="V23" s="8">
        <f>FC_OTH_HH_SH_E!V23+FC_OTH_HH_SC_E!V23+FC_OTH_HH_WH_E!V23+FC_OTH_HH_CO_E!V23</f>
        <v>0</v>
      </c>
      <c r="W23" s="8">
        <f>FC_OTH_HH_SH_E!W23+FC_OTH_HH_SC_E!W23+FC_OTH_HH_WH_E!W23+FC_OTH_HH_CO_E!W23</f>
        <v>0</v>
      </c>
      <c r="X23" s="8">
        <f>FC_OTH_HH_SH_E!X23+FC_OTH_HH_SC_E!X23+FC_OTH_HH_WH_E!X23+FC_OTH_HH_CO_E!X23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FC_OTH_HH_SH_E!C24+FC_OTH_HH_SC_E!C24+FC_OTH_HH_WH_E!C24+FC_OTH_HH_CO_E!C24</f>
        <v>0</v>
      </c>
      <c r="D24" s="8">
        <f>FC_OTH_HH_SH_E!D24+FC_OTH_HH_SC_E!D24+FC_OTH_HH_WH_E!D24+FC_OTH_HH_CO_E!D24</f>
        <v>0</v>
      </c>
      <c r="E24" s="8">
        <f>FC_OTH_HH_SH_E!E24+FC_OTH_HH_SC_E!E24+FC_OTH_HH_WH_E!E24+FC_OTH_HH_CO_E!E24</f>
        <v>0</v>
      </c>
      <c r="F24" s="8">
        <f>FC_OTH_HH_SH_E!F24+FC_OTH_HH_SC_E!F24+FC_OTH_HH_WH_E!F24+FC_OTH_HH_CO_E!F24</f>
        <v>0</v>
      </c>
      <c r="G24" s="8">
        <f>FC_OTH_HH_SH_E!G24+FC_OTH_HH_SC_E!G24+FC_OTH_HH_WH_E!G24+FC_OTH_HH_CO_E!G24</f>
        <v>0</v>
      </c>
      <c r="H24" s="8">
        <f>FC_OTH_HH_SH_E!H24+FC_OTH_HH_SC_E!H24+FC_OTH_HH_WH_E!H24+FC_OTH_HH_CO_E!H24</f>
        <v>0</v>
      </c>
      <c r="I24" s="8">
        <f>FC_OTH_HH_SH_E!I24+FC_OTH_HH_SC_E!I24+FC_OTH_HH_WH_E!I24+FC_OTH_HH_CO_E!I24</f>
        <v>0</v>
      </c>
      <c r="J24" s="8">
        <f>FC_OTH_HH_SH_E!J24+FC_OTH_HH_SC_E!J24+FC_OTH_HH_WH_E!J24+FC_OTH_HH_CO_E!J24</f>
        <v>0</v>
      </c>
      <c r="K24" s="8">
        <f>FC_OTH_HH_SH_E!K24+FC_OTH_HH_SC_E!K24+FC_OTH_HH_WH_E!K24+FC_OTH_HH_CO_E!K24</f>
        <v>0</v>
      </c>
      <c r="L24" s="8">
        <f>FC_OTH_HH_SH_E!L24+FC_OTH_HH_SC_E!L24+FC_OTH_HH_WH_E!L24+FC_OTH_HH_CO_E!L24</f>
        <v>0</v>
      </c>
      <c r="M24" s="8">
        <f>FC_OTH_HH_SH_E!M24+FC_OTH_HH_SC_E!M24+FC_OTH_HH_WH_E!M24+FC_OTH_HH_CO_E!M24</f>
        <v>0</v>
      </c>
      <c r="N24" s="8">
        <f>FC_OTH_HH_SH_E!N24+FC_OTH_HH_SC_E!N24+FC_OTH_HH_WH_E!N24+FC_OTH_HH_CO_E!N24</f>
        <v>0</v>
      </c>
      <c r="O24" s="8">
        <f>FC_OTH_HH_SH_E!O24+FC_OTH_HH_SC_E!O24+FC_OTH_HH_WH_E!O24+FC_OTH_HH_CO_E!O24</f>
        <v>0</v>
      </c>
      <c r="P24" s="8">
        <f>FC_OTH_HH_SH_E!P24+FC_OTH_HH_SC_E!P24+FC_OTH_HH_WH_E!P24+FC_OTH_HH_CO_E!P24</f>
        <v>0</v>
      </c>
      <c r="Q24" s="8">
        <f>FC_OTH_HH_SH_E!Q24+FC_OTH_HH_SC_E!Q24+FC_OTH_HH_WH_E!Q24+FC_OTH_HH_CO_E!Q24</f>
        <v>0</v>
      </c>
      <c r="R24" s="8">
        <f>FC_OTH_HH_SH_E!R24+FC_OTH_HH_SC_E!R24+FC_OTH_HH_WH_E!R24+FC_OTH_HH_CO_E!R24</f>
        <v>0</v>
      </c>
      <c r="S24" s="8">
        <f>FC_OTH_HH_SH_E!S24+FC_OTH_HH_SC_E!S24+FC_OTH_HH_WH_E!S24+FC_OTH_HH_CO_E!S24</f>
        <v>0</v>
      </c>
      <c r="T24" s="8">
        <f>FC_OTH_HH_SH_E!T24+FC_OTH_HH_SC_E!T24+FC_OTH_HH_WH_E!T24+FC_OTH_HH_CO_E!T24</f>
        <v>0</v>
      </c>
      <c r="U24" s="8">
        <f>FC_OTH_HH_SH_E!U24+FC_OTH_HH_SC_E!U24+FC_OTH_HH_WH_E!U24+FC_OTH_HH_CO_E!U24</f>
        <v>0</v>
      </c>
      <c r="V24" s="8">
        <f>FC_OTH_HH_SH_E!V24+FC_OTH_HH_SC_E!V24+FC_OTH_HH_WH_E!V24+FC_OTH_HH_CO_E!V24</f>
        <v>0</v>
      </c>
      <c r="W24" s="8">
        <f>FC_OTH_HH_SH_E!W24+FC_OTH_HH_SC_E!W24+FC_OTH_HH_WH_E!W24+FC_OTH_HH_CO_E!W24</f>
        <v>0</v>
      </c>
      <c r="X24" s="8">
        <f>FC_OTH_HH_SH_E!X24+FC_OTH_HH_SC_E!X24+FC_OTH_HH_WH_E!X24+FC_OTH_HH_CO_E!X24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FC_OTH_HH_SH_E!C25+FC_OTH_HH_SC_E!C25+FC_OTH_HH_WH_E!C25+FC_OTH_HH_CO_E!C25</f>
        <v>0</v>
      </c>
      <c r="D25" s="27">
        <f>FC_OTH_HH_SH_E!D25+FC_OTH_HH_SC_E!D25+FC_OTH_HH_WH_E!D25+FC_OTH_HH_CO_E!D25</f>
        <v>0</v>
      </c>
      <c r="E25" s="27">
        <f>FC_OTH_HH_SH_E!E25+FC_OTH_HH_SC_E!E25+FC_OTH_HH_WH_E!E25+FC_OTH_HH_CO_E!E25</f>
        <v>0</v>
      </c>
      <c r="F25" s="27">
        <f>FC_OTH_HH_SH_E!F25+FC_OTH_HH_SC_E!F25+FC_OTH_HH_WH_E!F25+FC_OTH_HH_CO_E!F25</f>
        <v>0</v>
      </c>
      <c r="G25" s="27">
        <f>FC_OTH_HH_SH_E!G25+FC_OTH_HH_SC_E!G25+FC_OTH_HH_WH_E!G25+FC_OTH_HH_CO_E!G25</f>
        <v>0</v>
      </c>
      <c r="H25" s="27">
        <f>FC_OTH_HH_SH_E!H25+FC_OTH_HH_SC_E!H25+FC_OTH_HH_WH_E!H25+FC_OTH_HH_CO_E!H25</f>
        <v>0</v>
      </c>
      <c r="I25" s="27">
        <f>FC_OTH_HH_SH_E!I25+FC_OTH_HH_SC_E!I25+FC_OTH_HH_WH_E!I25+FC_OTH_HH_CO_E!I25</f>
        <v>0</v>
      </c>
      <c r="J25" s="27">
        <f>FC_OTH_HH_SH_E!J25+FC_OTH_HH_SC_E!J25+FC_OTH_HH_WH_E!J25+FC_OTH_HH_CO_E!J25</f>
        <v>0</v>
      </c>
      <c r="K25" s="27">
        <f>FC_OTH_HH_SH_E!K25+FC_OTH_HH_SC_E!K25+FC_OTH_HH_WH_E!K25+FC_OTH_HH_CO_E!K25</f>
        <v>0</v>
      </c>
      <c r="L25" s="27">
        <f>FC_OTH_HH_SH_E!L25+FC_OTH_HH_SC_E!L25+FC_OTH_HH_WH_E!L25+FC_OTH_HH_CO_E!L25</f>
        <v>0</v>
      </c>
      <c r="M25" s="27">
        <f>FC_OTH_HH_SH_E!M25+FC_OTH_HH_SC_E!M25+FC_OTH_HH_WH_E!M25+FC_OTH_HH_CO_E!M25</f>
        <v>0</v>
      </c>
      <c r="N25" s="27">
        <f>FC_OTH_HH_SH_E!N25+FC_OTH_HH_SC_E!N25+FC_OTH_HH_WH_E!N25+FC_OTH_HH_CO_E!N25</f>
        <v>0</v>
      </c>
      <c r="O25" s="27">
        <f>FC_OTH_HH_SH_E!O25+FC_OTH_HH_SC_E!O25+FC_OTH_HH_WH_E!O25+FC_OTH_HH_CO_E!O25</f>
        <v>0</v>
      </c>
      <c r="P25" s="27">
        <f>FC_OTH_HH_SH_E!P25+FC_OTH_HH_SC_E!P25+FC_OTH_HH_WH_E!P25+FC_OTH_HH_CO_E!P25</f>
        <v>0</v>
      </c>
      <c r="Q25" s="27">
        <f>FC_OTH_HH_SH_E!Q25+FC_OTH_HH_SC_E!Q25+FC_OTH_HH_WH_E!Q25+FC_OTH_HH_CO_E!Q25</f>
        <v>0</v>
      </c>
      <c r="R25" s="27">
        <f>FC_OTH_HH_SH_E!R25+FC_OTH_HH_SC_E!R25+FC_OTH_HH_WH_E!R25+FC_OTH_HH_CO_E!R25</f>
        <v>0</v>
      </c>
      <c r="S25" s="27">
        <f>FC_OTH_HH_SH_E!S25+FC_OTH_HH_SC_E!S25+FC_OTH_HH_WH_E!S25+FC_OTH_HH_CO_E!S25</f>
        <v>0</v>
      </c>
      <c r="T25" s="27">
        <f>FC_OTH_HH_SH_E!T25+FC_OTH_HH_SC_E!T25+FC_OTH_HH_WH_E!T25+FC_OTH_HH_CO_E!T25</f>
        <v>0</v>
      </c>
      <c r="U25" s="27">
        <f>FC_OTH_HH_SH_E!U25+FC_OTH_HH_SC_E!U25+FC_OTH_HH_WH_E!U25+FC_OTH_HH_CO_E!U25</f>
        <v>0</v>
      </c>
      <c r="V25" s="27">
        <f>FC_OTH_HH_SH_E!V25+FC_OTH_HH_SC_E!V25+FC_OTH_HH_WH_E!V25+FC_OTH_HH_CO_E!V25</f>
        <v>0</v>
      </c>
      <c r="W25" s="27">
        <f>FC_OTH_HH_SH_E!W25+FC_OTH_HH_SC_E!W25+FC_OTH_HH_WH_E!W25+FC_OTH_HH_CO_E!W25</f>
        <v>0</v>
      </c>
      <c r="X25" s="27">
        <f>FC_OTH_HH_SH_E!X25+FC_OTH_HH_SC_E!X25+FC_OTH_HH_WH_E!X25+FC_OTH_HH_CO_E!X25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1924.9874179399303</v>
      </c>
      <c r="D26" s="27">
        <f t="shared" si="7"/>
        <v>1898.2251796811431</v>
      </c>
      <c r="E26" s="27">
        <f t="shared" si="7"/>
        <v>1896.7328622000002</v>
      </c>
      <c r="F26" s="27">
        <f t="shared" si="7"/>
        <v>2168.0355794570287</v>
      </c>
      <c r="G26" s="27">
        <f t="shared" si="7"/>
        <v>2144.0972875038224</v>
      </c>
      <c r="H26" s="27">
        <f t="shared" si="7"/>
        <v>1942.3904278669206</v>
      </c>
      <c r="I26" s="27">
        <f t="shared" si="7"/>
        <v>1818.6878786400002</v>
      </c>
      <c r="J26" s="27">
        <f t="shared" si="7"/>
        <v>1744.06051404</v>
      </c>
      <c r="K26" s="27">
        <f t="shared" si="7"/>
        <v>1612.6301721599998</v>
      </c>
      <c r="L26" s="27">
        <f t="shared" si="7"/>
        <v>1585.4503982400001</v>
      </c>
      <c r="M26" s="27">
        <f t="shared" si="7"/>
        <v>1709.2057233600001</v>
      </c>
      <c r="N26" s="27">
        <f t="shared" si="7"/>
        <v>1594.9477980000001</v>
      </c>
      <c r="O26" s="27">
        <f t="shared" si="7"/>
        <v>1437.81198012</v>
      </c>
      <c r="P26" s="27">
        <f t="shared" si="7"/>
        <v>1390.19487048</v>
      </c>
      <c r="Q26" s="27">
        <f t="shared" si="7"/>
        <v>1264.2887858399999</v>
      </c>
      <c r="R26" s="27">
        <f t="shared" si="7"/>
        <v>1170.2709428399999</v>
      </c>
      <c r="S26" s="27">
        <f t="shared" si="7"/>
        <v>1161.84674952</v>
      </c>
      <c r="T26" s="27">
        <f t="shared" si="7"/>
        <v>1154.3650794000002</v>
      </c>
      <c r="U26" s="27">
        <f t="shared" si="7"/>
        <v>1138.2423462000002</v>
      </c>
      <c r="V26" s="27">
        <f t="shared" si="7"/>
        <v>1099.1149545600001</v>
      </c>
      <c r="W26" s="27">
        <f t="shared" si="7"/>
        <v>1212.7203320400001</v>
      </c>
      <c r="X26" s="27">
        <f t="shared" si="7"/>
        <v>1063.1403392400002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FC_OTH_HH_SH_E!C28+FC_OTH_HH_SC_E!C28+FC_OTH_HH_WH_E!C28+FC_OTH_HH_CO_E!C28</f>
        <v>0</v>
      </c>
      <c r="D28" s="8">
        <f>FC_OTH_HH_SH_E!D28+FC_OTH_HH_SC_E!D28+FC_OTH_HH_WH_E!D28+FC_OTH_HH_CO_E!D28</f>
        <v>0</v>
      </c>
      <c r="E28" s="8">
        <f>FC_OTH_HH_SH_E!E28+FC_OTH_HH_SC_E!E28+FC_OTH_HH_WH_E!E28+FC_OTH_HH_CO_E!E28</f>
        <v>0</v>
      </c>
      <c r="F28" s="8">
        <f>FC_OTH_HH_SH_E!F28+FC_OTH_HH_SC_E!F28+FC_OTH_HH_WH_E!F28+FC_OTH_HH_CO_E!F28</f>
        <v>0</v>
      </c>
      <c r="G28" s="8">
        <f>FC_OTH_HH_SH_E!G28+FC_OTH_HH_SC_E!G28+FC_OTH_HH_WH_E!G28+FC_OTH_HH_CO_E!G28</f>
        <v>0</v>
      </c>
      <c r="H28" s="8">
        <f>FC_OTH_HH_SH_E!H28+FC_OTH_HH_SC_E!H28+FC_OTH_HH_WH_E!H28+FC_OTH_HH_CO_E!H28</f>
        <v>0</v>
      </c>
      <c r="I28" s="8">
        <f>FC_OTH_HH_SH_E!I28+FC_OTH_HH_SC_E!I28+FC_OTH_HH_WH_E!I28+FC_OTH_HH_CO_E!I28</f>
        <v>0</v>
      </c>
      <c r="J28" s="8">
        <f>FC_OTH_HH_SH_E!J28+FC_OTH_HH_SC_E!J28+FC_OTH_HH_WH_E!J28+FC_OTH_HH_CO_E!J28</f>
        <v>0</v>
      </c>
      <c r="K28" s="8">
        <f>FC_OTH_HH_SH_E!K28+FC_OTH_HH_SC_E!K28+FC_OTH_HH_WH_E!K28+FC_OTH_HH_CO_E!K28</f>
        <v>0</v>
      </c>
      <c r="L28" s="8">
        <f>FC_OTH_HH_SH_E!L28+FC_OTH_HH_SC_E!L28+FC_OTH_HH_WH_E!L28+FC_OTH_HH_CO_E!L28</f>
        <v>0</v>
      </c>
      <c r="M28" s="8">
        <f>FC_OTH_HH_SH_E!M28+FC_OTH_HH_SC_E!M28+FC_OTH_HH_WH_E!M28+FC_OTH_HH_CO_E!M28</f>
        <v>0</v>
      </c>
      <c r="N28" s="8">
        <f>FC_OTH_HH_SH_E!N28+FC_OTH_HH_SC_E!N28+FC_OTH_HH_WH_E!N28+FC_OTH_HH_CO_E!N28</f>
        <v>0</v>
      </c>
      <c r="O28" s="8">
        <f>FC_OTH_HH_SH_E!O28+FC_OTH_HH_SC_E!O28+FC_OTH_HH_WH_E!O28+FC_OTH_HH_CO_E!O28</f>
        <v>0</v>
      </c>
      <c r="P28" s="8">
        <f>FC_OTH_HH_SH_E!P28+FC_OTH_HH_SC_E!P28+FC_OTH_HH_WH_E!P28+FC_OTH_HH_CO_E!P28</f>
        <v>0</v>
      </c>
      <c r="Q28" s="8">
        <f>FC_OTH_HH_SH_E!Q28+FC_OTH_HH_SC_E!Q28+FC_OTH_HH_WH_E!Q28+FC_OTH_HH_CO_E!Q28</f>
        <v>0</v>
      </c>
      <c r="R28" s="8">
        <f>FC_OTH_HH_SH_E!R28+FC_OTH_HH_SC_E!R28+FC_OTH_HH_WH_E!R28+FC_OTH_HH_CO_E!R28</f>
        <v>0</v>
      </c>
      <c r="S28" s="8">
        <f>FC_OTH_HH_SH_E!S28+FC_OTH_HH_SC_E!S28+FC_OTH_HH_WH_E!S28+FC_OTH_HH_CO_E!S28</f>
        <v>0</v>
      </c>
      <c r="T28" s="8">
        <f>FC_OTH_HH_SH_E!T28+FC_OTH_HH_SC_E!T28+FC_OTH_HH_WH_E!T28+FC_OTH_HH_CO_E!T28</f>
        <v>0</v>
      </c>
      <c r="U28" s="8">
        <f>FC_OTH_HH_SH_E!U28+FC_OTH_HH_SC_E!U28+FC_OTH_HH_WH_E!U28+FC_OTH_HH_CO_E!U28</f>
        <v>0</v>
      </c>
      <c r="V28" s="8">
        <f>FC_OTH_HH_SH_E!V28+FC_OTH_HH_SC_E!V28+FC_OTH_HH_WH_E!V28+FC_OTH_HH_CO_E!V28</f>
        <v>0</v>
      </c>
      <c r="W28" s="8">
        <f>FC_OTH_HH_SH_E!W28+FC_OTH_HH_SC_E!W28+FC_OTH_HH_WH_E!W28+FC_OTH_HH_CO_E!W28</f>
        <v>0</v>
      </c>
      <c r="X28" s="8">
        <f>FC_OTH_HH_SH_E!X28+FC_OTH_HH_SC_E!X28+FC_OTH_HH_WH_E!X28+FC_OTH_HH_CO_E!X28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FC_OTH_HH_SH_E!C29+FC_OTH_HH_SC_E!C29+FC_OTH_HH_WH_E!C29+FC_OTH_HH_CO_E!C29</f>
        <v>0</v>
      </c>
      <c r="D29" s="8">
        <f>FC_OTH_HH_SH_E!D29+FC_OTH_HH_SC_E!D29+FC_OTH_HH_WH_E!D29+FC_OTH_HH_CO_E!D29</f>
        <v>0</v>
      </c>
      <c r="E29" s="8">
        <f>FC_OTH_HH_SH_E!E29+FC_OTH_HH_SC_E!E29+FC_OTH_HH_WH_E!E29+FC_OTH_HH_CO_E!E29</f>
        <v>0</v>
      </c>
      <c r="F29" s="8">
        <f>FC_OTH_HH_SH_E!F29+FC_OTH_HH_SC_E!F29+FC_OTH_HH_WH_E!F29+FC_OTH_HH_CO_E!F29</f>
        <v>0</v>
      </c>
      <c r="G29" s="8">
        <f>FC_OTH_HH_SH_E!G29+FC_OTH_HH_SC_E!G29+FC_OTH_HH_WH_E!G29+FC_OTH_HH_CO_E!G29</f>
        <v>0</v>
      </c>
      <c r="H29" s="8">
        <f>FC_OTH_HH_SH_E!H29+FC_OTH_HH_SC_E!H29+FC_OTH_HH_WH_E!H29+FC_OTH_HH_CO_E!H29</f>
        <v>0</v>
      </c>
      <c r="I29" s="8">
        <f>FC_OTH_HH_SH_E!I29+FC_OTH_HH_SC_E!I29+FC_OTH_HH_WH_E!I29+FC_OTH_HH_CO_E!I29</f>
        <v>0</v>
      </c>
      <c r="J29" s="8">
        <f>FC_OTH_HH_SH_E!J29+FC_OTH_HH_SC_E!J29+FC_OTH_HH_WH_E!J29+FC_OTH_HH_CO_E!J29</f>
        <v>0</v>
      </c>
      <c r="K29" s="8">
        <f>FC_OTH_HH_SH_E!K29+FC_OTH_HH_SC_E!K29+FC_OTH_HH_WH_E!K29+FC_OTH_HH_CO_E!K29</f>
        <v>0</v>
      </c>
      <c r="L29" s="8">
        <f>FC_OTH_HH_SH_E!L29+FC_OTH_HH_SC_E!L29+FC_OTH_HH_WH_E!L29+FC_OTH_HH_CO_E!L29</f>
        <v>0</v>
      </c>
      <c r="M29" s="8">
        <f>FC_OTH_HH_SH_E!M29+FC_OTH_HH_SC_E!M29+FC_OTH_HH_WH_E!M29+FC_OTH_HH_CO_E!M29</f>
        <v>0</v>
      </c>
      <c r="N29" s="8">
        <f>FC_OTH_HH_SH_E!N29+FC_OTH_HH_SC_E!N29+FC_OTH_HH_WH_E!N29+FC_OTH_HH_CO_E!N29</f>
        <v>0</v>
      </c>
      <c r="O29" s="8">
        <f>FC_OTH_HH_SH_E!O29+FC_OTH_HH_SC_E!O29+FC_OTH_HH_WH_E!O29+FC_OTH_HH_CO_E!O29</f>
        <v>0</v>
      </c>
      <c r="P29" s="8">
        <f>FC_OTH_HH_SH_E!P29+FC_OTH_HH_SC_E!P29+FC_OTH_HH_WH_E!P29+FC_OTH_HH_CO_E!P29</f>
        <v>0</v>
      </c>
      <c r="Q29" s="8">
        <f>FC_OTH_HH_SH_E!Q29+FC_OTH_HH_SC_E!Q29+FC_OTH_HH_WH_E!Q29+FC_OTH_HH_CO_E!Q29</f>
        <v>0</v>
      </c>
      <c r="R29" s="8">
        <f>FC_OTH_HH_SH_E!R29+FC_OTH_HH_SC_E!R29+FC_OTH_HH_WH_E!R29+FC_OTH_HH_CO_E!R29</f>
        <v>0</v>
      </c>
      <c r="S29" s="8">
        <f>FC_OTH_HH_SH_E!S29+FC_OTH_HH_SC_E!S29+FC_OTH_HH_WH_E!S29+FC_OTH_HH_CO_E!S29</f>
        <v>0</v>
      </c>
      <c r="T29" s="8">
        <f>FC_OTH_HH_SH_E!T29+FC_OTH_HH_SC_E!T29+FC_OTH_HH_WH_E!T29+FC_OTH_HH_CO_E!T29</f>
        <v>0</v>
      </c>
      <c r="U29" s="8">
        <f>FC_OTH_HH_SH_E!U29+FC_OTH_HH_SC_E!U29+FC_OTH_HH_WH_E!U29+FC_OTH_HH_CO_E!U29</f>
        <v>0</v>
      </c>
      <c r="V29" s="8">
        <f>FC_OTH_HH_SH_E!V29+FC_OTH_HH_SC_E!V29+FC_OTH_HH_WH_E!V29+FC_OTH_HH_CO_E!V29</f>
        <v>0</v>
      </c>
      <c r="W29" s="8">
        <f>FC_OTH_HH_SH_E!W29+FC_OTH_HH_SC_E!W29+FC_OTH_HH_WH_E!W29+FC_OTH_HH_CO_E!W29</f>
        <v>0</v>
      </c>
      <c r="X29" s="8">
        <f>FC_OTH_HH_SH_E!X29+FC_OTH_HH_SC_E!X29+FC_OTH_HH_WH_E!X29+FC_OTH_HH_CO_E!X29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FC_OTH_HH_SH_E!C30+FC_OTH_HH_SC_E!C30+FC_OTH_HH_WH_E!C30+FC_OTH_HH_CO_E!C30</f>
        <v>0</v>
      </c>
      <c r="D30" s="8">
        <f>FC_OTH_HH_SH_E!D30+FC_OTH_HH_SC_E!D30+FC_OTH_HH_WH_E!D30+FC_OTH_HH_CO_E!D30</f>
        <v>0</v>
      </c>
      <c r="E30" s="8">
        <f>FC_OTH_HH_SH_E!E30+FC_OTH_HH_SC_E!E30+FC_OTH_HH_WH_E!E30+FC_OTH_HH_CO_E!E30</f>
        <v>0</v>
      </c>
      <c r="F30" s="8">
        <f>FC_OTH_HH_SH_E!F30+FC_OTH_HH_SC_E!F30+FC_OTH_HH_WH_E!F30+FC_OTH_HH_CO_E!F30</f>
        <v>0</v>
      </c>
      <c r="G30" s="8">
        <f>FC_OTH_HH_SH_E!G30+FC_OTH_HH_SC_E!G30+FC_OTH_HH_WH_E!G30+FC_OTH_HH_CO_E!G30</f>
        <v>0</v>
      </c>
      <c r="H30" s="8">
        <f>FC_OTH_HH_SH_E!H30+FC_OTH_HH_SC_E!H30+FC_OTH_HH_WH_E!H30+FC_OTH_HH_CO_E!H30</f>
        <v>0</v>
      </c>
      <c r="I30" s="8">
        <f>FC_OTH_HH_SH_E!I30+FC_OTH_HH_SC_E!I30+FC_OTH_HH_WH_E!I30+FC_OTH_HH_CO_E!I30</f>
        <v>0</v>
      </c>
      <c r="J30" s="8">
        <f>FC_OTH_HH_SH_E!J30+FC_OTH_HH_SC_E!J30+FC_OTH_HH_WH_E!J30+FC_OTH_HH_CO_E!J30</f>
        <v>0</v>
      </c>
      <c r="K30" s="8">
        <f>FC_OTH_HH_SH_E!K30+FC_OTH_HH_SC_E!K30+FC_OTH_HH_WH_E!K30+FC_OTH_HH_CO_E!K30</f>
        <v>0</v>
      </c>
      <c r="L30" s="8">
        <f>FC_OTH_HH_SH_E!L30+FC_OTH_HH_SC_E!L30+FC_OTH_HH_WH_E!L30+FC_OTH_HH_CO_E!L30</f>
        <v>0</v>
      </c>
      <c r="M30" s="8">
        <f>FC_OTH_HH_SH_E!M30+FC_OTH_HH_SC_E!M30+FC_OTH_HH_WH_E!M30+FC_OTH_HH_CO_E!M30</f>
        <v>0</v>
      </c>
      <c r="N30" s="8">
        <f>FC_OTH_HH_SH_E!N30+FC_OTH_HH_SC_E!N30+FC_OTH_HH_WH_E!N30+FC_OTH_HH_CO_E!N30</f>
        <v>0</v>
      </c>
      <c r="O30" s="8">
        <f>FC_OTH_HH_SH_E!O30+FC_OTH_HH_SC_E!O30+FC_OTH_HH_WH_E!O30+FC_OTH_HH_CO_E!O30</f>
        <v>0</v>
      </c>
      <c r="P30" s="8">
        <f>FC_OTH_HH_SH_E!P30+FC_OTH_HH_SC_E!P30+FC_OTH_HH_WH_E!P30+FC_OTH_HH_CO_E!P30</f>
        <v>0</v>
      </c>
      <c r="Q30" s="8">
        <f>FC_OTH_HH_SH_E!Q30+FC_OTH_HH_SC_E!Q30+FC_OTH_HH_WH_E!Q30+FC_OTH_HH_CO_E!Q30</f>
        <v>0</v>
      </c>
      <c r="R30" s="8">
        <f>FC_OTH_HH_SH_E!R30+FC_OTH_HH_SC_E!R30+FC_OTH_HH_WH_E!R30+FC_OTH_HH_CO_E!R30</f>
        <v>0</v>
      </c>
      <c r="S30" s="8">
        <f>FC_OTH_HH_SH_E!S30+FC_OTH_HH_SC_E!S30+FC_OTH_HH_WH_E!S30+FC_OTH_HH_CO_E!S30</f>
        <v>0</v>
      </c>
      <c r="T30" s="8">
        <f>FC_OTH_HH_SH_E!T30+FC_OTH_HH_SC_E!T30+FC_OTH_HH_WH_E!T30+FC_OTH_HH_CO_E!T30</f>
        <v>0</v>
      </c>
      <c r="U30" s="8">
        <f>FC_OTH_HH_SH_E!U30+FC_OTH_HH_SC_E!U30+FC_OTH_HH_WH_E!U30+FC_OTH_HH_CO_E!U30</f>
        <v>0</v>
      </c>
      <c r="V30" s="8">
        <f>FC_OTH_HH_SH_E!V30+FC_OTH_HH_SC_E!V30+FC_OTH_HH_WH_E!V30+FC_OTH_HH_CO_E!V30</f>
        <v>0</v>
      </c>
      <c r="W30" s="8">
        <f>FC_OTH_HH_SH_E!W30+FC_OTH_HH_SC_E!W30+FC_OTH_HH_WH_E!W30+FC_OTH_HH_CO_E!W30</f>
        <v>0</v>
      </c>
      <c r="X30" s="8">
        <f>FC_OTH_HH_SH_E!X30+FC_OTH_HH_SC_E!X30+FC_OTH_HH_WH_E!X30+FC_OTH_HH_CO_E!X30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FC_OTH_HH_SH_E!C31+FC_OTH_HH_SC_E!C31+FC_OTH_HH_WH_E!C31+FC_OTH_HH_CO_E!C31</f>
        <v>0</v>
      </c>
      <c r="D31" s="8">
        <f>FC_OTH_HH_SH_E!D31+FC_OTH_HH_SC_E!D31+FC_OTH_HH_WH_E!D31+FC_OTH_HH_CO_E!D31</f>
        <v>0</v>
      </c>
      <c r="E31" s="8">
        <f>FC_OTH_HH_SH_E!E31+FC_OTH_HH_SC_E!E31+FC_OTH_HH_WH_E!E31+FC_OTH_HH_CO_E!E31</f>
        <v>0</v>
      </c>
      <c r="F31" s="8">
        <f>FC_OTH_HH_SH_E!F31+FC_OTH_HH_SC_E!F31+FC_OTH_HH_WH_E!F31+FC_OTH_HH_CO_E!F31</f>
        <v>0</v>
      </c>
      <c r="G31" s="8">
        <f>FC_OTH_HH_SH_E!G31+FC_OTH_HH_SC_E!G31+FC_OTH_HH_WH_E!G31+FC_OTH_HH_CO_E!G31</f>
        <v>0</v>
      </c>
      <c r="H31" s="8">
        <f>FC_OTH_HH_SH_E!H31+FC_OTH_HH_SC_E!H31+FC_OTH_HH_WH_E!H31+FC_OTH_HH_CO_E!H31</f>
        <v>0</v>
      </c>
      <c r="I31" s="8">
        <f>FC_OTH_HH_SH_E!I31+FC_OTH_HH_SC_E!I31+FC_OTH_HH_WH_E!I31+FC_OTH_HH_CO_E!I31</f>
        <v>0</v>
      </c>
      <c r="J31" s="8">
        <f>FC_OTH_HH_SH_E!J31+FC_OTH_HH_SC_E!J31+FC_OTH_HH_WH_E!J31+FC_OTH_HH_CO_E!J31</f>
        <v>0</v>
      </c>
      <c r="K31" s="8">
        <f>FC_OTH_HH_SH_E!K31+FC_OTH_HH_SC_E!K31+FC_OTH_HH_WH_E!K31+FC_OTH_HH_CO_E!K31</f>
        <v>0</v>
      </c>
      <c r="L31" s="8">
        <f>FC_OTH_HH_SH_E!L31+FC_OTH_HH_SC_E!L31+FC_OTH_HH_WH_E!L31+FC_OTH_HH_CO_E!L31</f>
        <v>0</v>
      </c>
      <c r="M31" s="8">
        <f>FC_OTH_HH_SH_E!M31+FC_OTH_HH_SC_E!M31+FC_OTH_HH_WH_E!M31+FC_OTH_HH_CO_E!M31</f>
        <v>0</v>
      </c>
      <c r="N31" s="8">
        <f>FC_OTH_HH_SH_E!N31+FC_OTH_HH_SC_E!N31+FC_OTH_HH_WH_E!N31+FC_OTH_HH_CO_E!N31</f>
        <v>0</v>
      </c>
      <c r="O31" s="8">
        <f>FC_OTH_HH_SH_E!O31+FC_OTH_HH_SC_E!O31+FC_OTH_HH_WH_E!O31+FC_OTH_HH_CO_E!O31</f>
        <v>0</v>
      </c>
      <c r="P31" s="8">
        <f>FC_OTH_HH_SH_E!P31+FC_OTH_HH_SC_E!P31+FC_OTH_HH_WH_E!P31+FC_OTH_HH_CO_E!P31</f>
        <v>0</v>
      </c>
      <c r="Q31" s="8">
        <f>FC_OTH_HH_SH_E!Q31+FC_OTH_HH_SC_E!Q31+FC_OTH_HH_WH_E!Q31+FC_OTH_HH_CO_E!Q31</f>
        <v>0</v>
      </c>
      <c r="R31" s="8">
        <f>FC_OTH_HH_SH_E!R31+FC_OTH_HH_SC_E!R31+FC_OTH_HH_WH_E!R31+FC_OTH_HH_CO_E!R31</f>
        <v>0</v>
      </c>
      <c r="S31" s="8">
        <f>FC_OTH_HH_SH_E!S31+FC_OTH_HH_SC_E!S31+FC_OTH_HH_WH_E!S31+FC_OTH_HH_CO_E!S31</f>
        <v>0</v>
      </c>
      <c r="T31" s="8">
        <f>FC_OTH_HH_SH_E!T31+FC_OTH_HH_SC_E!T31+FC_OTH_HH_WH_E!T31+FC_OTH_HH_CO_E!T31</f>
        <v>0</v>
      </c>
      <c r="U31" s="8">
        <f>FC_OTH_HH_SH_E!U31+FC_OTH_HH_SC_E!U31+FC_OTH_HH_WH_E!U31+FC_OTH_HH_CO_E!U31</f>
        <v>0</v>
      </c>
      <c r="V31" s="8">
        <f>FC_OTH_HH_SH_E!V31+FC_OTH_HH_SC_E!V31+FC_OTH_HH_WH_E!V31+FC_OTH_HH_CO_E!V31</f>
        <v>0</v>
      </c>
      <c r="W31" s="8">
        <f>FC_OTH_HH_SH_E!W31+FC_OTH_HH_SC_E!W31+FC_OTH_HH_WH_E!W31+FC_OTH_HH_CO_E!W31</f>
        <v>0</v>
      </c>
      <c r="X31" s="8">
        <f>FC_OTH_HH_SH_E!X31+FC_OTH_HH_SC_E!X31+FC_OTH_HH_WH_E!X31+FC_OTH_HH_CO_E!X31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FC_OTH_HH_SH_E!C32+FC_OTH_HH_SC_E!C32+FC_OTH_HH_WH_E!C32+FC_OTH_HH_CO_E!C32</f>
        <v>0</v>
      </c>
      <c r="D32" s="8">
        <f>FC_OTH_HH_SH_E!D32+FC_OTH_HH_SC_E!D32+FC_OTH_HH_WH_E!D32+FC_OTH_HH_CO_E!D32</f>
        <v>0</v>
      </c>
      <c r="E32" s="8">
        <f>FC_OTH_HH_SH_E!E32+FC_OTH_HH_SC_E!E32+FC_OTH_HH_WH_E!E32+FC_OTH_HH_CO_E!E32</f>
        <v>0</v>
      </c>
      <c r="F32" s="8">
        <f>FC_OTH_HH_SH_E!F32+FC_OTH_HH_SC_E!F32+FC_OTH_HH_WH_E!F32+FC_OTH_HH_CO_E!F32</f>
        <v>0</v>
      </c>
      <c r="G32" s="8">
        <f>FC_OTH_HH_SH_E!G32+FC_OTH_HH_SC_E!G32+FC_OTH_HH_WH_E!G32+FC_OTH_HH_CO_E!G32</f>
        <v>0</v>
      </c>
      <c r="H32" s="8">
        <f>FC_OTH_HH_SH_E!H32+FC_OTH_HH_SC_E!H32+FC_OTH_HH_WH_E!H32+FC_OTH_HH_CO_E!H32</f>
        <v>0</v>
      </c>
      <c r="I32" s="8">
        <f>FC_OTH_HH_SH_E!I32+FC_OTH_HH_SC_E!I32+FC_OTH_HH_WH_E!I32+FC_OTH_HH_CO_E!I32</f>
        <v>0</v>
      </c>
      <c r="J32" s="8">
        <f>FC_OTH_HH_SH_E!J32+FC_OTH_HH_SC_E!J32+FC_OTH_HH_WH_E!J32+FC_OTH_HH_CO_E!J32</f>
        <v>0</v>
      </c>
      <c r="K32" s="8">
        <f>FC_OTH_HH_SH_E!K32+FC_OTH_HH_SC_E!K32+FC_OTH_HH_WH_E!K32+FC_OTH_HH_CO_E!K32</f>
        <v>0</v>
      </c>
      <c r="L32" s="8">
        <f>FC_OTH_HH_SH_E!L32+FC_OTH_HH_SC_E!L32+FC_OTH_HH_WH_E!L32+FC_OTH_HH_CO_E!L32</f>
        <v>0</v>
      </c>
      <c r="M32" s="8">
        <f>FC_OTH_HH_SH_E!M32+FC_OTH_HH_SC_E!M32+FC_OTH_HH_WH_E!M32+FC_OTH_HH_CO_E!M32</f>
        <v>0</v>
      </c>
      <c r="N32" s="8">
        <f>FC_OTH_HH_SH_E!N32+FC_OTH_HH_SC_E!N32+FC_OTH_HH_WH_E!N32+FC_OTH_HH_CO_E!N32</f>
        <v>0</v>
      </c>
      <c r="O32" s="8">
        <f>FC_OTH_HH_SH_E!O32+FC_OTH_HH_SC_E!O32+FC_OTH_HH_WH_E!O32+FC_OTH_HH_CO_E!O32</f>
        <v>0</v>
      </c>
      <c r="P32" s="8">
        <f>FC_OTH_HH_SH_E!P32+FC_OTH_HH_SC_E!P32+FC_OTH_HH_WH_E!P32+FC_OTH_HH_CO_E!P32</f>
        <v>0</v>
      </c>
      <c r="Q32" s="8">
        <f>FC_OTH_HH_SH_E!Q32+FC_OTH_HH_SC_E!Q32+FC_OTH_HH_WH_E!Q32+FC_OTH_HH_CO_E!Q32</f>
        <v>0</v>
      </c>
      <c r="R32" s="8">
        <f>FC_OTH_HH_SH_E!R32+FC_OTH_HH_SC_E!R32+FC_OTH_HH_WH_E!R32+FC_OTH_HH_CO_E!R32</f>
        <v>0</v>
      </c>
      <c r="S32" s="8">
        <f>FC_OTH_HH_SH_E!S32+FC_OTH_HH_SC_E!S32+FC_OTH_HH_WH_E!S32+FC_OTH_HH_CO_E!S32</f>
        <v>0</v>
      </c>
      <c r="T32" s="8">
        <f>FC_OTH_HH_SH_E!T32+FC_OTH_HH_SC_E!T32+FC_OTH_HH_WH_E!T32+FC_OTH_HH_CO_E!T32</f>
        <v>0</v>
      </c>
      <c r="U32" s="8">
        <f>FC_OTH_HH_SH_E!U32+FC_OTH_HH_SC_E!U32+FC_OTH_HH_WH_E!U32+FC_OTH_HH_CO_E!U32</f>
        <v>0</v>
      </c>
      <c r="V32" s="8">
        <f>FC_OTH_HH_SH_E!V32+FC_OTH_HH_SC_E!V32+FC_OTH_HH_WH_E!V32+FC_OTH_HH_CO_E!V32</f>
        <v>0</v>
      </c>
      <c r="W32" s="8">
        <f>FC_OTH_HH_SH_E!W32+FC_OTH_HH_SC_E!W32+FC_OTH_HH_WH_E!W32+FC_OTH_HH_CO_E!W32</f>
        <v>0</v>
      </c>
      <c r="X32" s="8">
        <f>FC_OTH_HH_SH_E!X32+FC_OTH_HH_SC_E!X32+FC_OTH_HH_WH_E!X32+FC_OTH_HH_CO_E!X32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1924.9874179399303</v>
      </c>
      <c r="D33" s="19">
        <f t="shared" si="9"/>
        <v>1898.2251796811431</v>
      </c>
      <c r="E33" s="19">
        <f t="shared" si="9"/>
        <v>1896.7328622000002</v>
      </c>
      <c r="F33" s="19">
        <f t="shared" si="9"/>
        <v>2168.0355794570287</v>
      </c>
      <c r="G33" s="19">
        <f t="shared" si="9"/>
        <v>2144.0972875038224</v>
      </c>
      <c r="H33" s="19">
        <f t="shared" si="9"/>
        <v>1942.3904278669206</v>
      </c>
      <c r="I33" s="19">
        <f t="shared" si="9"/>
        <v>1818.6878786400002</v>
      </c>
      <c r="J33" s="19">
        <f t="shared" si="9"/>
        <v>1744.06051404</v>
      </c>
      <c r="K33" s="19">
        <f t="shared" si="9"/>
        <v>1612.6301721599998</v>
      </c>
      <c r="L33" s="19">
        <f t="shared" si="9"/>
        <v>1585.4503982400001</v>
      </c>
      <c r="M33" s="19">
        <f t="shared" si="9"/>
        <v>1709.2057233600001</v>
      </c>
      <c r="N33" s="19">
        <f t="shared" si="9"/>
        <v>1594.9477980000001</v>
      </c>
      <c r="O33" s="19">
        <f t="shared" si="9"/>
        <v>1437.81198012</v>
      </c>
      <c r="P33" s="19">
        <f t="shared" si="9"/>
        <v>1390.19487048</v>
      </c>
      <c r="Q33" s="19">
        <f t="shared" si="9"/>
        <v>1264.2887858399999</v>
      </c>
      <c r="R33" s="19">
        <f t="shared" si="9"/>
        <v>1170.2709428399999</v>
      </c>
      <c r="S33" s="19">
        <f t="shared" si="9"/>
        <v>1161.84674952</v>
      </c>
      <c r="T33" s="19">
        <f t="shared" si="9"/>
        <v>1154.3650794000002</v>
      </c>
      <c r="U33" s="19">
        <f t="shared" si="9"/>
        <v>1138.2423462000002</v>
      </c>
      <c r="V33" s="19">
        <f t="shared" si="9"/>
        <v>1099.1149545600001</v>
      </c>
      <c r="W33" s="19">
        <f t="shared" si="9"/>
        <v>1212.7203320400001</v>
      </c>
      <c r="X33" s="19">
        <f t="shared" si="9"/>
        <v>1063.1403392400002</v>
      </c>
    </row>
    <row r="34" spans="1:24" ht="11.25" customHeight="1" x14ac:dyDescent="0.2">
      <c r="A34" s="28" t="s">
        <v>54</v>
      </c>
      <c r="B34" s="7" t="s">
        <v>55</v>
      </c>
      <c r="C34" s="8">
        <f>FC_OTH_HH_SH_E!C34+FC_OTH_HH_SC_E!C34+FC_OTH_HH_WH_E!C34+FC_OTH_HH_CO_E!C34</f>
        <v>0</v>
      </c>
      <c r="D34" s="8">
        <f>FC_OTH_HH_SH_E!D34+FC_OTH_HH_SC_E!D34+FC_OTH_HH_WH_E!D34+FC_OTH_HH_CO_E!D34</f>
        <v>0</v>
      </c>
      <c r="E34" s="8">
        <f>FC_OTH_HH_SH_E!E34+FC_OTH_HH_SC_E!E34+FC_OTH_HH_WH_E!E34+FC_OTH_HH_CO_E!E34</f>
        <v>0</v>
      </c>
      <c r="F34" s="8">
        <f>FC_OTH_HH_SH_E!F34+FC_OTH_HH_SC_E!F34+FC_OTH_HH_WH_E!F34+FC_OTH_HH_CO_E!F34</f>
        <v>0</v>
      </c>
      <c r="G34" s="8">
        <f>FC_OTH_HH_SH_E!G34+FC_OTH_HH_SC_E!G34+FC_OTH_HH_WH_E!G34+FC_OTH_HH_CO_E!G34</f>
        <v>0</v>
      </c>
      <c r="H34" s="8">
        <f>FC_OTH_HH_SH_E!H34+FC_OTH_HH_SC_E!H34+FC_OTH_HH_WH_E!H34+FC_OTH_HH_CO_E!H34</f>
        <v>0</v>
      </c>
      <c r="I34" s="8">
        <f>FC_OTH_HH_SH_E!I34+FC_OTH_HH_SC_E!I34+FC_OTH_HH_WH_E!I34+FC_OTH_HH_CO_E!I34</f>
        <v>0</v>
      </c>
      <c r="J34" s="8">
        <f>FC_OTH_HH_SH_E!J34+FC_OTH_HH_SC_E!J34+FC_OTH_HH_WH_E!J34+FC_OTH_HH_CO_E!J34</f>
        <v>0</v>
      </c>
      <c r="K34" s="8">
        <f>FC_OTH_HH_SH_E!K34+FC_OTH_HH_SC_E!K34+FC_OTH_HH_WH_E!K34+FC_OTH_HH_CO_E!K34</f>
        <v>0</v>
      </c>
      <c r="L34" s="8">
        <f>FC_OTH_HH_SH_E!L34+FC_OTH_HH_SC_E!L34+FC_OTH_HH_WH_E!L34+FC_OTH_HH_CO_E!L34</f>
        <v>0</v>
      </c>
      <c r="M34" s="8">
        <f>FC_OTH_HH_SH_E!M34+FC_OTH_HH_SC_E!M34+FC_OTH_HH_WH_E!M34+FC_OTH_HH_CO_E!M34</f>
        <v>0</v>
      </c>
      <c r="N34" s="8">
        <f>FC_OTH_HH_SH_E!N34+FC_OTH_HH_SC_E!N34+FC_OTH_HH_WH_E!N34+FC_OTH_HH_CO_E!N34</f>
        <v>0</v>
      </c>
      <c r="O34" s="8">
        <f>FC_OTH_HH_SH_E!O34+FC_OTH_HH_SC_E!O34+FC_OTH_HH_WH_E!O34+FC_OTH_HH_CO_E!O34</f>
        <v>0</v>
      </c>
      <c r="P34" s="8">
        <f>FC_OTH_HH_SH_E!P34+FC_OTH_HH_SC_E!P34+FC_OTH_HH_WH_E!P34+FC_OTH_HH_CO_E!P34</f>
        <v>0</v>
      </c>
      <c r="Q34" s="8">
        <f>FC_OTH_HH_SH_E!Q34+FC_OTH_HH_SC_E!Q34+FC_OTH_HH_WH_E!Q34+FC_OTH_HH_CO_E!Q34</f>
        <v>0</v>
      </c>
      <c r="R34" s="8">
        <f>FC_OTH_HH_SH_E!R34+FC_OTH_HH_SC_E!R34+FC_OTH_HH_WH_E!R34+FC_OTH_HH_CO_E!R34</f>
        <v>0</v>
      </c>
      <c r="S34" s="8">
        <f>FC_OTH_HH_SH_E!S34+FC_OTH_HH_SC_E!S34+FC_OTH_HH_WH_E!S34+FC_OTH_HH_CO_E!S34</f>
        <v>0</v>
      </c>
      <c r="T34" s="8">
        <f>FC_OTH_HH_SH_E!T34+FC_OTH_HH_SC_E!T34+FC_OTH_HH_WH_E!T34+FC_OTH_HH_CO_E!T34</f>
        <v>0</v>
      </c>
      <c r="U34" s="8">
        <f>FC_OTH_HH_SH_E!U34+FC_OTH_HH_SC_E!U34+FC_OTH_HH_WH_E!U34+FC_OTH_HH_CO_E!U34</f>
        <v>0</v>
      </c>
      <c r="V34" s="8">
        <f>FC_OTH_HH_SH_E!V34+FC_OTH_HH_SC_E!V34+FC_OTH_HH_WH_E!V34+FC_OTH_HH_CO_E!V34</f>
        <v>0</v>
      </c>
      <c r="W34" s="8">
        <f>FC_OTH_HH_SH_E!W34+FC_OTH_HH_SC_E!W34+FC_OTH_HH_WH_E!W34+FC_OTH_HH_CO_E!W34</f>
        <v>0</v>
      </c>
      <c r="X34" s="8">
        <f>FC_OTH_HH_SH_E!X34+FC_OTH_HH_SC_E!X34+FC_OTH_HH_WH_E!X34+FC_OTH_HH_CO_E!X34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FC_OTH_HH_SH_E!C35+FC_OTH_HH_SC_E!C35+FC_OTH_HH_WH_E!C35+FC_OTH_HH_CO_E!C35</f>
        <v>0</v>
      </c>
      <c r="D35" s="8">
        <f>FC_OTH_HH_SH_E!D35+FC_OTH_HH_SC_E!D35+FC_OTH_HH_WH_E!D35+FC_OTH_HH_CO_E!D35</f>
        <v>0</v>
      </c>
      <c r="E35" s="8">
        <f>FC_OTH_HH_SH_E!E35+FC_OTH_HH_SC_E!E35+FC_OTH_HH_WH_E!E35+FC_OTH_HH_CO_E!E35</f>
        <v>0</v>
      </c>
      <c r="F35" s="8">
        <f>FC_OTH_HH_SH_E!F35+FC_OTH_HH_SC_E!F35+FC_OTH_HH_WH_E!F35+FC_OTH_HH_CO_E!F35</f>
        <v>0</v>
      </c>
      <c r="G35" s="8">
        <f>FC_OTH_HH_SH_E!G35+FC_OTH_HH_SC_E!G35+FC_OTH_HH_WH_E!G35+FC_OTH_HH_CO_E!G35</f>
        <v>0</v>
      </c>
      <c r="H35" s="8">
        <f>FC_OTH_HH_SH_E!H35+FC_OTH_HH_SC_E!H35+FC_OTH_HH_WH_E!H35+FC_OTH_HH_CO_E!H35</f>
        <v>0</v>
      </c>
      <c r="I35" s="8">
        <f>FC_OTH_HH_SH_E!I35+FC_OTH_HH_SC_E!I35+FC_OTH_HH_WH_E!I35+FC_OTH_HH_CO_E!I35</f>
        <v>0</v>
      </c>
      <c r="J35" s="8">
        <f>FC_OTH_HH_SH_E!J35+FC_OTH_HH_SC_E!J35+FC_OTH_HH_WH_E!J35+FC_OTH_HH_CO_E!J35</f>
        <v>0</v>
      </c>
      <c r="K35" s="8">
        <f>FC_OTH_HH_SH_E!K35+FC_OTH_HH_SC_E!K35+FC_OTH_HH_WH_E!K35+FC_OTH_HH_CO_E!K35</f>
        <v>0</v>
      </c>
      <c r="L35" s="8">
        <f>FC_OTH_HH_SH_E!L35+FC_OTH_HH_SC_E!L35+FC_OTH_HH_WH_E!L35+FC_OTH_HH_CO_E!L35</f>
        <v>0</v>
      </c>
      <c r="M35" s="8">
        <f>FC_OTH_HH_SH_E!M35+FC_OTH_HH_SC_E!M35+FC_OTH_HH_WH_E!M35+FC_OTH_HH_CO_E!M35</f>
        <v>0</v>
      </c>
      <c r="N35" s="8">
        <f>FC_OTH_HH_SH_E!N35+FC_OTH_HH_SC_E!N35+FC_OTH_HH_WH_E!N35+FC_OTH_HH_CO_E!N35</f>
        <v>0</v>
      </c>
      <c r="O35" s="8">
        <f>FC_OTH_HH_SH_E!O35+FC_OTH_HH_SC_E!O35+FC_OTH_HH_WH_E!O35+FC_OTH_HH_CO_E!O35</f>
        <v>0</v>
      </c>
      <c r="P35" s="8">
        <f>FC_OTH_HH_SH_E!P35+FC_OTH_HH_SC_E!P35+FC_OTH_HH_WH_E!P35+FC_OTH_HH_CO_E!P35</f>
        <v>0</v>
      </c>
      <c r="Q35" s="8">
        <f>FC_OTH_HH_SH_E!Q35+FC_OTH_HH_SC_E!Q35+FC_OTH_HH_WH_E!Q35+FC_OTH_HH_CO_E!Q35</f>
        <v>0</v>
      </c>
      <c r="R35" s="8">
        <f>FC_OTH_HH_SH_E!R35+FC_OTH_HH_SC_E!R35+FC_OTH_HH_WH_E!R35+FC_OTH_HH_CO_E!R35</f>
        <v>0</v>
      </c>
      <c r="S35" s="8">
        <f>FC_OTH_HH_SH_E!S35+FC_OTH_HH_SC_E!S35+FC_OTH_HH_WH_E!S35+FC_OTH_HH_CO_E!S35</f>
        <v>0</v>
      </c>
      <c r="T35" s="8">
        <f>FC_OTH_HH_SH_E!T35+FC_OTH_HH_SC_E!T35+FC_OTH_HH_WH_E!T35+FC_OTH_HH_CO_E!T35</f>
        <v>0</v>
      </c>
      <c r="U35" s="8">
        <f>FC_OTH_HH_SH_E!U35+FC_OTH_HH_SC_E!U35+FC_OTH_HH_WH_E!U35+FC_OTH_HH_CO_E!U35</f>
        <v>0</v>
      </c>
      <c r="V35" s="8">
        <f>FC_OTH_HH_SH_E!V35+FC_OTH_HH_SC_E!V35+FC_OTH_HH_WH_E!V35+FC_OTH_HH_CO_E!V35</f>
        <v>0</v>
      </c>
      <c r="W35" s="8">
        <f>FC_OTH_HH_SH_E!W35+FC_OTH_HH_SC_E!W35+FC_OTH_HH_WH_E!W35+FC_OTH_HH_CO_E!W35</f>
        <v>0</v>
      </c>
      <c r="X35" s="8">
        <f>FC_OTH_HH_SH_E!X35+FC_OTH_HH_SC_E!X35+FC_OTH_HH_WH_E!X35+FC_OTH_HH_CO_E!X35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FC_OTH_HH_SH_E!C36+FC_OTH_HH_SC_E!C36+FC_OTH_HH_WH_E!C36+FC_OTH_HH_CO_E!C36</f>
        <v>1835.5475257200001</v>
      </c>
      <c r="D36" s="8">
        <f>FC_OTH_HH_SH_E!D36+FC_OTH_HH_SC_E!D36+FC_OTH_HH_WH_E!D36+FC_OTH_HH_CO_E!D36</f>
        <v>1790.7779242800002</v>
      </c>
      <c r="E36" s="8">
        <f>FC_OTH_HH_SH_E!E36+FC_OTH_HH_SC_E!E36+FC_OTH_HH_WH_E!E36+FC_OTH_HH_CO_E!E36</f>
        <v>1790.7779242800002</v>
      </c>
      <c r="F36" s="8">
        <f>FC_OTH_HH_SH_E!F36+FC_OTH_HH_SC_E!F36+FC_OTH_HH_WH_E!F36+FC_OTH_HH_CO_E!F36</f>
        <v>2083.2716390400001</v>
      </c>
      <c r="G36" s="8">
        <f>FC_OTH_HH_SH_E!G36+FC_OTH_HH_SC_E!G36+FC_OTH_HH_WH_E!G36+FC_OTH_HH_CO_E!G36</f>
        <v>2062.8154267200002</v>
      </c>
      <c r="H36" s="8">
        <f>FC_OTH_HH_SH_E!H36+FC_OTH_HH_SC_E!H36+FC_OTH_HH_WH_E!H36+FC_OTH_HH_CO_E!H36</f>
        <v>1847.8766347199999</v>
      </c>
      <c r="I36" s="8">
        <f>FC_OTH_HH_SH_E!I36+FC_OTH_HH_SC_E!I36+FC_OTH_HH_WH_E!I36+FC_OTH_HH_CO_E!I36</f>
        <v>1713.5398897200002</v>
      </c>
      <c r="J36" s="8">
        <f>FC_OTH_HH_SH_E!J36+FC_OTH_HH_SC_E!J36+FC_OTH_HH_WH_E!J36+FC_OTH_HH_CO_E!J36</f>
        <v>1605.13777476</v>
      </c>
      <c r="K36" s="8">
        <f>FC_OTH_HH_SH_E!K36+FC_OTH_HH_SC_E!K36+FC_OTH_HH_WH_E!K36+FC_OTH_HH_CO_E!K36</f>
        <v>1436.7869999999998</v>
      </c>
      <c r="L36" s="8">
        <f>FC_OTH_HH_SH_E!L36+FC_OTH_HH_SC_E!L36+FC_OTH_HH_WH_E!L36+FC_OTH_HH_CO_E!L36</f>
        <v>1375.83247572</v>
      </c>
      <c r="M36" s="8">
        <f>FC_OTH_HH_SH_E!M36+FC_OTH_HH_SC_E!M36+FC_OTH_HH_WH_E!M36+FC_OTH_HH_CO_E!M36</f>
        <v>1465.8130504800001</v>
      </c>
      <c r="N36" s="8">
        <f>FC_OTH_HH_SH_E!N36+FC_OTH_HH_SC_E!N36+FC_OTH_HH_WH_E!N36+FC_OTH_HH_CO_E!N36</f>
        <v>1317.7803747600001</v>
      </c>
      <c r="O36" s="8">
        <f>FC_OTH_HH_SH_E!O36+FC_OTH_HH_SC_E!O36+FC_OTH_HH_WH_E!O36+FC_OTH_HH_CO_E!O36</f>
        <v>1230.7024504800002</v>
      </c>
      <c r="P36" s="8">
        <f>FC_OTH_HH_SH_E!P36+FC_OTH_HH_SC_E!P36+FC_OTH_HH_WH_E!P36+FC_OTH_HH_CO_E!P36</f>
        <v>1195.87109904</v>
      </c>
      <c r="Q36" s="8">
        <f>FC_OTH_HH_SH_E!Q36+FC_OTH_HH_SC_E!Q36+FC_OTH_HH_WH_E!Q36+FC_OTH_HH_CO_E!Q36</f>
        <v>1082.6697747600001</v>
      </c>
      <c r="R36" s="8">
        <f>FC_OTH_HH_SH_E!R36+FC_OTH_HH_SC_E!R36+FC_OTH_HH_WH_E!R36+FC_OTH_HH_CO_E!R36</f>
        <v>1001.39692428</v>
      </c>
      <c r="S36" s="8">
        <f>FC_OTH_HH_SH_E!S36+FC_OTH_HH_SC_E!S36+FC_OTH_HH_WH_E!S36+FC_OTH_HH_CO_E!S36</f>
        <v>989.78654952000011</v>
      </c>
      <c r="T36" s="8">
        <f>FC_OTH_HH_SH_E!T36+FC_OTH_HH_SC_E!T36+FC_OTH_HH_WH_E!T36+FC_OTH_HH_CO_E!T36</f>
        <v>1006.0875511200002</v>
      </c>
      <c r="U36" s="8">
        <f>FC_OTH_HH_SH_E!U36+FC_OTH_HH_SC_E!U36+FC_OTH_HH_WH_E!U36+FC_OTH_HH_CO_E!U36</f>
        <v>962.29019448000008</v>
      </c>
      <c r="V36" s="8">
        <f>FC_OTH_HH_SH_E!V36+FC_OTH_HH_SC_E!V36+FC_OTH_HH_WH_E!V36+FC_OTH_HH_CO_E!V36</f>
        <v>949.32140292000008</v>
      </c>
      <c r="W36" s="8">
        <f>FC_OTH_HH_SH_E!W36+FC_OTH_HH_SC_E!W36+FC_OTH_HH_WH_E!W36+FC_OTH_HH_CO_E!W36</f>
        <v>1047.5251696800001</v>
      </c>
      <c r="X36" s="8">
        <f>FC_OTH_HH_SH_E!X36+FC_OTH_HH_SC_E!X36+FC_OTH_HH_WH_E!X36+FC_OTH_HH_CO_E!X36</f>
        <v>907.56757764000008</v>
      </c>
    </row>
    <row r="37" spans="1:24" ht="11.25" customHeight="1" x14ac:dyDescent="0.2">
      <c r="A37" s="28" t="s">
        <v>60</v>
      </c>
      <c r="B37" s="7" t="s">
        <v>61</v>
      </c>
      <c r="C37" s="8">
        <f>FC_OTH_HH_SH_E!C37+FC_OTH_HH_SC_E!C37+FC_OTH_HH_WH_E!C37+FC_OTH_HH_CO_E!C37</f>
        <v>0</v>
      </c>
      <c r="D37" s="8">
        <f>FC_OTH_HH_SH_E!D37+FC_OTH_HH_SC_E!D37+FC_OTH_HH_WH_E!D37+FC_OTH_HH_CO_E!D37</f>
        <v>0</v>
      </c>
      <c r="E37" s="8">
        <f>FC_OTH_HH_SH_E!E37+FC_OTH_HH_SC_E!E37+FC_OTH_HH_WH_E!E37+FC_OTH_HH_CO_E!E37</f>
        <v>0</v>
      </c>
      <c r="F37" s="8">
        <f>FC_OTH_HH_SH_E!F37+FC_OTH_HH_SC_E!F37+FC_OTH_HH_WH_E!F37+FC_OTH_HH_CO_E!F37</f>
        <v>0</v>
      </c>
      <c r="G37" s="8">
        <f>FC_OTH_HH_SH_E!G37+FC_OTH_HH_SC_E!G37+FC_OTH_HH_WH_E!G37+FC_OTH_HH_CO_E!G37</f>
        <v>0</v>
      </c>
      <c r="H37" s="8">
        <f>FC_OTH_HH_SH_E!H37+FC_OTH_HH_SC_E!H37+FC_OTH_HH_WH_E!H37+FC_OTH_HH_CO_E!H37</f>
        <v>0</v>
      </c>
      <c r="I37" s="8">
        <f>FC_OTH_HH_SH_E!I37+FC_OTH_HH_SC_E!I37+FC_OTH_HH_WH_E!I37+FC_OTH_HH_CO_E!I37</f>
        <v>0</v>
      </c>
      <c r="J37" s="8">
        <f>FC_OTH_HH_SH_E!J37+FC_OTH_HH_SC_E!J37+FC_OTH_HH_WH_E!J37+FC_OTH_HH_CO_E!J37</f>
        <v>0</v>
      </c>
      <c r="K37" s="8">
        <f>FC_OTH_HH_SH_E!K37+FC_OTH_HH_SC_E!K37+FC_OTH_HH_WH_E!K37+FC_OTH_HH_CO_E!K37</f>
        <v>0</v>
      </c>
      <c r="L37" s="8">
        <f>FC_OTH_HH_SH_E!L37+FC_OTH_HH_SC_E!L37+FC_OTH_HH_WH_E!L37+FC_OTH_HH_CO_E!L37</f>
        <v>0</v>
      </c>
      <c r="M37" s="8">
        <f>FC_OTH_HH_SH_E!M37+FC_OTH_HH_SC_E!M37+FC_OTH_HH_WH_E!M37+FC_OTH_HH_CO_E!M37</f>
        <v>0</v>
      </c>
      <c r="N37" s="8">
        <f>FC_OTH_HH_SH_E!N37+FC_OTH_HH_SC_E!N37+FC_OTH_HH_WH_E!N37+FC_OTH_HH_CO_E!N37</f>
        <v>0</v>
      </c>
      <c r="O37" s="8">
        <f>FC_OTH_HH_SH_E!O37+FC_OTH_HH_SC_E!O37+FC_OTH_HH_WH_E!O37+FC_OTH_HH_CO_E!O37</f>
        <v>0</v>
      </c>
      <c r="P37" s="8">
        <f>FC_OTH_HH_SH_E!P37+FC_OTH_HH_SC_E!P37+FC_OTH_HH_WH_E!P37+FC_OTH_HH_CO_E!P37</f>
        <v>0</v>
      </c>
      <c r="Q37" s="8">
        <f>FC_OTH_HH_SH_E!Q37+FC_OTH_HH_SC_E!Q37+FC_OTH_HH_WH_E!Q37+FC_OTH_HH_CO_E!Q37</f>
        <v>0</v>
      </c>
      <c r="R37" s="8">
        <f>FC_OTH_HH_SH_E!R37+FC_OTH_HH_SC_E!R37+FC_OTH_HH_WH_E!R37+FC_OTH_HH_CO_E!R37</f>
        <v>0</v>
      </c>
      <c r="S37" s="8">
        <f>FC_OTH_HH_SH_E!S37+FC_OTH_HH_SC_E!S37+FC_OTH_HH_WH_E!S37+FC_OTH_HH_CO_E!S37</f>
        <v>0</v>
      </c>
      <c r="T37" s="8">
        <f>FC_OTH_HH_SH_E!T37+FC_OTH_HH_SC_E!T37+FC_OTH_HH_WH_E!T37+FC_OTH_HH_CO_E!T37</f>
        <v>0</v>
      </c>
      <c r="U37" s="8">
        <f>FC_OTH_HH_SH_E!U37+FC_OTH_HH_SC_E!U37+FC_OTH_HH_WH_E!U37+FC_OTH_HH_CO_E!U37</f>
        <v>0</v>
      </c>
      <c r="V37" s="8">
        <f>FC_OTH_HH_SH_E!V37+FC_OTH_HH_SC_E!V37+FC_OTH_HH_WH_E!V37+FC_OTH_HH_CO_E!V37</f>
        <v>0</v>
      </c>
      <c r="W37" s="8">
        <f>FC_OTH_HH_SH_E!W37+FC_OTH_HH_SC_E!W37+FC_OTH_HH_WH_E!W37+FC_OTH_HH_CO_E!W37</f>
        <v>0</v>
      </c>
      <c r="X37" s="8">
        <f>FC_OTH_HH_SH_E!X37+FC_OTH_HH_SC_E!X37+FC_OTH_HH_WH_E!X37+FC_OTH_HH_CO_E!X37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FC_OTH_HH_SH_E!C38+FC_OTH_HH_SC_E!C38+FC_OTH_HH_WH_E!C38+FC_OTH_HH_CO_E!C38</f>
        <v>0</v>
      </c>
      <c r="D38" s="8">
        <f>FC_OTH_HH_SH_E!D38+FC_OTH_HH_SC_E!D38+FC_OTH_HH_WH_E!D38+FC_OTH_HH_CO_E!D38</f>
        <v>0</v>
      </c>
      <c r="E38" s="8">
        <f>FC_OTH_HH_SH_E!E38+FC_OTH_HH_SC_E!E38+FC_OTH_HH_WH_E!E38+FC_OTH_HH_CO_E!E38</f>
        <v>0</v>
      </c>
      <c r="F38" s="8">
        <f>FC_OTH_HH_SH_E!F38+FC_OTH_HH_SC_E!F38+FC_OTH_HH_WH_E!F38+FC_OTH_HH_CO_E!F38</f>
        <v>0</v>
      </c>
      <c r="G38" s="8">
        <f>FC_OTH_HH_SH_E!G38+FC_OTH_HH_SC_E!G38+FC_OTH_HH_WH_E!G38+FC_OTH_HH_CO_E!G38</f>
        <v>0</v>
      </c>
      <c r="H38" s="8">
        <f>FC_OTH_HH_SH_E!H38+FC_OTH_HH_SC_E!H38+FC_OTH_HH_WH_E!H38+FC_OTH_HH_CO_E!H38</f>
        <v>0</v>
      </c>
      <c r="I38" s="8">
        <f>FC_OTH_HH_SH_E!I38+FC_OTH_HH_SC_E!I38+FC_OTH_HH_WH_E!I38+FC_OTH_HH_CO_E!I38</f>
        <v>0</v>
      </c>
      <c r="J38" s="8">
        <f>FC_OTH_HH_SH_E!J38+FC_OTH_HH_SC_E!J38+FC_OTH_HH_WH_E!J38+FC_OTH_HH_CO_E!J38</f>
        <v>0</v>
      </c>
      <c r="K38" s="8">
        <f>FC_OTH_HH_SH_E!K38+FC_OTH_HH_SC_E!K38+FC_OTH_HH_WH_E!K38+FC_OTH_HH_CO_E!K38</f>
        <v>0</v>
      </c>
      <c r="L38" s="8">
        <f>FC_OTH_HH_SH_E!L38+FC_OTH_HH_SC_E!L38+FC_OTH_HH_WH_E!L38+FC_OTH_HH_CO_E!L38</f>
        <v>0</v>
      </c>
      <c r="M38" s="8">
        <f>FC_OTH_HH_SH_E!M38+FC_OTH_HH_SC_E!M38+FC_OTH_HH_WH_E!M38+FC_OTH_HH_CO_E!M38</f>
        <v>0</v>
      </c>
      <c r="N38" s="8">
        <f>FC_OTH_HH_SH_E!N38+FC_OTH_HH_SC_E!N38+FC_OTH_HH_WH_E!N38+FC_OTH_HH_CO_E!N38</f>
        <v>0</v>
      </c>
      <c r="O38" s="8">
        <f>FC_OTH_HH_SH_E!O38+FC_OTH_HH_SC_E!O38+FC_OTH_HH_WH_E!O38+FC_OTH_HH_CO_E!O38</f>
        <v>0</v>
      </c>
      <c r="P38" s="8">
        <f>FC_OTH_HH_SH_E!P38+FC_OTH_HH_SC_E!P38+FC_OTH_HH_WH_E!P38+FC_OTH_HH_CO_E!P38</f>
        <v>0</v>
      </c>
      <c r="Q38" s="8">
        <f>FC_OTH_HH_SH_E!Q38+FC_OTH_HH_SC_E!Q38+FC_OTH_HH_WH_E!Q38+FC_OTH_HH_CO_E!Q38</f>
        <v>0</v>
      </c>
      <c r="R38" s="8">
        <f>FC_OTH_HH_SH_E!R38+FC_OTH_HH_SC_E!R38+FC_OTH_HH_WH_E!R38+FC_OTH_HH_CO_E!R38</f>
        <v>0</v>
      </c>
      <c r="S38" s="8">
        <f>FC_OTH_HH_SH_E!S38+FC_OTH_HH_SC_E!S38+FC_OTH_HH_WH_E!S38+FC_OTH_HH_CO_E!S38</f>
        <v>0</v>
      </c>
      <c r="T38" s="8">
        <f>FC_OTH_HH_SH_E!T38+FC_OTH_HH_SC_E!T38+FC_OTH_HH_WH_E!T38+FC_OTH_HH_CO_E!T38</f>
        <v>0</v>
      </c>
      <c r="U38" s="8">
        <f>FC_OTH_HH_SH_E!U38+FC_OTH_HH_SC_E!U38+FC_OTH_HH_WH_E!U38+FC_OTH_HH_CO_E!U38</f>
        <v>0</v>
      </c>
      <c r="V38" s="8">
        <f>FC_OTH_HH_SH_E!V38+FC_OTH_HH_SC_E!V38+FC_OTH_HH_WH_E!V38+FC_OTH_HH_CO_E!V38</f>
        <v>0</v>
      </c>
      <c r="W38" s="8">
        <f>FC_OTH_HH_SH_E!W38+FC_OTH_HH_SC_E!W38+FC_OTH_HH_WH_E!W38+FC_OTH_HH_CO_E!W38</f>
        <v>0</v>
      </c>
      <c r="X38" s="8">
        <f>FC_OTH_HH_SH_E!X38+FC_OTH_HH_SC_E!X38+FC_OTH_HH_WH_E!X38+FC_OTH_HH_CO_E!X38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FC_OTH_HH_SH_E!C39+FC_OTH_HH_SC_E!C39+FC_OTH_HH_WH_E!C39+FC_OTH_HH_CO_E!C39</f>
        <v>0</v>
      </c>
      <c r="D39" s="8">
        <f>FC_OTH_HH_SH_E!D39+FC_OTH_HH_SC_E!D39+FC_OTH_HH_WH_E!D39+FC_OTH_HH_CO_E!D39</f>
        <v>0</v>
      </c>
      <c r="E39" s="8">
        <f>FC_OTH_HH_SH_E!E39+FC_OTH_HH_SC_E!E39+FC_OTH_HH_WH_E!E39+FC_OTH_HH_CO_E!E39</f>
        <v>0</v>
      </c>
      <c r="F39" s="8">
        <f>FC_OTH_HH_SH_E!F39+FC_OTH_HH_SC_E!F39+FC_OTH_HH_WH_E!F39+FC_OTH_HH_CO_E!F39</f>
        <v>0</v>
      </c>
      <c r="G39" s="8">
        <f>FC_OTH_HH_SH_E!G39+FC_OTH_HH_SC_E!G39+FC_OTH_HH_WH_E!G39+FC_OTH_HH_CO_E!G39</f>
        <v>0</v>
      </c>
      <c r="H39" s="8">
        <f>FC_OTH_HH_SH_E!H39+FC_OTH_HH_SC_E!H39+FC_OTH_HH_WH_E!H39+FC_OTH_HH_CO_E!H39</f>
        <v>0</v>
      </c>
      <c r="I39" s="8">
        <f>FC_OTH_HH_SH_E!I39+FC_OTH_HH_SC_E!I39+FC_OTH_HH_WH_E!I39+FC_OTH_HH_CO_E!I39</f>
        <v>0</v>
      </c>
      <c r="J39" s="8">
        <f>FC_OTH_HH_SH_E!J39+FC_OTH_HH_SC_E!J39+FC_OTH_HH_WH_E!J39+FC_OTH_HH_CO_E!J39</f>
        <v>0</v>
      </c>
      <c r="K39" s="8">
        <f>FC_OTH_HH_SH_E!K39+FC_OTH_HH_SC_E!K39+FC_OTH_HH_WH_E!K39+FC_OTH_HH_CO_E!K39</f>
        <v>0</v>
      </c>
      <c r="L39" s="8">
        <f>FC_OTH_HH_SH_E!L39+FC_OTH_HH_SC_E!L39+FC_OTH_HH_WH_E!L39+FC_OTH_HH_CO_E!L39</f>
        <v>0</v>
      </c>
      <c r="M39" s="8">
        <f>FC_OTH_HH_SH_E!M39+FC_OTH_HH_SC_E!M39+FC_OTH_HH_WH_E!M39+FC_OTH_HH_CO_E!M39</f>
        <v>0</v>
      </c>
      <c r="N39" s="8">
        <f>FC_OTH_HH_SH_E!N39+FC_OTH_HH_SC_E!N39+FC_OTH_HH_WH_E!N39+FC_OTH_HH_CO_E!N39</f>
        <v>0</v>
      </c>
      <c r="O39" s="8">
        <f>FC_OTH_HH_SH_E!O39+FC_OTH_HH_SC_E!O39+FC_OTH_HH_WH_E!O39+FC_OTH_HH_CO_E!O39</f>
        <v>0</v>
      </c>
      <c r="P39" s="8">
        <f>FC_OTH_HH_SH_E!P39+FC_OTH_HH_SC_E!P39+FC_OTH_HH_WH_E!P39+FC_OTH_HH_CO_E!P39</f>
        <v>0</v>
      </c>
      <c r="Q39" s="8">
        <f>FC_OTH_HH_SH_E!Q39+FC_OTH_HH_SC_E!Q39+FC_OTH_HH_WH_E!Q39+FC_OTH_HH_CO_E!Q39</f>
        <v>0</v>
      </c>
      <c r="R39" s="8">
        <f>FC_OTH_HH_SH_E!R39+FC_OTH_HH_SC_E!R39+FC_OTH_HH_WH_E!R39+FC_OTH_HH_CO_E!R39</f>
        <v>0</v>
      </c>
      <c r="S39" s="8">
        <f>FC_OTH_HH_SH_E!S39+FC_OTH_HH_SC_E!S39+FC_OTH_HH_WH_E!S39+FC_OTH_HH_CO_E!S39</f>
        <v>0</v>
      </c>
      <c r="T39" s="8">
        <f>FC_OTH_HH_SH_E!T39+FC_OTH_HH_SC_E!T39+FC_OTH_HH_WH_E!T39+FC_OTH_HH_CO_E!T39</f>
        <v>0</v>
      </c>
      <c r="U39" s="8">
        <f>FC_OTH_HH_SH_E!U39+FC_OTH_HH_SC_E!U39+FC_OTH_HH_WH_E!U39+FC_OTH_HH_CO_E!U39</f>
        <v>0</v>
      </c>
      <c r="V39" s="8">
        <f>FC_OTH_HH_SH_E!V39+FC_OTH_HH_SC_E!V39+FC_OTH_HH_WH_E!V39+FC_OTH_HH_CO_E!V39</f>
        <v>0</v>
      </c>
      <c r="W39" s="8">
        <f>FC_OTH_HH_SH_E!W39+FC_OTH_HH_SC_E!W39+FC_OTH_HH_WH_E!W39+FC_OTH_HH_CO_E!W39</f>
        <v>0</v>
      </c>
      <c r="X39" s="8">
        <f>FC_OTH_HH_SH_E!X39+FC_OTH_HH_SC_E!X39+FC_OTH_HH_WH_E!X39+FC_OTH_HH_CO_E!X39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FC_OTH_HH_SH_E!C40+FC_OTH_HH_SC_E!C40+FC_OTH_HH_WH_E!C40+FC_OTH_HH_CO_E!C40</f>
        <v>0</v>
      </c>
      <c r="D40" s="8">
        <f>FC_OTH_HH_SH_E!D40+FC_OTH_HH_SC_E!D40+FC_OTH_HH_WH_E!D40+FC_OTH_HH_CO_E!D40</f>
        <v>0</v>
      </c>
      <c r="E40" s="8">
        <f>FC_OTH_HH_SH_E!E40+FC_OTH_HH_SC_E!E40+FC_OTH_HH_WH_E!E40+FC_OTH_HH_CO_E!E40</f>
        <v>0</v>
      </c>
      <c r="F40" s="8">
        <f>FC_OTH_HH_SH_E!F40+FC_OTH_HH_SC_E!F40+FC_OTH_HH_WH_E!F40+FC_OTH_HH_CO_E!F40</f>
        <v>0</v>
      </c>
      <c r="G40" s="8">
        <f>FC_OTH_HH_SH_E!G40+FC_OTH_HH_SC_E!G40+FC_OTH_HH_WH_E!G40+FC_OTH_HH_CO_E!G40</f>
        <v>0</v>
      </c>
      <c r="H40" s="8">
        <f>FC_OTH_HH_SH_E!H40+FC_OTH_HH_SC_E!H40+FC_OTH_HH_WH_E!H40+FC_OTH_HH_CO_E!H40</f>
        <v>0</v>
      </c>
      <c r="I40" s="8">
        <f>FC_OTH_HH_SH_E!I40+FC_OTH_HH_SC_E!I40+FC_OTH_HH_WH_E!I40+FC_OTH_HH_CO_E!I40</f>
        <v>0</v>
      </c>
      <c r="J40" s="8">
        <f>FC_OTH_HH_SH_E!J40+FC_OTH_HH_SC_E!J40+FC_OTH_HH_WH_E!J40+FC_OTH_HH_CO_E!J40</f>
        <v>0</v>
      </c>
      <c r="K40" s="8">
        <f>FC_OTH_HH_SH_E!K40+FC_OTH_HH_SC_E!K40+FC_OTH_HH_WH_E!K40+FC_OTH_HH_CO_E!K40</f>
        <v>0</v>
      </c>
      <c r="L40" s="8">
        <f>FC_OTH_HH_SH_E!L40+FC_OTH_HH_SC_E!L40+FC_OTH_HH_WH_E!L40+FC_OTH_HH_CO_E!L40</f>
        <v>0</v>
      </c>
      <c r="M40" s="8">
        <f>FC_OTH_HH_SH_E!M40+FC_OTH_HH_SC_E!M40+FC_OTH_HH_WH_E!M40+FC_OTH_HH_CO_E!M40</f>
        <v>0</v>
      </c>
      <c r="N40" s="8">
        <f>FC_OTH_HH_SH_E!N40+FC_OTH_HH_SC_E!N40+FC_OTH_HH_WH_E!N40+FC_OTH_HH_CO_E!N40</f>
        <v>0</v>
      </c>
      <c r="O40" s="8">
        <f>FC_OTH_HH_SH_E!O40+FC_OTH_HH_SC_E!O40+FC_OTH_HH_WH_E!O40+FC_OTH_HH_CO_E!O40</f>
        <v>0</v>
      </c>
      <c r="P40" s="8">
        <f>FC_OTH_HH_SH_E!P40+FC_OTH_HH_SC_E!P40+FC_OTH_HH_WH_E!P40+FC_OTH_HH_CO_E!P40</f>
        <v>0</v>
      </c>
      <c r="Q40" s="8">
        <f>FC_OTH_HH_SH_E!Q40+FC_OTH_HH_SC_E!Q40+FC_OTH_HH_WH_E!Q40+FC_OTH_HH_CO_E!Q40</f>
        <v>0</v>
      </c>
      <c r="R40" s="8">
        <f>FC_OTH_HH_SH_E!R40+FC_OTH_HH_SC_E!R40+FC_OTH_HH_WH_E!R40+FC_OTH_HH_CO_E!R40</f>
        <v>0</v>
      </c>
      <c r="S40" s="8">
        <f>FC_OTH_HH_SH_E!S40+FC_OTH_HH_SC_E!S40+FC_OTH_HH_WH_E!S40+FC_OTH_HH_CO_E!S40</f>
        <v>0</v>
      </c>
      <c r="T40" s="8">
        <f>FC_OTH_HH_SH_E!T40+FC_OTH_HH_SC_E!T40+FC_OTH_HH_WH_E!T40+FC_OTH_HH_CO_E!T40</f>
        <v>0</v>
      </c>
      <c r="U40" s="8">
        <f>FC_OTH_HH_SH_E!U40+FC_OTH_HH_SC_E!U40+FC_OTH_HH_WH_E!U40+FC_OTH_HH_CO_E!U40</f>
        <v>0</v>
      </c>
      <c r="V40" s="8">
        <f>FC_OTH_HH_SH_E!V40+FC_OTH_HH_SC_E!V40+FC_OTH_HH_WH_E!V40+FC_OTH_HH_CO_E!V40</f>
        <v>0</v>
      </c>
      <c r="W40" s="8">
        <f>FC_OTH_HH_SH_E!W40+FC_OTH_HH_SC_E!W40+FC_OTH_HH_WH_E!W40+FC_OTH_HH_CO_E!W40</f>
        <v>0</v>
      </c>
      <c r="X40" s="8">
        <f>FC_OTH_HH_SH_E!X40+FC_OTH_HH_SC_E!X40+FC_OTH_HH_WH_E!X40+FC_OTH_HH_CO_E!X40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FC_OTH_HH_SH_E!C41+FC_OTH_HH_SC_E!C41+FC_OTH_HH_WH_E!C41+FC_OTH_HH_CO_E!C41</f>
        <v>0</v>
      </c>
      <c r="D41" s="8">
        <f>FC_OTH_HH_SH_E!D41+FC_OTH_HH_SC_E!D41+FC_OTH_HH_WH_E!D41+FC_OTH_HH_CO_E!D41</f>
        <v>0</v>
      </c>
      <c r="E41" s="8">
        <f>FC_OTH_HH_SH_E!E41+FC_OTH_HH_SC_E!E41+FC_OTH_HH_WH_E!E41+FC_OTH_HH_CO_E!E41</f>
        <v>0</v>
      </c>
      <c r="F41" s="8">
        <f>FC_OTH_HH_SH_E!F41+FC_OTH_HH_SC_E!F41+FC_OTH_HH_WH_E!F41+FC_OTH_HH_CO_E!F41</f>
        <v>0</v>
      </c>
      <c r="G41" s="8">
        <f>FC_OTH_HH_SH_E!G41+FC_OTH_HH_SC_E!G41+FC_OTH_HH_WH_E!G41+FC_OTH_HH_CO_E!G41</f>
        <v>0</v>
      </c>
      <c r="H41" s="8">
        <f>FC_OTH_HH_SH_E!H41+FC_OTH_HH_SC_E!H41+FC_OTH_HH_WH_E!H41+FC_OTH_HH_CO_E!H41</f>
        <v>0</v>
      </c>
      <c r="I41" s="8">
        <f>FC_OTH_HH_SH_E!I41+FC_OTH_HH_SC_E!I41+FC_OTH_HH_WH_E!I41+FC_OTH_HH_CO_E!I41</f>
        <v>0</v>
      </c>
      <c r="J41" s="8">
        <f>FC_OTH_HH_SH_E!J41+FC_OTH_HH_SC_E!J41+FC_OTH_HH_WH_E!J41+FC_OTH_HH_CO_E!J41</f>
        <v>0</v>
      </c>
      <c r="K41" s="8">
        <f>FC_OTH_HH_SH_E!K41+FC_OTH_HH_SC_E!K41+FC_OTH_HH_WH_E!K41+FC_OTH_HH_CO_E!K41</f>
        <v>3.1456825200000007</v>
      </c>
      <c r="L41" s="8">
        <f>FC_OTH_HH_SH_E!L41+FC_OTH_HH_SC_E!L41+FC_OTH_HH_WH_E!L41+FC_OTH_HH_CO_E!L41</f>
        <v>3.1456825199999998</v>
      </c>
      <c r="M41" s="8">
        <f>FC_OTH_HH_SH_E!M41+FC_OTH_HH_SC_E!M41+FC_OTH_HH_WH_E!M41+FC_OTH_HH_CO_E!M41</f>
        <v>3.1456825199999985</v>
      </c>
      <c r="N41" s="8">
        <f>FC_OTH_HH_SH_E!N41+FC_OTH_HH_SC_E!N41+FC_OTH_HH_WH_E!N41+FC_OTH_HH_CO_E!N41</f>
        <v>3.1456825200000007</v>
      </c>
      <c r="O41" s="8">
        <f>FC_OTH_HH_SH_E!O41+FC_OTH_HH_SC_E!O41+FC_OTH_HH_WH_E!O41+FC_OTH_HH_CO_E!O41</f>
        <v>0</v>
      </c>
      <c r="P41" s="8">
        <f>FC_OTH_HH_SH_E!P41+FC_OTH_HH_SC_E!P41+FC_OTH_HH_WH_E!P41+FC_OTH_HH_CO_E!P41</f>
        <v>3.1456825199999989</v>
      </c>
      <c r="Q41" s="8">
        <f>FC_OTH_HH_SH_E!Q41+FC_OTH_HH_SC_E!Q41+FC_OTH_HH_WH_E!Q41+FC_OTH_HH_CO_E!Q41</f>
        <v>0</v>
      </c>
      <c r="R41" s="8">
        <f>FC_OTH_HH_SH_E!R41+FC_OTH_HH_SC_E!R41+FC_OTH_HH_WH_E!R41+FC_OTH_HH_CO_E!R41</f>
        <v>0</v>
      </c>
      <c r="S41" s="8">
        <f>FC_OTH_HH_SH_E!S41+FC_OTH_HH_SC_E!S41+FC_OTH_HH_WH_E!S41+FC_OTH_HH_CO_E!S41</f>
        <v>0</v>
      </c>
      <c r="T41" s="8">
        <f>FC_OTH_HH_SH_E!T41+FC_OTH_HH_SC_E!T41+FC_OTH_HH_WH_E!T41+FC_OTH_HH_CO_E!T41</f>
        <v>0.51276204000000036</v>
      </c>
      <c r="U41" s="8">
        <f>FC_OTH_HH_SH_E!U41+FC_OTH_HH_SC_E!U41+FC_OTH_HH_WH_E!U41+FC_OTH_HH_CO_E!U41</f>
        <v>0.37738872000000023</v>
      </c>
      <c r="V41" s="8">
        <f>FC_OTH_HH_SH_E!V41+FC_OTH_HH_SC_E!V41+FC_OTH_HH_WH_E!V41+FC_OTH_HH_CO_E!V41</f>
        <v>0.31138452000000011</v>
      </c>
      <c r="W41" s="8">
        <f>FC_OTH_HH_SH_E!W41+FC_OTH_HH_SC_E!W41+FC_OTH_HH_WH_E!W41+FC_OTH_HH_CO_E!W41</f>
        <v>0.13847940000000009</v>
      </c>
      <c r="X41" s="8">
        <f>FC_OTH_HH_SH_E!X41+FC_OTH_HH_SC_E!X41+FC_OTH_HH_WH_E!X41+FC_OTH_HH_CO_E!X41</f>
        <v>0.10690091999999998</v>
      </c>
    </row>
    <row r="42" spans="1:24" ht="11.25" customHeight="1" x14ac:dyDescent="0.2">
      <c r="A42" s="28" t="s">
        <v>70</v>
      </c>
      <c r="B42" s="7" t="s">
        <v>71</v>
      </c>
      <c r="C42" s="8">
        <f>FC_OTH_HH_SH_E!C42+FC_OTH_HH_SC_E!C42+FC_OTH_HH_WH_E!C42+FC_OTH_HH_CO_E!C42</f>
        <v>0</v>
      </c>
      <c r="D42" s="8">
        <f>FC_OTH_HH_SH_E!D42+FC_OTH_HH_SC_E!D42+FC_OTH_HH_WH_E!D42+FC_OTH_HH_CO_E!D42</f>
        <v>0</v>
      </c>
      <c r="E42" s="8">
        <f>FC_OTH_HH_SH_E!E42+FC_OTH_HH_SC_E!E42+FC_OTH_HH_WH_E!E42+FC_OTH_HH_CO_E!E42</f>
        <v>0</v>
      </c>
      <c r="F42" s="8">
        <f>FC_OTH_HH_SH_E!F42+FC_OTH_HH_SC_E!F42+FC_OTH_HH_WH_E!F42+FC_OTH_HH_CO_E!F42</f>
        <v>0</v>
      </c>
      <c r="G42" s="8">
        <f>FC_OTH_HH_SH_E!G42+FC_OTH_HH_SC_E!G42+FC_OTH_HH_WH_E!G42+FC_OTH_HH_CO_E!G42</f>
        <v>0</v>
      </c>
      <c r="H42" s="8">
        <f>FC_OTH_HH_SH_E!H42+FC_OTH_HH_SC_E!H42+FC_OTH_HH_WH_E!H42+FC_OTH_HH_CO_E!H42</f>
        <v>0</v>
      </c>
      <c r="I42" s="8">
        <f>FC_OTH_HH_SH_E!I42+FC_OTH_HH_SC_E!I42+FC_OTH_HH_WH_E!I42+FC_OTH_HH_CO_E!I42</f>
        <v>0</v>
      </c>
      <c r="J42" s="8">
        <f>FC_OTH_HH_SH_E!J42+FC_OTH_HH_SC_E!J42+FC_OTH_HH_WH_E!J42+FC_OTH_HH_CO_E!J42</f>
        <v>0</v>
      </c>
      <c r="K42" s="8">
        <f>FC_OTH_HH_SH_E!K42+FC_OTH_HH_SC_E!K42+FC_OTH_HH_WH_E!K42+FC_OTH_HH_CO_E!K42</f>
        <v>0</v>
      </c>
      <c r="L42" s="8">
        <f>FC_OTH_HH_SH_E!L42+FC_OTH_HH_SC_E!L42+FC_OTH_HH_WH_E!L42+FC_OTH_HH_CO_E!L42</f>
        <v>0</v>
      </c>
      <c r="M42" s="8">
        <f>FC_OTH_HH_SH_E!M42+FC_OTH_HH_SC_E!M42+FC_OTH_HH_WH_E!M42+FC_OTH_HH_CO_E!M42</f>
        <v>0</v>
      </c>
      <c r="N42" s="8">
        <f>FC_OTH_HH_SH_E!N42+FC_OTH_HH_SC_E!N42+FC_OTH_HH_WH_E!N42+FC_OTH_HH_CO_E!N42</f>
        <v>0</v>
      </c>
      <c r="O42" s="8">
        <f>FC_OTH_HH_SH_E!O42+FC_OTH_HH_SC_E!O42+FC_OTH_HH_WH_E!O42+FC_OTH_HH_CO_E!O42</f>
        <v>0</v>
      </c>
      <c r="P42" s="8">
        <f>FC_OTH_HH_SH_E!P42+FC_OTH_HH_SC_E!P42+FC_OTH_HH_WH_E!P42+FC_OTH_HH_CO_E!P42</f>
        <v>0</v>
      </c>
      <c r="Q42" s="8">
        <f>FC_OTH_HH_SH_E!Q42+FC_OTH_HH_SC_E!Q42+FC_OTH_HH_WH_E!Q42+FC_OTH_HH_CO_E!Q42</f>
        <v>0</v>
      </c>
      <c r="R42" s="8">
        <f>FC_OTH_HH_SH_E!R42+FC_OTH_HH_SC_E!R42+FC_OTH_HH_WH_E!R42+FC_OTH_HH_CO_E!R42</f>
        <v>0</v>
      </c>
      <c r="S42" s="8">
        <f>FC_OTH_HH_SH_E!S42+FC_OTH_HH_SC_E!S42+FC_OTH_HH_WH_E!S42+FC_OTH_HH_CO_E!S42</f>
        <v>0</v>
      </c>
      <c r="T42" s="8">
        <f>FC_OTH_HH_SH_E!T42+FC_OTH_HH_SC_E!T42+FC_OTH_HH_WH_E!T42+FC_OTH_HH_CO_E!T42</f>
        <v>0</v>
      </c>
      <c r="U42" s="8">
        <f>FC_OTH_HH_SH_E!U42+FC_OTH_HH_SC_E!U42+FC_OTH_HH_WH_E!U42+FC_OTH_HH_CO_E!U42</f>
        <v>0</v>
      </c>
      <c r="V42" s="8">
        <f>FC_OTH_HH_SH_E!V42+FC_OTH_HH_SC_E!V42+FC_OTH_HH_WH_E!V42+FC_OTH_HH_CO_E!V42</f>
        <v>0</v>
      </c>
      <c r="W42" s="8">
        <f>FC_OTH_HH_SH_E!W42+FC_OTH_HH_SC_E!W42+FC_OTH_HH_WH_E!W42+FC_OTH_HH_CO_E!W42</f>
        <v>0</v>
      </c>
      <c r="X42" s="8">
        <f>FC_OTH_HH_SH_E!X42+FC_OTH_HH_SC_E!X42+FC_OTH_HH_WH_E!X42+FC_OTH_HH_CO_E!X42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FC_OTH_HH_SH_E!C43+FC_OTH_HH_SC_E!C43+FC_OTH_HH_WH_E!C43+FC_OTH_HH_CO_E!C43</f>
        <v>89.439892219930258</v>
      </c>
      <c r="D43" s="8">
        <f>FC_OTH_HH_SH_E!D43+FC_OTH_HH_SC_E!D43+FC_OTH_HH_WH_E!D43+FC_OTH_HH_CO_E!D43</f>
        <v>107.447255401143</v>
      </c>
      <c r="E43" s="8">
        <f>FC_OTH_HH_SH_E!E43+FC_OTH_HH_SC_E!E43+FC_OTH_HH_WH_E!E43+FC_OTH_HH_CO_E!E43</f>
        <v>105.95493792000002</v>
      </c>
      <c r="F43" s="8">
        <f>FC_OTH_HH_SH_E!F43+FC_OTH_HH_SC_E!F43+FC_OTH_HH_WH_E!F43+FC_OTH_HH_CO_E!F43</f>
        <v>84.763940417028834</v>
      </c>
      <c r="G43" s="8">
        <f>FC_OTH_HH_SH_E!G43+FC_OTH_HH_SC_E!G43+FC_OTH_HH_WH_E!G43+FC_OTH_HH_CO_E!G43</f>
        <v>81.281860783822282</v>
      </c>
      <c r="H43" s="8">
        <f>FC_OTH_HH_SH_E!H43+FC_OTH_HH_SC_E!H43+FC_OTH_HH_WH_E!H43+FC_OTH_HH_CO_E!H43</f>
        <v>94.513793146920662</v>
      </c>
      <c r="I43" s="8">
        <f>FC_OTH_HH_SH_E!I43+FC_OTH_HH_SC_E!I43+FC_OTH_HH_WH_E!I43+FC_OTH_HH_CO_E!I43</f>
        <v>105.14798892000005</v>
      </c>
      <c r="J43" s="8">
        <f>FC_OTH_HH_SH_E!J43+FC_OTH_HH_SC_E!J43+FC_OTH_HH_WH_E!J43+FC_OTH_HH_CO_E!J43</f>
        <v>138.92273928000009</v>
      </c>
      <c r="K43" s="8">
        <f>FC_OTH_HH_SH_E!K43+FC_OTH_HH_SC_E!K43+FC_OTH_HH_WH_E!K43+FC_OTH_HH_CO_E!K43</f>
        <v>172.69748964000001</v>
      </c>
      <c r="L43" s="8">
        <f>FC_OTH_HH_SH_E!L43+FC_OTH_HH_SC_E!L43+FC_OTH_HH_WH_E!L43+FC_OTH_HH_CO_E!L43</f>
        <v>206.47224</v>
      </c>
      <c r="M43" s="8">
        <f>FC_OTH_HH_SH_E!M43+FC_OTH_HH_SC_E!M43+FC_OTH_HH_WH_E!M43+FC_OTH_HH_CO_E!M43</f>
        <v>240.24699035999987</v>
      </c>
      <c r="N43" s="8">
        <f>FC_OTH_HH_SH_E!N43+FC_OTH_HH_SC_E!N43+FC_OTH_HH_WH_E!N43+FC_OTH_HH_CO_E!N43</f>
        <v>274.02174071999997</v>
      </c>
      <c r="O43" s="8">
        <f>FC_OTH_HH_SH_E!O43+FC_OTH_HH_SC_E!O43+FC_OTH_HH_WH_E!O43+FC_OTH_HH_CO_E!O43</f>
        <v>207.10952964000001</v>
      </c>
      <c r="P43" s="8">
        <f>FC_OTH_HH_SH_E!P43+FC_OTH_HH_SC_E!P43+FC_OTH_HH_WH_E!P43+FC_OTH_HH_CO_E!P43</f>
        <v>191.17808891999991</v>
      </c>
      <c r="Q43" s="8">
        <f>FC_OTH_HH_SH_E!Q43+FC_OTH_HH_SC_E!Q43+FC_OTH_HH_WH_E!Q43+FC_OTH_HH_CO_E!Q43</f>
        <v>181.61901107999995</v>
      </c>
      <c r="R43" s="8">
        <f>FC_OTH_HH_SH_E!R43+FC_OTH_HH_SC_E!R43+FC_OTH_HH_WH_E!R43+FC_OTH_HH_CO_E!R43</f>
        <v>168.87401855999997</v>
      </c>
      <c r="S43" s="8">
        <f>FC_OTH_HH_SH_E!S43+FC_OTH_HH_SC_E!S43+FC_OTH_HH_WH_E!S43+FC_OTH_HH_CO_E!S43</f>
        <v>172.06019999999995</v>
      </c>
      <c r="T43" s="8">
        <f>FC_OTH_HH_SH_E!T43+FC_OTH_HH_SC_E!T43+FC_OTH_HH_WH_E!T43+FC_OTH_HH_CO_E!T43</f>
        <v>147.76476624000011</v>
      </c>
      <c r="U43" s="8">
        <f>FC_OTH_HH_SH_E!U43+FC_OTH_HH_SC_E!U43+FC_OTH_HH_WH_E!U43+FC_OTH_HH_CO_E!U43</f>
        <v>175.57476300000013</v>
      </c>
      <c r="V43" s="8">
        <f>FC_OTH_HH_SH_E!V43+FC_OTH_HH_SC_E!V43+FC_OTH_HH_WH_E!V43+FC_OTH_HH_CO_E!V43</f>
        <v>149.4821671200001</v>
      </c>
      <c r="W43" s="8">
        <f>FC_OTH_HH_SH_E!W43+FC_OTH_HH_SC_E!W43+FC_OTH_HH_WH_E!W43+FC_OTH_HH_CO_E!W43</f>
        <v>165.05668296000007</v>
      </c>
      <c r="X43" s="8">
        <f>FC_OTH_HH_SH_E!X43+FC_OTH_HH_SC_E!X43+FC_OTH_HH_WH_E!X43+FC_OTH_HH_CO_E!X43</f>
        <v>155.46586067999999</v>
      </c>
    </row>
    <row r="44" spans="1:24" ht="11.25" customHeight="1" x14ac:dyDescent="0.2">
      <c r="A44" s="28" t="s">
        <v>74</v>
      </c>
      <c r="B44" s="7" t="s">
        <v>75</v>
      </c>
      <c r="C44" s="8">
        <f>FC_OTH_HH_SH_E!C44+FC_OTH_HH_SC_E!C44+FC_OTH_HH_WH_E!C44+FC_OTH_HH_CO_E!C44</f>
        <v>0</v>
      </c>
      <c r="D44" s="8">
        <f>FC_OTH_HH_SH_E!D44+FC_OTH_HH_SC_E!D44+FC_OTH_HH_WH_E!D44+FC_OTH_HH_CO_E!D44</f>
        <v>0</v>
      </c>
      <c r="E44" s="8">
        <f>FC_OTH_HH_SH_E!E44+FC_OTH_HH_SC_E!E44+FC_OTH_HH_WH_E!E44+FC_OTH_HH_CO_E!E44</f>
        <v>0</v>
      </c>
      <c r="F44" s="8">
        <f>FC_OTH_HH_SH_E!F44+FC_OTH_HH_SC_E!F44+FC_OTH_HH_WH_E!F44+FC_OTH_HH_CO_E!F44</f>
        <v>0</v>
      </c>
      <c r="G44" s="8">
        <f>FC_OTH_HH_SH_E!G44+FC_OTH_HH_SC_E!G44+FC_OTH_HH_WH_E!G44+FC_OTH_HH_CO_E!G44</f>
        <v>0</v>
      </c>
      <c r="H44" s="8">
        <f>FC_OTH_HH_SH_E!H44+FC_OTH_HH_SC_E!H44+FC_OTH_HH_WH_E!H44+FC_OTH_HH_CO_E!H44</f>
        <v>0</v>
      </c>
      <c r="I44" s="8">
        <f>FC_OTH_HH_SH_E!I44+FC_OTH_HH_SC_E!I44+FC_OTH_HH_WH_E!I44+FC_OTH_HH_CO_E!I44</f>
        <v>0</v>
      </c>
      <c r="J44" s="8">
        <f>FC_OTH_HH_SH_E!J44+FC_OTH_HH_SC_E!J44+FC_OTH_HH_WH_E!J44+FC_OTH_HH_CO_E!J44</f>
        <v>0</v>
      </c>
      <c r="K44" s="8">
        <f>FC_OTH_HH_SH_E!K44+FC_OTH_HH_SC_E!K44+FC_OTH_HH_WH_E!K44+FC_OTH_HH_CO_E!K44</f>
        <v>0</v>
      </c>
      <c r="L44" s="8">
        <f>FC_OTH_HH_SH_E!L44+FC_OTH_HH_SC_E!L44+FC_OTH_HH_WH_E!L44+FC_OTH_HH_CO_E!L44</f>
        <v>0</v>
      </c>
      <c r="M44" s="8">
        <f>FC_OTH_HH_SH_E!M44+FC_OTH_HH_SC_E!M44+FC_OTH_HH_WH_E!M44+FC_OTH_HH_CO_E!M44</f>
        <v>0</v>
      </c>
      <c r="N44" s="8">
        <f>FC_OTH_HH_SH_E!N44+FC_OTH_HH_SC_E!N44+FC_OTH_HH_WH_E!N44+FC_OTH_HH_CO_E!N44</f>
        <v>0</v>
      </c>
      <c r="O44" s="8">
        <f>FC_OTH_HH_SH_E!O44+FC_OTH_HH_SC_E!O44+FC_OTH_HH_WH_E!O44+FC_OTH_HH_CO_E!O44</f>
        <v>0</v>
      </c>
      <c r="P44" s="8">
        <f>FC_OTH_HH_SH_E!P44+FC_OTH_HH_SC_E!P44+FC_OTH_HH_WH_E!P44+FC_OTH_HH_CO_E!P44</f>
        <v>0</v>
      </c>
      <c r="Q44" s="8">
        <f>FC_OTH_HH_SH_E!Q44+FC_OTH_HH_SC_E!Q44+FC_OTH_HH_WH_E!Q44+FC_OTH_HH_CO_E!Q44</f>
        <v>0</v>
      </c>
      <c r="R44" s="8">
        <f>FC_OTH_HH_SH_E!R44+FC_OTH_HH_SC_E!R44+FC_OTH_HH_WH_E!R44+FC_OTH_HH_CO_E!R44</f>
        <v>0</v>
      </c>
      <c r="S44" s="8">
        <f>FC_OTH_HH_SH_E!S44+FC_OTH_HH_SC_E!S44+FC_OTH_HH_WH_E!S44+FC_OTH_HH_CO_E!S44</f>
        <v>0</v>
      </c>
      <c r="T44" s="8">
        <f>FC_OTH_HH_SH_E!T44+FC_OTH_HH_SC_E!T44+FC_OTH_HH_WH_E!T44+FC_OTH_HH_CO_E!T44</f>
        <v>0</v>
      </c>
      <c r="U44" s="8">
        <f>FC_OTH_HH_SH_E!U44+FC_OTH_HH_SC_E!U44+FC_OTH_HH_WH_E!U44+FC_OTH_HH_CO_E!U44</f>
        <v>0</v>
      </c>
      <c r="V44" s="8">
        <f>FC_OTH_HH_SH_E!V44+FC_OTH_HH_SC_E!V44+FC_OTH_HH_WH_E!V44+FC_OTH_HH_CO_E!V44</f>
        <v>0</v>
      </c>
      <c r="W44" s="8">
        <f>FC_OTH_HH_SH_E!W44+FC_OTH_HH_SC_E!W44+FC_OTH_HH_WH_E!W44+FC_OTH_HH_CO_E!W44</f>
        <v>0</v>
      </c>
      <c r="X44" s="8">
        <f>FC_OTH_HH_SH_E!X44+FC_OTH_HH_SC_E!X44+FC_OTH_HH_WH_E!X44+FC_OTH_HH_CO_E!X44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FC_OTH_HH_SH_E!C45+FC_OTH_HH_SC_E!C45+FC_OTH_HH_WH_E!C45+FC_OTH_HH_CO_E!C45</f>
        <v>0</v>
      </c>
      <c r="D45" s="8">
        <f>FC_OTH_HH_SH_E!D45+FC_OTH_HH_SC_E!D45+FC_OTH_HH_WH_E!D45+FC_OTH_HH_CO_E!D45</f>
        <v>0</v>
      </c>
      <c r="E45" s="8">
        <f>FC_OTH_HH_SH_E!E45+FC_OTH_HH_SC_E!E45+FC_OTH_HH_WH_E!E45+FC_OTH_HH_CO_E!E45</f>
        <v>0</v>
      </c>
      <c r="F45" s="8">
        <f>FC_OTH_HH_SH_E!F45+FC_OTH_HH_SC_E!F45+FC_OTH_HH_WH_E!F45+FC_OTH_HH_CO_E!F45</f>
        <v>0</v>
      </c>
      <c r="G45" s="8">
        <f>FC_OTH_HH_SH_E!G45+FC_OTH_HH_SC_E!G45+FC_OTH_HH_WH_E!G45+FC_OTH_HH_CO_E!G45</f>
        <v>0</v>
      </c>
      <c r="H45" s="8">
        <f>FC_OTH_HH_SH_E!H45+FC_OTH_HH_SC_E!H45+FC_OTH_HH_WH_E!H45+FC_OTH_HH_CO_E!H45</f>
        <v>0</v>
      </c>
      <c r="I45" s="8">
        <f>FC_OTH_HH_SH_E!I45+FC_OTH_HH_SC_E!I45+FC_OTH_HH_WH_E!I45+FC_OTH_HH_CO_E!I45</f>
        <v>0</v>
      </c>
      <c r="J45" s="8">
        <f>FC_OTH_HH_SH_E!J45+FC_OTH_HH_SC_E!J45+FC_OTH_HH_WH_E!J45+FC_OTH_HH_CO_E!J45</f>
        <v>0</v>
      </c>
      <c r="K45" s="8">
        <f>FC_OTH_HH_SH_E!K45+FC_OTH_HH_SC_E!K45+FC_OTH_HH_WH_E!K45+FC_OTH_HH_CO_E!K45</f>
        <v>0</v>
      </c>
      <c r="L45" s="8">
        <f>FC_OTH_HH_SH_E!L45+FC_OTH_HH_SC_E!L45+FC_OTH_HH_WH_E!L45+FC_OTH_HH_CO_E!L45</f>
        <v>0</v>
      </c>
      <c r="M45" s="8">
        <f>FC_OTH_HH_SH_E!M45+FC_OTH_HH_SC_E!M45+FC_OTH_HH_WH_E!M45+FC_OTH_HH_CO_E!M45</f>
        <v>0</v>
      </c>
      <c r="N45" s="8">
        <f>FC_OTH_HH_SH_E!N45+FC_OTH_HH_SC_E!N45+FC_OTH_HH_WH_E!N45+FC_OTH_HH_CO_E!N45</f>
        <v>0</v>
      </c>
      <c r="O45" s="8">
        <f>FC_OTH_HH_SH_E!O45+FC_OTH_HH_SC_E!O45+FC_OTH_HH_WH_E!O45+FC_OTH_HH_CO_E!O45</f>
        <v>0</v>
      </c>
      <c r="P45" s="8">
        <f>FC_OTH_HH_SH_E!P45+FC_OTH_HH_SC_E!P45+FC_OTH_HH_WH_E!P45+FC_OTH_HH_CO_E!P45</f>
        <v>0</v>
      </c>
      <c r="Q45" s="8">
        <f>FC_OTH_HH_SH_E!Q45+FC_OTH_HH_SC_E!Q45+FC_OTH_HH_WH_E!Q45+FC_OTH_HH_CO_E!Q45</f>
        <v>0</v>
      </c>
      <c r="R45" s="8">
        <f>FC_OTH_HH_SH_E!R45+FC_OTH_HH_SC_E!R45+FC_OTH_HH_WH_E!R45+FC_OTH_HH_CO_E!R45</f>
        <v>0</v>
      </c>
      <c r="S45" s="8">
        <f>FC_OTH_HH_SH_E!S45+FC_OTH_HH_SC_E!S45+FC_OTH_HH_WH_E!S45+FC_OTH_HH_CO_E!S45</f>
        <v>0</v>
      </c>
      <c r="T45" s="8">
        <f>FC_OTH_HH_SH_E!T45+FC_OTH_HH_SC_E!T45+FC_OTH_HH_WH_E!T45+FC_OTH_HH_CO_E!T45</f>
        <v>0</v>
      </c>
      <c r="U45" s="8">
        <f>FC_OTH_HH_SH_E!U45+FC_OTH_HH_SC_E!U45+FC_OTH_HH_WH_E!U45+FC_OTH_HH_CO_E!U45</f>
        <v>0</v>
      </c>
      <c r="V45" s="8">
        <f>FC_OTH_HH_SH_E!V45+FC_OTH_HH_SC_E!V45+FC_OTH_HH_WH_E!V45+FC_OTH_HH_CO_E!V45</f>
        <v>0</v>
      </c>
      <c r="W45" s="8">
        <f>FC_OTH_HH_SH_E!W45+FC_OTH_HH_SC_E!W45+FC_OTH_HH_WH_E!W45+FC_OTH_HH_CO_E!W45</f>
        <v>0</v>
      </c>
      <c r="X45" s="8">
        <f>FC_OTH_HH_SH_E!X45+FC_OTH_HH_SC_E!X45+FC_OTH_HH_WH_E!X45+FC_OTH_HH_CO_E!X45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FC_OTH_HH_SH_E!C46+FC_OTH_HH_SC_E!C46+FC_OTH_HH_WH_E!C46+FC_OTH_HH_CO_E!C46</f>
        <v>0</v>
      </c>
      <c r="D46" s="8">
        <f>FC_OTH_HH_SH_E!D46+FC_OTH_HH_SC_E!D46+FC_OTH_HH_WH_E!D46+FC_OTH_HH_CO_E!D46</f>
        <v>0</v>
      </c>
      <c r="E46" s="8">
        <f>FC_OTH_HH_SH_E!E46+FC_OTH_HH_SC_E!E46+FC_OTH_HH_WH_E!E46+FC_OTH_HH_CO_E!E46</f>
        <v>0</v>
      </c>
      <c r="F46" s="8">
        <f>FC_OTH_HH_SH_E!F46+FC_OTH_HH_SC_E!F46+FC_OTH_HH_WH_E!F46+FC_OTH_HH_CO_E!F46</f>
        <v>0</v>
      </c>
      <c r="G46" s="8">
        <f>FC_OTH_HH_SH_E!G46+FC_OTH_HH_SC_E!G46+FC_OTH_HH_WH_E!G46+FC_OTH_HH_CO_E!G46</f>
        <v>0</v>
      </c>
      <c r="H46" s="8">
        <f>FC_OTH_HH_SH_E!H46+FC_OTH_HH_SC_E!H46+FC_OTH_HH_WH_E!H46+FC_OTH_HH_CO_E!H46</f>
        <v>0</v>
      </c>
      <c r="I46" s="8">
        <f>FC_OTH_HH_SH_E!I46+FC_OTH_HH_SC_E!I46+FC_OTH_HH_WH_E!I46+FC_OTH_HH_CO_E!I46</f>
        <v>0</v>
      </c>
      <c r="J46" s="8">
        <f>FC_OTH_HH_SH_E!J46+FC_OTH_HH_SC_E!J46+FC_OTH_HH_WH_E!J46+FC_OTH_HH_CO_E!J46</f>
        <v>0</v>
      </c>
      <c r="K46" s="8">
        <f>FC_OTH_HH_SH_E!K46+FC_OTH_HH_SC_E!K46+FC_OTH_HH_WH_E!K46+FC_OTH_HH_CO_E!K46</f>
        <v>0</v>
      </c>
      <c r="L46" s="8">
        <f>FC_OTH_HH_SH_E!L46+FC_OTH_HH_SC_E!L46+FC_OTH_HH_WH_E!L46+FC_OTH_HH_CO_E!L46</f>
        <v>0</v>
      </c>
      <c r="M46" s="8">
        <f>FC_OTH_HH_SH_E!M46+FC_OTH_HH_SC_E!M46+FC_OTH_HH_WH_E!M46+FC_OTH_HH_CO_E!M46</f>
        <v>0</v>
      </c>
      <c r="N46" s="8">
        <f>FC_OTH_HH_SH_E!N46+FC_OTH_HH_SC_E!N46+FC_OTH_HH_WH_E!N46+FC_OTH_HH_CO_E!N46</f>
        <v>0</v>
      </c>
      <c r="O46" s="8">
        <f>FC_OTH_HH_SH_E!O46+FC_OTH_HH_SC_E!O46+FC_OTH_HH_WH_E!O46+FC_OTH_HH_CO_E!O46</f>
        <v>0</v>
      </c>
      <c r="P46" s="8">
        <f>FC_OTH_HH_SH_E!P46+FC_OTH_HH_SC_E!P46+FC_OTH_HH_WH_E!P46+FC_OTH_HH_CO_E!P46</f>
        <v>0</v>
      </c>
      <c r="Q46" s="8">
        <f>FC_OTH_HH_SH_E!Q46+FC_OTH_HH_SC_E!Q46+FC_OTH_HH_WH_E!Q46+FC_OTH_HH_CO_E!Q46</f>
        <v>0</v>
      </c>
      <c r="R46" s="8">
        <f>FC_OTH_HH_SH_E!R46+FC_OTH_HH_SC_E!R46+FC_OTH_HH_WH_E!R46+FC_OTH_HH_CO_E!R46</f>
        <v>0</v>
      </c>
      <c r="S46" s="8">
        <f>FC_OTH_HH_SH_E!S46+FC_OTH_HH_SC_E!S46+FC_OTH_HH_WH_E!S46+FC_OTH_HH_CO_E!S46</f>
        <v>0</v>
      </c>
      <c r="T46" s="8">
        <f>FC_OTH_HH_SH_E!T46+FC_OTH_HH_SC_E!T46+FC_OTH_HH_WH_E!T46+FC_OTH_HH_CO_E!T46</f>
        <v>0</v>
      </c>
      <c r="U46" s="8">
        <f>FC_OTH_HH_SH_E!U46+FC_OTH_HH_SC_E!U46+FC_OTH_HH_WH_E!U46+FC_OTH_HH_CO_E!U46</f>
        <v>0</v>
      </c>
      <c r="V46" s="8">
        <f>FC_OTH_HH_SH_E!V46+FC_OTH_HH_SC_E!V46+FC_OTH_HH_WH_E!V46+FC_OTH_HH_CO_E!V46</f>
        <v>0</v>
      </c>
      <c r="W46" s="8">
        <f>FC_OTH_HH_SH_E!W46+FC_OTH_HH_SC_E!W46+FC_OTH_HH_WH_E!W46+FC_OTH_HH_CO_E!W46</f>
        <v>0</v>
      </c>
      <c r="X46" s="8">
        <f>FC_OTH_HH_SH_E!X46+FC_OTH_HH_SC_E!X46+FC_OTH_HH_WH_E!X46+FC_OTH_HH_CO_E!X46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FC_OTH_HH_SH_E!C47+FC_OTH_HH_SC_E!C47+FC_OTH_HH_WH_E!C47+FC_OTH_HH_CO_E!C47</f>
        <v>0</v>
      </c>
      <c r="D47" s="8">
        <f>FC_OTH_HH_SH_E!D47+FC_OTH_HH_SC_E!D47+FC_OTH_HH_WH_E!D47+FC_OTH_HH_CO_E!D47</f>
        <v>0</v>
      </c>
      <c r="E47" s="8">
        <f>FC_OTH_HH_SH_E!E47+FC_OTH_HH_SC_E!E47+FC_OTH_HH_WH_E!E47+FC_OTH_HH_CO_E!E47</f>
        <v>0</v>
      </c>
      <c r="F47" s="8">
        <f>FC_OTH_HH_SH_E!F47+FC_OTH_HH_SC_E!F47+FC_OTH_HH_WH_E!F47+FC_OTH_HH_CO_E!F47</f>
        <v>0</v>
      </c>
      <c r="G47" s="8">
        <f>FC_OTH_HH_SH_E!G47+FC_OTH_HH_SC_E!G47+FC_OTH_HH_WH_E!G47+FC_OTH_HH_CO_E!G47</f>
        <v>0</v>
      </c>
      <c r="H47" s="8">
        <f>FC_OTH_HH_SH_E!H47+FC_OTH_HH_SC_E!H47+FC_OTH_HH_WH_E!H47+FC_OTH_HH_CO_E!H47</f>
        <v>0</v>
      </c>
      <c r="I47" s="8">
        <f>FC_OTH_HH_SH_E!I47+FC_OTH_HH_SC_E!I47+FC_OTH_HH_WH_E!I47+FC_OTH_HH_CO_E!I47</f>
        <v>0</v>
      </c>
      <c r="J47" s="8">
        <f>FC_OTH_HH_SH_E!J47+FC_OTH_HH_SC_E!J47+FC_OTH_HH_WH_E!J47+FC_OTH_HH_CO_E!J47</f>
        <v>0</v>
      </c>
      <c r="K47" s="8">
        <f>FC_OTH_HH_SH_E!K47+FC_OTH_HH_SC_E!K47+FC_OTH_HH_WH_E!K47+FC_OTH_HH_CO_E!K47</f>
        <v>0</v>
      </c>
      <c r="L47" s="8">
        <f>FC_OTH_HH_SH_E!L47+FC_OTH_HH_SC_E!L47+FC_OTH_HH_WH_E!L47+FC_OTH_HH_CO_E!L47</f>
        <v>0</v>
      </c>
      <c r="M47" s="8">
        <f>FC_OTH_HH_SH_E!M47+FC_OTH_HH_SC_E!M47+FC_OTH_HH_WH_E!M47+FC_OTH_HH_CO_E!M47</f>
        <v>0</v>
      </c>
      <c r="N47" s="8">
        <f>FC_OTH_HH_SH_E!N47+FC_OTH_HH_SC_E!N47+FC_OTH_HH_WH_E!N47+FC_OTH_HH_CO_E!N47</f>
        <v>0</v>
      </c>
      <c r="O47" s="8">
        <f>FC_OTH_HH_SH_E!O47+FC_OTH_HH_SC_E!O47+FC_OTH_HH_WH_E!O47+FC_OTH_HH_CO_E!O47</f>
        <v>0</v>
      </c>
      <c r="P47" s="8">
        <f>FC_OTH_HH_SH_E!P47+FC_OTH_HH_SC_E!P47+FC_OTH_HH_WH_E!P47+FC_OTH_HH_CO_E!P47</f>
        <v>0</v>
      </c>
      <c r="Q47" s="8">
        <f>FC_OTH_HH_SH_E!Q47+FC_OTH_HH_SC_E!Q47+FC_OTH_HH_WH_E!Q47+FC_OTH_HH_CO_E!Q47</f>
        <v>0</v>
      </c>
      <c r="R47" s="8">
        <f>FC_OTH_HH_SH_E!R47+FC_OTH_HH_SC_E!R47+FC_OTH_HH_WH_E!R47+FC_OTH_HH_CO_E!R47</f>
        <v>0</v>
      </c>
      <c r="S47" s="8">
        <f>FC_OTH_HH_SH_E!S47+FC_OTH_HH_SC_E!S47+FC_OTH_HH_WH_E!S47+FC_OTH_HH_CO_E!S47</f>
        <v>0</v>
      </c>
      <c r="T47" s="8">
        <f>FC_OTH_HH_SH_E!T47+FC_OTH_HH_SC_E!T47+FC_OTH_HH_WH_E!T47+FC_OTH_HH_CO_E!T47</f>
        <v>0</v>
      </c>
      <c r="U47" s="8">
        <f>FC_OTH_HH_SH_E!U47+FC_OTH_HH_SC_E!U47+FC_OTH_HH_WH_E!U47+FC_OTH_HH_CO_E!U47</f>
        <v>0</v>
      </c>
      <c r="V47" s="8">
        <f>FC_OTH_HH_SH_E!V47+FC_OTH_HH_SC_E!V47+FC_OTH_HH_WH_E!V47+FC_OTH_HH_CO_E!V47</f>
        <v>0</v>
      </c>
      <c r="W47" s="8">
        <f>FC_OTH_HH_SH_E!W47+FC_OTH_HH_SC_E!W47+FC_OTH_HH_WH_E!W47+FC_OTH_HH_CO_E!W47</f>
        <v>0</v>
      </c>
      <c r="X47" s="8">
        <f>FC_OTH_HH_SH_E!X47+FC_OTH_HH_SC_E!X47+FC_OTH_HH_WH_E!X47+FC_OTH_HH_CO_E!X47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FC_OTH_HH_SH_E!C48+FC_OTH_HH_SC_E!C48+FC_OTH_HH_WH_E!C48+FC_OTH_HH_CO_E!C48</f>
        <v>0</v>
      </c>
      <c r="D48" s="8">
        <f>FC_OTH_HH_SH_E!D48+FC_OTH_HH_SC_E!D48+FC_OTH_HH_WH_E!D48+FC_OTH_HH_CO_E!D48</f>
        <v>0</v>
      </c>
      <c r="E48" s="8">
        <f>FC_OTH_HH_SH_E!E48+FC_OTH_HH_SC_E!E48+FC_OTH_HH_WH_E!E48+FC_OTH_HH_CO_E!E48</f>
        <v>0</v>
      </c>
      <c r="F48" s="8">
        <f>FC_OTH_HH_SH_E!F48+FC_OTH_HH_SC_E!F48+FC_OTH_HH_WH_E!F48+FC_OTH_HH_CO_E!F48</f>
        <v>0</v>
      </c>
      <c r="G48" s="8">
        <f>FC_OTH_HH_SH_E!G48+FC_OTH_HH_SC_E!G48+FC_OTH_HH_WH_E!G48+FC_OTH_HH_CO_E!G48</f>
        <v>0</v>
      </c>
      <c r="H48" s="8">
        <f>FC_OTH_HH_SH_E!H48+FC_OTH_HH_SC_E!H48+FC_OTH_HH_WH_E!H48+FC_OTH_HH_CO_E!H48</f>
        <v>0</v>
      </c>
      <c r="I48" s="8">
        <f>FC_OTH_HH_SH_E!I48+FC_OTH_HH_SC_E!I48+FC_OTH_HH_WH_E!I48+FC_OTH_HH_CO_E!I48</f>
        <v>0</v>
      </c>
      <c r="J48" s="8">
        <f>FC_OTH_HH_SH_E!J48+FC_OTH_HH_SC_E!J48+FC_OTH_HH_WH_E!J48+FC_OTH_HH_CO_E!J48</f>
        <v>0</v>
      </c>
      <c r="K48" s="8">
        <f>FC_OTH_HH_SH_E!K48+FC_OTH_HH_SC_E!K48+FC_OTH_HH_WH_E!K48+FC_OTH_HH_CO_E!K48</f>
        <v>0</v>
      </c>
      <c r="L48" s="8">
        <f>FC_OTH_HH_SH_E!L48+FC_OTH_HH_SC_E!L48+FC_OTH_HH_WH_E!L48+FC_OTH_HH_CO_E!L48</f>
        <v>0</v>
      </c>
      <c r="M48" s="8">
        <f>FC_OTH_HH_SH_E!M48+FC_OTH_HH_SC_E!M48+FC_OTH_HH_WH_E!M48+FC_OTH_HH_CO_E!M48</f>
        <v>0</v>
      </c>
      <c r="N48" s="8">
        <f>FC_OTH_HH_SH_E!N48+FC_OTH_HH_SC_E!N48+FC_OTH_HH_WH_E!N48+FC_OTH_HH_CO_E!N48</f>
        <v>0</v>
      </c>
      <c r="O48" s="8">
        <f>FC_OTH_HH_SH_E!O48+FC_OTH_HH_SC_E!O48+FC_OTH_HH_WH_E!O48+FC_OTH_HH_CO_E!O48</f>
        <v>0</v>
      </c>
      <c r="P48" s="8">
        <f>FC_OTH_HH_SH_E!P48+FC_OTH_HH_SC_E!P48+FC_OTH_HH_WH_E!P48+FC_OTH_HH_CO_E!P48</f>
        <v>0</v>
      </c>
      <c r="Q48" s="8">
        <f>FC_OTH_HH_SH_E!Q48+FC_OTH_HH_SC_E!Q48+FC_OTH_HH_WH_E!Q48+FC_OTH_HH_CO_E!Q48</f>
        <v>0</v>
      </c>
      <c r="R48" s="8">
        <f>FC_OTH_HH_SH_E!R48+FC_OTH_HH_SC_E!R48+FC_OTH_HH_WH_E!R48+FC_OTH_HH_CO_E!R48</f>
        <v>0</v>
      </c>
      <c r="S48" s="8">
        <f>FC_OTH_HH_SH_E!S48+FC_OTH_HH_SC_E!S48+FC_OTH_HH_WH_E!S48+FC_OTH_HH_CO_E!S48</f>
        <v>0</v>
      </c>
      <c r="T48" s="8">
        <f>FC_OTH_HH_SH_E!T48+FC_OTH_HH_SC_E!T48+FC_OTH_HH_WH_E!T48+FC_OTH_HH_CO_E!T48</f>
        <v>0</v>
      </c>
      <c r="U48" s="8">
        <f>FC_OTH_HH_SH_E!U48+FC_OTH_HH_SC_E!U48+FC_OTH_HH_WH_E!U48+FC_OTH_HH_CO_E!U48</f>
        <v>0</v>
      </c>
      <c r="V48" s="8">
        <f>FC_OTH_HH_SH_E!V48+FC_OTH_HH_SC_E!V48+FC_OTH_HH_WH_E!V48+FC_OTH_HH_CO_E!V48</f>
        <v>0</v>
      </c>
      <c r="W48" s="8">
        <f>FC_OTH_HH_SH_E!W48+FC_OTH_HH_SC_E!W48+FC_OTH_HH_WH_E!W48+FC_OTH_HH_CO_E!W48</f>
        <v>0</v>
      </c>
      <c r="X48" s="8">
        <f>FC_OTH_HH_SH_E!X48+FC_OTH_HH_SC_E!X48+FC_OTH_HH_WH_E!X48+FC_OTH_HH_CO_E!X48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FC_OTH_HH_SH_E!C49+FC_OTH_HH_SC_E!C49+FC_OTH_HH_WH_E!C49+FC_OTH_HH_CO_E!C49</f>
        <v>0</v>
      </c>
      <c r="D49" s="8">
        <f>FC_OTH_HH_SH_E!D49+FC_OTH_HH_SC_E!D49+FC_OTH_HH_WH_E!D49+FC_OTH_HH_CO_E!D49</f>
        <v>0</v>
      </c>
      <c r="E49" s="8">
        <f>FC_OTH_HH_SH_E!E49+FC_OTH_HH_SC_E!E49+FC_OTH_HH_WH_E!E49+FC_OTH_HH_CO_E!E49</f>
        <v>0</v>
      </c>
      <c r="F49" s="8">
        <f>FC_OTH_HH_SH_E!F49+FC_OTH_HH_SC_E!F49+FC_OTH_HH_WH_E!F49+FC_OTH_HH_CO_E!F49</f>
        <v>0</v>
      </c>
      <c r="G49" s="8">
        <f>FC_OTH_HH_SH_E!G49+FC_OTH_HH_SC_E!G49+FC_OTH_HH_WH_E!G49+FC_OTH_HH_CO_E!G49</f>
        <v>0</v>
      </c>
      <c r="H49" s="8">
        <f>FC_OTH_HH_SH_E!H49+FC_OTH_HH_SC_E!H49+FC_OTH_HH_WH_E!H49+FC_OTH_HH_CO_E!H49</f>
        <v>0</v>
      </c>
      <c r="I49" s="8">
        <f>FC_OTH_HH_SH_E!I49+FC_OTH_HH_SC_E!I49+FC_OTH_HH_WH_E!I49+FC_OTH_HH_CO_E!I49</f>
        <v>0</v>
      </c>
      <c r="J49" s="8">
        <f>FC_OTH_HH_SH_E!J49+FC_OTH_HH_SC_E!J49+FC_OTH_HH_WH_E!J49+FC_OTH_HH_CO_E!J49</f>
        <v>0</v>
      </c>
      <c r="K49" s="8">
        <f>FC_OTH_HH_SH_E!K49+FC_OTH_HH_SC_E!K49+FC_OTH_HH_WH_E!K49+FC_OTH_HH_CO_E!K49</f>
        <v>0</v>
      </c>
      <c r="L49" s="8">
        <f>FC_OTH_HH_SH_E!L49+FC_OTH_HH_SC_E!L49+FC_OTH_HH_WH_E!L49+FC_OTH_HH_CO_E!L49</f>
        <v>0</v>
      </c>
      <c r="M49" s="8">
        <f>FC_OTH_HH_SH_E!M49+FC_OTH_HH_SC_E!M49+FC_OTH_HH_WH_E!M49+FC_OTH_HH_CO_E!M49</f>
        <v>0</v>
      </c>
      <c r="N49" s="8">
        <f>FC_OTH_HH_SH_E!N49+FC_OTH_HH_SC_E!N49+FC_OTH_HH_WH_E!N49+FC_OTH_HH_CO_E!N49</f>
        <v>0</v>
      </c>
      <c r="O49" s="8">
        <f>FC_OTH_HH_SH_E!O49+FC_OTH_HH_SC_E!O49+FC_OTH_HH_WH_E!O49+FC_OTH_HH_CO_E!O49</f>
        <v>0</v>
      </c>
      <c r="P49" s="8">
        <f>FC_OTH_HH_SH_E!P49+FC_OTH_HH_SC_E!P49+FC_OTH_HH_WH_E!P49+FC_OTH_HH_CO_E!P49</f>
        <v>0</v>
      </c>
      <c r="Q49" s="8">
        <f>FC_OTH_HH_SH_E!Q49+FC_OTH_HH_SC_E!Q49+FC_OTH_HH_WH_E!Q49+FC_OTH_HH_CO_E!Q49</f>
        <v>0</v>
      </c>
      <c r="R49" s="8">
        <f>FC_OTH_HH_SH_E!R49+FC_OTH_HH_SC_E!R49+FC_OTH_HH_WH_E!R49+FC_OTH_HH_CO_E!R49</f>
        <v>0</v>
      </c>
      <c r="S49" s="8">
        <f>FC_OTH_HH_SH_E!S49+FC_OTH_HH_SC_E!S49+FC_OTH_HH_WH_E!S49+FC_OTH_HH_CO_E!S49</f>
        <v>0</v>
      </c>
      <c r="T49" s="8">
        <f>FC_OTH_HH_SH_E!T49+FC_OTH_HH_SC_E!T49+FC_OTH_HH_WH_E!T49+FC_OTH_HH_CO_E!T49</f>
        <v>0</v>
      </c>
      <c r="U49" s="8">
        <f>FC_OTH_HH_SH_E!U49+FC_OTH_HH_SC_E!U49+FC_OTH_HH_WH_E!U49+FC_OTH_HH_CO_E!U49</f>
        <v>0</v>
      </c>
      <c r="V49" s="8">
        <f>FC_OTH_HH_SH_E!V49+FC_OTH_HH_SC_E!V49+FC_OTH_HH_WH_E!V49+FC_OTH_HH_CO_E!V49</f>
        <v>0</v>
      </c>
      <c r="W49" s="8">
        <f>FC_OTH_HH_SH_E!W49+FC_OTH_HH_SC_E!W49+FC_OTH_HH_WH_E!W49+FC_OTH_HH_CO_E!W49</f>
        <v>0</v>
      </c>
      <c r="X49" s="8">
        <f>FC_OTH_HH_SH_E!X49+FC_OTH_HH_SC_E!X49+FC_OTH_HH_WH_E!X49+FC_OTH_HH_CO_E!X49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FC_OTH_HH_SH_E!C50+FC_OTH_HH_SC_E!C50+FC_OTH_HH_WH_E!C50+FC_OTH_HH_CO_E!C50</f>
        <v>0</v>
      </c>
      <c r="D50" s="8">
        <f>FC_OTH_HH_SH_E!D50+FC_OTH_HH_SC_E!D50+FC_OTH_HH_WH_E!D50+FC_OTH_HH_CO_E!D50</f>
        <v>0</v>
      </c>
      <c r="E50" s="8">
        <f>FC_OTH_HH_SH_E!E50+FC_OTH_HH_SC_E!E50+FC_OTH_HH_WH_E!E50+FC_OTH_HH_CO_E!E50</f>
        <v>0</v>
      </c>
      <c r="F50" s="8">
        <f>FC_OTH_HH_SH_E!F50+FC_OTH_HH_SC_E!F50+FC_OTH_HH_WH_E!F50+FC_OTH_HH_CO_E!F50</f>
        <v>0</v>
      </c>
      <c r="G50" s="8">
        <f>FC_OTH_HH_SH_E!G50+FC_OTH_HH_SC_E!G50+FC_OTH_HH_WH_E!G50+FC_OTH_HH_CO_E!G50</f>
        <v>0</v>
      </c>
      <c r="H50" s="8">
        <f>FC_OTH_HH_SH_E!H50+FC_OTH_HH_SC_E!H50+FC_OTH_HH_WH_E!H50+FC_OTH_HH_CO_E!H50</f>
        <v>0</v>
      </c>
      <c r="I50" s="8">
        <f>FC_OTH_HH_SH_E!I50+FC_OTH_HH_SC_E!I50+FC_OTH_HH_WH_E!I50+FC_OTH_HH_CO_E!I50</f>
        <v>0</v>
      </c>
      <c r="J50" s="8">
        <f>FC_OTH_HH_SH_E!J50+FC_OTH_HH_SC_E!J50+FC_OTH_HH_WH_E!J50+FC_OTH_HH_CO_E!J50</f>
        <v>0</v>
      </c>
      <c r="K50" s="8">
        <f>FC_OTH_HH_SH_E!K50+FC_OTH_HH_SC_E!K50+FC_OTH_HH_WH_E!K50+FC_OTH_HH_CO_E!K50</f>
        <v>0</v>
      </c>
      <c r="L50" s="8">
        <f>FC_OTH_HH_SH_E!L50+FC_OTH_HH_SC_E!L50+FC_OTH_HH_WH_E!L50+FC_OTH_HH_CO_E!L50</f>
        <v>0</v>
      </c>
      <c r="M50" s="8">
        <f>FC_OTH_HH_SH_E!M50+FC_OTH_HH_SC_E!M50+FC_OTH_HH_WH_E!M50+FC_OTH_HH_CO_E!M50</f>
        <v>0</v>
      </c>
      <c r="N50" s="8">
        <f>FC_OTH_HH_SH_E!N50+FC_OTH_HH_SC_E!N50+FC_OTH_HH_WH_E!N50+FC_OTH_HH_CO_E!N50</f>
        <v>0</v>
      </c>
      <c r="O50" s="8">
        <f>FC_OTH_HH_SH_E!O50+FC_OTH_HH_SC_E!O50+FC_OTH_HH_WH_E!O50+FC_OTH_HH_CO_E!O50</f>
        <v>0</v>
      </c>
      <c r="P50" s="8">
        <f>FC_OTH_HH_SH_E!P50+FC_OTH_HH_SC_E!P50+FC_OTH_HH_WH_E!P50+FC_OTH_HH_CO_E!P50</f>
        <v>0</v>
      </c>
      <c r="Q50" s="8">
        <f>FC_OTH_HH_SH_E!Q50+FC_OTH_HH_SC_E!Q50+FC_OTH_HH_WH_E!Q50+FC_OTH_HH_CO_E!Q50</f>
        <v>0</v>
      </c>
      <c r="R50" s="8">
        <f>FC_OTH_HH_SH_E!R50+FC_OTH_HH_SC_E!R50+FC_OTH_HH_WH_E!R50+FC_OTH_HH_CO_E!R50</f>
        <v>0</v>
      </c>
      <c r="S50" s="8">
        <f>FC_OTH_HH_SH_E!S50+FC_OTH_HH_SC_E!S50+FC_OTH_HH_WH_E!S50+FC_OTH_HH_CO_E!S50</f>
        <v>0</v>
      </c>
      <c r="T50" s="8">
        <f>FC_OTH_HH_SH_E!T50+FC_OTH_HH_SC_E!T50+FC_OTH_HH_WH_E!T50+FC_OTH_HH_CO_E!T50</f>
        <v>0</v>
      </c>
      <c r="U50" s="8">
        <f>FC_OTH_HH_SH_E!U50+FC_OTH_HH_SC_E!U50+FC_OTH_HH_WH_E!U50+FC_OTH_HH_CO_E!U50</f>
        <v>0</v>
      </c>
      <c r="V50" s="8">
        <f>FC_OTH_HH_SH_E!V50+FC_OTH_HH_SC_E!V50+FC_OTH_HH_WH_E!V50+FC_OTH_HH_CO_E!V50</f>
        <v>0</v>
      </c>
      <c r="W50" s="8">
        <f>FC_OTH_HH_SH_E!W50+FC_OTH_HH_SC_E!W50+FC_OTH_HH_WH_E!W50+FC_OTH_HH_CO_E!W50</f>
        <v>0</v>
      </c>
      <c r="X50" s="8">
        <f>FC_OTH_HH_SH_E!X50+FC_OTH_HH_SC_E!X50+FC_OTH_HH_WH_E!X50+FC_OTH_HH_CO_E!X50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FC_OTH_HH_SH_E!C51+FC_OTH_HH_SC_E!C51+FC_OTH_HH_WH_E!C51+FC_OTH_HH_CO_E!C51</f>
        <v>171.86795999999998</v>
      </c>
      <c r="D51" s="27">
        <f>FC_OTH_HH_SH_E!D51+FC_OTH_HH_SC_E!D51+FC_OTH_HH_WH_E!D51+FC_OTH_HH_CO_E!D51</f>
        <v>275.06952000000001</v>
      </c>
      <c r="E51" s="27">
        <f>FC_OTH_HH_SH_E!E51+FC_OTH_HH_SC_E!E51+FC_OTH_HH_WH_E!E51+FC_OTH_HH_CO_E!E51</f>
        <v>344.13984000000005</v>
      </c>
      <c r="F51" s="27">
        <f>FC_OTH_HH_SH_E!F51+FC_OTH_HH_SC_E!F51+FC_OTH_HH_WH_E!F51+FC_OTH_HH_CO_E!F51</f>
        <v>371.15198999999984</v>
      </c>
      <c r="G51" s="27">
        <f>FC_OTH_HH_SH_E!G51+FC_OTH_HH_SC_E!G51+FC_OTH_HH_WH_E!G51+FC_OTH_HH_CO_E!G51</f>
        <v>425.73167999999998</v>
      </c>
      <c r="H51" s="27">
        <f>FC_OTH_HH_SH_E!H51+FC_OTH_HH_SC_E!H51+FC_OTH_HH_WH_E!H51+FC_OTH_HH_CO_E!H51</f>
        <v>469.6074900000001</v>
      </c>
      <c r="I51" s="27">
        <f>FC_OTH_HH_SH_E!I51+FC_OTH_HH_SC_E!I51+FC_OTH_HH_WH_E!I51+FC_OTH_HH_CO_E!I51</f>
        <v>475.86824999999999</v>
      </c>
      <c r="J51" s="27">
        <f>FC_OTH_HH_SH_E!J51+FC_OTH_HH_SC_E!J51+FC_OTH_HH_WH_E!J51+FC_OTH_HH_CO_E!J51</f>
        <v>517.21955999999977</v>
      </c>
      <c r="K51" s="27">
        <f>FC_OTH_HH_SH_E!K51+FC_OTH_HH_SC_E!K51+FC_OTH_HH_WH_E!K51+FC_OTH_HH_CO_E!K51</f>
        <v>539.99054999999998</v>
      </c>
      <c r="L51" s="27">
        <f>FC_OTH_HH_SH_E!L51+FC_OTH_HH_SC_E!L51+FC_OTH_HH_WH_E!L51+FC_OTH_HH_CO_E!L51</f>
        <v>620.47161000000006</v>
      </c>
      <c r="M51" s="27">
        <f>FC_OTH_HH_SH_E!M51+FC_OTH_HH_SC_E!M51+FC_OTH_HH_WH_E!M51+FC_OTH_HH_CO_E!M51</f>
        <v>702.31589999999994</v>
      </c>
      <c r="N51" s="27">
        <f>FC_OTH_HH_SH_E!N51+FC_OTH_HH_SC_E!N51+FC_OTH_HH_WH_E!N51+FC_OTH_HH_CO_E!N51</f>
        <v>605.93049000000008</v>
      </c>
      <c r="O51" s="27">
        <f>FC_OTH_HH_SH_E!O51+FC_OTH_HH_SC_E!O51+FC_OTH_HH_WH_E!O51+FC_OTH_HH_CO_E!O51</f>
        <v>605.52656999999977</v>
      </c>
      <c r="P51" s="27">
        <f>FC_OTH_HH_SH_E!P51+FC_OTH_HH_SC_E!P51+FC_OTH_HH_WH_E!P51+FC_OTH_HH_CO_E!P51</f>
        <v>574.82865000000004</v>
      </c>
      <c r="Q51" s="27">
        <f>FC_OTH_HH_SH_E!Q51+FC_OTH_HH_SC_E!Q51+FC_OTH_HH_WH_E!Q51+FC_OTH_HH_CO_E!Q51</f>
        <v>606.33441000000016</v>
      </c>
      <c r="R51" s="27">
        <f>FC_OTH_HH_SH_E!R51+FC_OTH_HH_SC_E!R51+FC_OTH_HH_WH_E!R51+FC_OTH_HH_CO_E!R51</f>
        <v>617.4727059600001</v>
      </c>
      <c r="S51" s="27">
        <f>FC_OTH_HH_SH_E!S51+FC_OTH_HH_SC_E!S51+FC_OTH_HH_WH_E!S51+FC_OTH_HH_CO_E!S51</f>
        <v>572.73068952000028</v>
      </c>
      <c r="T51" s="27">
        <f>FC_OTH_HH_SH_E!T51+FC_OTH_HH_SC_E!T51+FC_OTH_HH_WH_E!T51+FC_OTH_HH_CO_E!T51</f>
        <v>588.92040899999984</v>
      </c>
      <c r="U51" s="27">
        <f>FC_OTH_HH_SH_E!U51+FC_OTH_HH_SC_E!U51+FC_OTH_HH_WH_E!U51+FC_OTH_HH_CO_E!U51</f>
        <v>644.09951628000022</v>
      </c>
      <c r="V51" s="27">
        <f>FC_OTH_HH_SH_E!V51+FC_OTH_HH_SC_E!V51+FC_OTH_HH_WH_E!V51+FC_OTH_HH_CO_E!V51</f>
        <v>670.03279596000027</v>
      </c>
      <c r="W51" s="27">
        <f>FC_OTH_HH_SH_E!W51+FC_OTH_HH_SC_E!W51+FC_OTH_HH_WH_E!W51+FC_OTH_HH_CO_E!W51</f>
        <v>694.64970036000045</v>
      </c>
      <c r="X51" s="27">
        <f>FC_OTH_HH_SH_E!X51+FC_OTH_HH_SC_E!X51+FC_OTH_HH_WH_E!X51+FC_OTH_HH_CO_E!X51</f>
        <v>675.88781832000006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FC_OTH_HH_SH_E!C53+FC_OTH_HH_SC_E!C53+FC_OTH_HH_WH_E!C53+FC_OTH_HH_CO_E!C53</f>
        <v>0</v>
      </c>
      <c r="D53" s="8">
        <f>FC_OTH_HH_SH_E!D53+FC_OTH_HH_SC_E!D53+FC_OTH_HH_WH_E!D53+FC_OTH_HH_CO_E!D53</f>
        <v>0</v>
      </c>
      <c r="E53" s="8">
        <f>FC_OTH_HH_SH_E!E53+FC_OTH_HH_SC_E!E53+FC_OTH_HH_WH_E!E53+FC_OTH_HH_CO_E!E53</f>
        <v>0</v>
      </c>
      <c r="F53" s="8">
        <f>FC_OTH_HH_SH_E!F53+FC_OTH_HH_SC_E!F53+FC_OTH_HH_WH_E!F53+FC_OTH_HH_CO_E!F53</f>
        <v>0</v>
      </c>
      <c r="G53" s="8">
        <f>FC_OTH_HH_SH_E!G53+FC_OTH_HH_SC_E!G53+FC_OTH_HH_WH_E!G53+FC_OTH_HH_CO_E!G53</f>
        <v>0</v>
      </c>
      <c r="H53" s="8">
        <f>FC_OTH_HH_SH_E!H53+FC_OTH_HH_SC_E!H53+FC_OTH_HH_WH_E!H53+FC_OTH_HH_CO_E!H53</f>
        <v>0</v>
      </c>
      <c r="I53" s="8">
        <f>FC_OTH_HH_SH_E!I53+FC_OTH_HH_SC_E!I53+FC_OTH_HH_WH_E!I53+FC_OTH_HH_CO_E!I53</f>
        <v>0</v>
      </c>
      <c r="J53" s="8">
        <f>FC_OTH_HH_SH_E!J53+FC_OTH_HH_SC_E!J53+FC_OTH_HH_WH_E!J53+FC_OTH_HH_CO_E!J53</f>
        <v>0</v>
      </c>
      <c r="K53" s="8">
        <f>FC_OTH_HH_SH_E!K53+FC_OTH_HH_SC_E!K53+FC_OTH_HH_WH_E!K53+FC_OTH_HH_CO_E!K53</f>
        <v>0</v>
      </c>
      <c r="L53" s="8">
        <f>FC_OTH_HH_SH_E!L53+FC_OTH_HH_SC_E!L53+FC_OTH_HH_WH_E!L53+FC_OTH_HH_CO_E!L53</f>
        <v>0</v>
      </c>
      <c r="M53" s="8">
        <f>FC_OTH_HH_SH_E!M53+FC_OTH_HH_SC_E!M53+FC_OTH_HH_WH_E!M53+FC_OTH_HH_CO_E!M53</f>
        <v>0</v>
      </c>
      <c r="N53" s="8">
        <f>FC_OTH_HH_SH_E!N53+FC_OTH_HH_SC_E!N53+FC_OTH_HH_WH_E!N53+FC_OTH_HH_CO_E!N53</f>
        <v>0</v>
      </c>
      <c r="O53" s="8">
        <f>FC_OTH_HH_SH_E!O53+FC_OTH_HH_SC_E!O53+FC_OTH_HH_WH_E!O53+FC_OTH_HH_CO_E!O53</f>
        <v>0</v>
      </c>
      <c r="P53" s="8">
        <f>FC_OTH_HH_SH_E!P53+FC_OTH_HH_SC_E!P53+FC_OTH_HH_WH_E!P53+FC_OTH_HH_CO_E!P53</f>
        <v>0</v>
      </c>
      <c r="Q53" s="8">
        <f>FC_OTH_HH_SH_E!Q53+FC_OTH_HH_SC_E!Q53+FC_OTH_HH_WH_E!Q53+FC_OTH_HH_CO_E!Q53</f>
        <v>0</v>
      </c>
      <c r="R53" s="8">
        <f>FC_OTH_HH_SH_E!R53+FC_OTH_HH_SC_E!R53+FC_OTH_HH_WH_E!R53+FC_OTH_HH_CO_E!R53</f>
        <v>0</v>
      </c>
      <c r="S53" s="8">
        <f>FC_OTH_HH_SH_E!S53+FC_OTH_HH_SC_E!S53+FC_OTH_HH_WH_E!S53+FC_OTH_HH_CO_E!S53</f>
        <v>0</v>
      </c>
      <c r="T53" s="8">
        <f>FC_OTH_HH_SH_E!T53+FC_OTH_HH_SC_E!T53+FC_OTH_HH_WH_E!T53+FC_OTH_HH_CO_E!T53</f>
        <v>0</v>
      </c>
      <c r="U53" s="8">
        <f>FC_OTH_HH_SH_E!U53+FC_OTH_HH_SC_E!U53+FC_OTH_HH_WH_E!U53+FC_OTH_HH_CO_E!U53</f>
        <v>0</v>
      </c>
      <c r="V53" s="8">
        <f>FC_OTH_HH_SH_E!V53+FC_OTH_HH_SC_E!V53+FC_OTH_HH_WH_E!V53+FC_OTH_HH_CO_E!V53</f>
        <v>0</v>
      </c>
      <c r="W53" s="8">
        <f>FC_OTH_HH_SH_E!W53+FC_OTH_HH_SC_E!W53+FC_OTH_HH_WH_E!W53+FC_OTH_HH_CO_E!W53</f>
        <v>0</v>
      </c>
      <c r="X53" s="8">
        <f>FC_OTH_HH_SH_E!X53+FC_OTH_HH_SC_E!X53+FC_OTH_HH_WH_E!X53+FC_OTH_HH_CO_E!X53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FC_OTH_HH_SH_E!C54+FC_OTH_HH_SC_E!C54+FC_OTH_HH_WH_E!C54+FC_OTH_HH_CO_E!C54</f>
        <v>0</v>
      </c>
      <c r="D54" s="45">
        <f>FC_OTH_HH_SH_E!D54+FC_OTH_HH_SC_E!D54+FC_OTH_HH_WH_E!D54+FC_OTH_HH_CO_E!D54</f>
        <v>0</v>
      </c>
      <c r="E54" s="45">
        <f>FC_OTH_HH_SH_E!E54+FC_OTH_HH_SC_E!E54+FC_OTH_HH_WH_E!E54+FC_OTH_HH_CO_E!E54</f>
        <v>0</v>
      </c>
      <c r="F54" s="45">
        <f>FC_OTH_HH_SH_E!F54+FC_OTH_HH_SC_E!F54+FC_OTH_HH_WH_E!F54+FC_OTH_HH_CO_E!F54</f>
        <v>0</v>
      </c>
      <c r="G54" s="45">
        <f>FC_OTH_HH_SH_E!G54+FC_OTH_HH_SC_E!G54+FC_OTH_HH_WH_E!G54+FC_OTH_HH_CO_E!G54</f>
        <v>0</v>
      </c>
      <c r="H54" s="45">
        <f>FC_OTH_HH_SH_E!H54+FC_OTH_HH_SC_E!H54+FC_OTH_HH_WH_E!H54+FC_OTH_HH_CO_E!H54</f>
        <v>0</v>
      </c>
      <c r="I54" s="45">
        <f>FC_OTH_HH_SH_E!I54+FC_OTH_HH_SC_E!I54+FC_OTH_HH_WH_E!I54+FC_OTH_HH_CO_E!I54</f>
        <v>0</v>
      </c>
      <c r="J54" s="45">
        <f>FC_OTH_HH_SH_E!J54+FC_OTH_HH_SC_E!J54+FC_OTH_HH_WH_E!J54+FC_OTH_HH_CO_E!J54</f>
        <v>0</v>
      </c>
      <c r="K54" s="45">
        <f>FC_OTH_HH_SH_E!K54+FC_OTH_HH_SC_E!K54+FC_OTH_HH_WH_E!K54+FC_OTH_HH_CO_E!K54</f>
        <v>0</v>
      </c>
      <c r="L54" s="45">
        <f>FC_OTH_HH_SH_E!L54+FC_OTH_HH_SC_E!L54+FC_OTH_HH_WH_E!L54+FC_OTH_HH_CO_E!L54</f>
        <v>0</v>
      </c>
      <c r="M54" s="45">
        <f>FC_OTH_HH_SH_E!M54+FC_OTH_HH_SC_E!M54+FC_OTH_HH_WH_E!M54+FC_OTH_HH_CO_E!M54</f>
        <v>0</v>
      </c>
      <c r="N54" s="45">
        <f>FC_OTH_HH_SH_E!N54+FC_OTH_HH_SC_E!N54+FC_OTH_HH_WH_E!N54+FC_OTH_HH_CO_E!N54</f>
        <v>0</v>
      </c>
      <c r="O54" s="45">
        <f>FC_OTH_HH_SH_E!O54+FC_OTH_HH_SC_E!O54+FC_OTH_HH_WH_E!O54+FC_OTH_HH_CO_E!O54</f>
        <v>0</v>
      </c>
      <c r="P54" s="45">
        <f>FC_OTH_HH_SH_E!P54+FC_OTH_HH_SC_E!P54+FC_OTH_HH_WH_E!P54+FC_OTH_HH_CO_E!P54</f>
        <v>0</v>
      </c>
      <c r="Q54" s="45">
        <f>FC_OTH_HH_SH_E!Q54+FC_OTH_HH_SC_E!Q54+FC_OTH_HH_WH_E!Q54+FC_OTH_HH_CO_E!Q54</f>
        <v>0</v>
      </c>
      <c r="R54" s="45">
        <f>FC_OTH_HH_SH_E!R54+FC_OTH_HH_SC_E!R54+FC_OTH_HH_WH_E!R54+FC_OTH_HH_CO_E!R54</f>
        <v>0</v>
      </c>
      <c r="S54" s="45">
        <f>FC_OTH_HH_SH_E!S54+FC_OTH_HH_SC_E!S54+FC_OTH_HH_WH_E!S54+FC_OTH_HH_CO_E!S54</f>
        <v>0</v>
      </c>
      <c r="T54" s="45">
        <f>FC_OTH_HH_SH_E!T54+FC_OTH_HH_SC_E!T54+FC_OTH_HH_WH_E!T54+FC_OTH_HH_CO_E!T54</f>
        <v>0</v>
      </c>
      <c r="U54" s="45">
        <f>FC_OTH_HH_SH_E!U54+FC_OTH_HH_SC_E!U54+FC_OTH_HH_WH_E!U54+FC_OTH_HH_CO_E!U54</f>
        <v>0</v>
      </c>
      <c r="V54" s="45">
        <f>FC_OTH_HH_SH_E!V54+FC_OTH_HH_SC_E!V54+FC_OTH_HH_WH_E!V54+FC_OTH_HH_CO_E!V54</f>
        <v>0</v>
      </c>
      <c r="W54" s="45">
        <f>FC_OTH_HH_SH_E!W54+FC_OTH_HH_SC_E!W54+FC_OTH_HH_WH_E!W54+FC_OTH_HH_CO_E!W54</f>
        <v>0</v>
      </c>
      <c r="X54" s="45">
        <f>FC_OTH_HH_SH_E!X54+FC_OTH_HH_SC_E!X54+FC_OTH_HH_WH_E!X54+FC_OTH_HH_CO_E!X54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5392.6879103999972</v>
      </c>
      <c r="D61" s="49">
        <f t="shared" si="11"/>
        <v>5392.6879103999981</v>
      </c>
      <c r="E61" s="49">
        <f t="shared" si="11"/>
        <v>5392.6879103999981</v>
      </c>
      <c r="F61" s="49">
        <f t="shared" si="11"/>
        <v>5392.6879103999972</v>
      </c>
      <c r="G61" s="49">
        <f t="shared" si="11"/>
        <v>5431.9999104000017</v>
      </c>
      <c r="H61" s="49">
        <f t="shared" si="11"/>
        <v>5460.0001344000002</v>
      </c>
      <c r="I61" s="49">
        <f t="shared" si="11"/>
        <v>5443.2</v>
      </c>
      <c r="J61" s="49">
        <f t="shared" si="11"/>
        <v>5443.2</v>
      </c>
      <c r="K61" s="49">
        <f t="shared" si="11"/>
        <v>5443.1999999999971</v>
      </c>
      <c r="L61" s="49">
        <f t="shared" si="11"/>
        <v>5443.2</v>
      </c>
      <c r="M61" s="49">
        <f t="shared" si="11"/>
        <v>3338.2718207999992</v>
      </c>
      <c r="N61" s="49">
        <f t="shared" si="11"/>
        <v>3338.2718207999997</v>
      </c>
      <c r="O61" s="49">
        <f t="shared" si="11"/>
        <v>3535.8398207999976</v>
      </c>
      <c r="P61" s="49">
        <f t="shared" si="11"/>
        <v>3616.7600448000003</v>
      </c>
      <c r="Q61" s="49">
        <f t="shared" si="11"/>
        <v>3598.5039551999989</v>
      </c>
      <c r="R61" s="49">
        <f t="shared" si="11"/>
        <v>3580.0240896000005</v>
      </c>
      <c r="S61" s="49">
        <f t="shared" si="11"/>
        <v>3583.7758656000015</v>
      </c>
      <c r="T61" s="49">
        <f t="shared" si="11"/>
        <v>3585.3652800000018</v>
      </c>
      <c r="U61" s="49">
        <f t="shared" si="11"/>
        <v>3551.4476927999981</v>
      </c>
      <c r="V61" s="49">
        <f t="shared" si="11"/>
        <v>3568.2583103999982</v>
      </c>
      <c r="W61" s="49">
        <f t="shared" si="11"/>
        <v>3648.6535679999974</v>
      </c>
      <c r="X61" s="49">
        <f t="shared" si="11"/>
        <v>3663.6401088000011</v>
      </c>
    </row>
    <row r="62" spans="1:24" ht="11.25" customHeight="1" x14ac:dyDescent="0.2">
      <c r="A62" s="50" t="s">
        <v>92</v>
      </c>
      <c r="B62" s="51" t="s">
        <v>93</v>
      </c>
      <c r="C62" s="52">
        <f>FC_OTH_HH_SH_E!C62+FC_OTH_HH_SC_E!C62+FC_OTH_HH_WH_E!C62+FC_OTH_HH_CO_E!C62</f>
        <v>5392.6879103999972</v>
      </c>
      <c r="D62" s="52">
        <f>FC_OTH_HH_SH_E!D62+FC_OTH_HH_SC_E!D62+FC_OTH_HH_WH_E!D62+FC_OTH_HH_CO_E!D62</f>
        <v>5392.6879103999981</v>
      </c>
      <c r="E62" s="52">
        <f>FC_OTH_HH_SH_E!E62+FC_OTH_HH_SC_E!E62+FC_OTH_HH_WH_E!E62+FC_OTH_HH_CO_E!E62</f>
        <v>5392.6879103999981</v>
      </c>
      <c r="F62" s="52">
        <f>FC_OTH_HH_SH_E!F62+FC_OTH_HH_SC_E!F62+FC_OTH_HH_WH_E!F62+FC_OTH_HH_CO_E!F62</f>
        <v>5392.6879103999972</v>
      </c>
      <c r="G62" s="52">
        <f>FC_OTH_HH_SH_E!G62+FC_OTH_HH_SC_E!G62+FC_OTH_HH_WH_E!G62+FC_OTH_HH_CO_E!G62</f>
        <v>5431.9999104000017</v>
      </c>
      <c r="H62" s="52">
        <f>FC_OTH_HH_SH_E!H62+FC_OTH_HH_SC_E!H62+FC_OTH_HH_WH_E!H62+FC_OTH_HH_CO_E!H62</f>
        <v>5460.0001344000002</v>
      </c>
      <c r="I62" s="52">
        <f>FC_OTH_HH_SH_E!I62+FC_OTH_HH_SC_E!I62+FC_OTH_HH_WH_E!I62+FC_OTH_HH_CO_E!I62</f>
        <v>5443.2</v>
      </c>
      <c r="J62" s="52">
        <f>FC_OTH_HH_SH_E!J62+FC_OTH_HH_SC_E!J62+FC_OTH_HH_WH_E!J62+FC_OTH_HH_CO_E!J62</f>
        <v>5443.2</v>
      </c>
      <c r="K62" s="52">
        <f>FC_OTH_HH_SH_E!K62+FC_OTH_HH_SC_E!K62+FC_OTH_HH_WH_E!K62+FC_OTH_HH_CO_E!K62</f>
        <v>5443.1999999999971</v>
      </c>
      <c r="L62" s="52">
        <f>FC_OTH_HH_SH_E!L62+FC_OTH_HH_SC_E!L62+FC_OTH_HH_WH_E!L62+FC_OTH_HH_CO_E!L62</f>
        <v>5443.2</v>
      </c>
      <c r="M62" s="52">
        <f>FC_OTH_HH_SH_E!M62+FC_OTH_HH_SC_E!M62+FC_OTH_HH_WH_E!M62+FC_OTH_HH_CO_E!M62</f>
        <v>3338.2718207999992</v>
      </c>
      <c r="N62" s="52">
        <f>FC_OTH_HH_SH_E!N62+FC_OTH_HH_SC_E!N62+FC_OTH_HH_WH_E!N62+FC_OTH_HH_CO_E!N62</f>
        <v>3338.2718207999997</v>
      </c>
      <c r="O62" s="52">
        <f>FC_OTH_HH_SH_E!O62+FC_OTH_HH_SC_E!O62+FC_OTH_HH_WH_E!O62+FC_OTH_HH_CO_E!O62</f>
        <v>3502.7999999999975</v>
      </c>
      <c r="P62" s="52">
        <f>FC_OTH_HH_SH_E!P62+FC_OTH_HH_SC_E!P62+FC_OTH_HH_WH_E!P62+FC_OTH_HH_CO_E!P62</f>
        <v>3580.4160000000002</v>
      </c>
      <c r="Q62" s="52">
        <f>FC_OTH_HH_SH_E!Q62+FC_OTH_HH_SC_E!Q62+FC_OTH_HH_WH_E!Q62+FC_OTH_HH_CO_E!Q62</f>
        <v>3562.1599103999988</v>
      </c>
      <c r="R62" s="52">
        <f>FC_OTH_HH_SH_E!R62+FC_OTH_HH_SC_E!R62+FC_OTH_HH_WH_E!R62+FC_OTH_HH_CO_E!R62</f>
        <v>3543.6800448000004</v>
      </c>
      <c r="S62" s="52">
        <f>FC_OTH_HH_SH_E!S62+FC_OTH_HH_SC_E!S62+FC_OTH_HH_WH_E!S62+FC_OTH_HH_CO_E!S62</f>
        <v>3550.7360448000013</v>
      </c>
      <c r="T62" s="52">
        <f>FC_OTH_HH_SH_E!T62+FC_OTH_HH_SC_E!T62+FC_OTH_HH_WH_E!T62+FC_OTH_HH_CO_E!T62</f>
        <v>3550.7360448000018</v>
      </c>
      <c r="U62" s="52">
        <f>FC_OTH_HH_SH_E!U62+FC_OTH_HH_SC_E!U62+FC_OTH_HH_WH_E!U62+FC_OTH_HH_CO_E!U62</f>
        <v>3516.8184575999981</v>
      </c>
      <c r="V62" s="52">
        <f>FC_OTH_HH_SH_E!V62+FC_OTH_HH_SC_E!V62+FC_OTH_HH_WH_E!V62+FC_OTH_HH_CO_E!V62</f>
        <v>3533.6290751999982</v>
      </c>
      <c r="W62" s="52">
        <f>FC_OTH_HH_SH_E!W62+FC_OTH_HH_SC_E!W62+FC_OTH_HH_WH_E!W62+FC_OTH_HH_CO_E!W62</f>
        <v>3585.7684799999975</v>
      </c>
      <c r="X62" s="52">
        <f>FC_OTH_HH_SH_E!X62+FC_OTH_HH_SC_E!X62+FC_OTH_HH_WH_E!X62+FC_OTH_HH_CO_E!X62</f>
        <v>3600.7550208000011</v>
      </c>
    </row>
    <row r="63" spans="1:24" ht="11.25" customHeight="1" x14ac:dyDescent="0.2">
      <c r="A63" s="50" t="s">
        <v>94</v>
      </c>
      <c r="B63" s="51" t="s">
        <v>95</v>
      </c>
      <c r="C63" s="52">
        <f>FC_OTH_HH_SH_E!C63+FC_OTH_HH_SC_E!C63+FC_OTH_HH_WH_E!C63+FC_OTH_HH_CO_E!C63</f>
        <v>0</v>
      </c>
      <c r="D63" s="52">
        <f>FC_OTH_HH_SH_E!D63+FC_OTH_HH_SC_E!D63+FC_OTH_HH_WH_E!D63+FC_OTH_HH_CO_E!D63</f>
        <v>0</v>
      </c>
      <c r="E63" s="52">
        <f>FC_OTH_HH_SH_E!E63+FC_OTH_HH_SC_E!E63+FC_OTH_HH_WH_E!E63+FC_OTH_HH_CO_E!E63</f>
        <v>0</v>
      </c>
      <c r="F63" s="52">
        <f>FC_OTH_HH_SH_E!F63+FC_OTH_HH_SC_E!F63+FC_OTH_HH_WH_E!F63+FC_OTH_HH_CO_E!F63</f>
        <v>0</v>
      </c>
      <c r="G63" s="52">
        <f>FC_OTH_HH_SH_E!G63+FC_OTH_HH_SC_E!G63+FC_OTH_HH_WH_E!G63+FC_OTH_HH_CO_E!G63</f>
        <v>0</v>
      </c>
      <c r="H63" s="52">
        <f>FC_OTH_HH_SH_E!H63+FC_OTH_HH_SC_E!H63+FC_OTH_HH_WH_E!H63+FC_OTH_HH_CO_E!H63</f>
        <v>0</v>
      </c>
      <c r="I63" s="52">
        <f>FC_OTH_HH_SH_E!I63+FC_OTH_HH_SC_E!I63+FC_OTH_HH_WH_E!I63+FC_OTH_HH_CO_E!I63</f>
        <v>0</v>
      </c>
      <c r="J63" s="52">
        <f>FC_OTH_HH_SH_E!J63+FC_OTH_HH_SC_E!J63+FC_OTH_HH_WH_E!J63+FC_OTH_HH_CO_E!J63</f>
        <v>0</v>
      </c>
      <c r="K63" s="52">
        <f>FC_OTH_HH_SH_E!K63+FC_OTH_HH_SC_E!K63+FC_OTH_HH_WH_E!K63+FC_OTH_HH_CO_E!K63</f>
        <v>0</v>
      </c>
      <c r="L63" s="52">
        <f>FC_OTH_HH_SH_E!L63+FC_OTH_HH_SC_E!L63+FC_OTH_HH_WH_E!L63+FC_OTH_HH_CO_E!L63</f>
        <v>0</v>
      </c>
      <c r="M63" s="52">
        <f>FC_OTH_HH_SH_E!M63+FC_OTH_HH_SC_E!M63+FC_OTH_HH_WH_E!M63+FC_OTH_HH_CO_E!M63</f>
        <v>0</v>
      </c>
      <c r="N63" s="52">
        <f>FC_OTH_HH_SH_E!N63+FC_OTH_HH_SC_E!N63+FC_OTH_HH_WH_E!N63+FC_OTH_HH_CO_E!N63</f>
        <v>0</v>
      </c>
      <c r="O63" s="52">
        <f>FC_OTH_HH_SH_E!O63+FC_OTH_HH_SC_E!O63+FC_OTH_HH_WH_E!O63+FC_OTH_HH_CO_E!O63</f>
        <v>33.039820799999973</v>
      </c>
      <c r="P63" s="52">
        <f>FC_OTH_HH_SH_E!P63+FC_OTH_HH_SC_E!P63+FC_OTH_HH_WH_E!P63+FC_OTH_HH_CO_E!P63</f>
        <v>36.344044800000006</v>
      </c>
      <c r="Q63" s="52">
        <f>FC_OTH_HH_SH_E!Q63+FC_OTH_HH_SC_E!Q63+FC_OTH_HH_WH_E!Q63+FC_OTH_HH_CO_E!Q63</f>
        <v>36.344044799999992</v>
      </c>
      <c r="R63" s="52">
        <f>FC_OTH_HH_SH_E!R63+FC_OTH_HH_SC_E!R63+FC_OTH_HH_WH_E!R63+FC_OTH_HH_CO_E!R63</f>
        <v>36.344044800000013</v>
      </c>
      <c r="S63" s="52">
        <f>FC_OTH_HH_SH_E!S63+FC_OTH_HH_SC_E!S63+FC_OTH_HH_WH_E!S63+FC_OTH_HH_CO_E!S63</f>
        <v>33.039820800000022</v>
      </c>
      <c r="T63" s="52">
        <f>FC_OTH_HH_SH_E!T63+FC_OTH_HH_SC_E!T63+FC_OTH_HH_WH_E!T63+FC_OTH_HH_CO_E!T63</f>
        <v>34.629235200000018</v>
      </c>
      <c r="U63" s="52">
        <f>FC_OTH_HH_SH_E!U63+FC_OTH_HH_SC_E!U63+FC_OTH_HH_WH_E!U63+FC_OTH_HH_CO_E!U63</f>
        <v>34.629235199999982</v>
      </c>
      <c r="V63" s="52">
        <f>FC_OTH_HH_SH_E!V63+FC_OTH_HH_SC_E!V63+FC_OTH_HH_WH_E!V63+FC_OTH_HH_CO_E!V63</f>
        <v>34.629235199999989</v>
      </c>
      <c r="W63" s="52">
        <f>FC_OTH_HH_SH_E!W63+FC_OTH_HH_SC_E!W63+FC_OTH_HH_WH_E!W63+FC_OTH_HH_CO_E!W63</f>
        <v>62.885087999999946</v>
      </c>
      <c r="X63" s="52">
        <f>FC_OTH_HH_SH_E!X63+FC_OTH_HH_SC_E!X63+FC_OTH_HH_WH_E!X63+FC_OTH_HH_CO_E!X63</f>
        <v>62.885087999999996</v>
      </c>
    </row>
    <row r="64" spans="1:24" ht="11.25" customHeight="1" x14ac:dyDescent="0.2">
      <c r="A64" s="50" t="s">
        <v>96</v>
      </c>
      <c r="B64" s="51" t="s">
        <v>97</v>
      </c>
      <c r="C64" s="52">
        <f>FC_OTH_HH_SH_E!C64+FC_OTH_HH_SC_E!C64+FC_OTH_HH_WH_E!C64+FC_OTH_HH_CO_E!C64</f>
        <v>0</v>
      </c>
      <c r="D64" s="52">
        <f>FC_OTH_HH_SH_E!D64+FC_OTH_HH_SC_E!D64+FC_OTH_HH_WH_E!D64+FC_OTH_HH_CO_E!D64</f>
        <v>0</v>
      </c>
      <c r="E64" s="52">
        <f>FC_OTH_HH_SH_E!E64+FC_OTH_HH_SC_E!E64+FC_OTH_HH_WH_E!E64+FC_OTH_HH_CO_E!E64</f>
        <v>0</v>
      </c>
      <c r="F64" s="52">
        <f>FC_OTH_HH_SH_E!F64+FC_OTH_HH_SC_E!F64+FC_OTH_HH_WH_E!F64+FC_OTH_HH_CO_E!F64</f>
        <v>0</v>
      </c>
      <c r="G64" s="52">
        <f>FC_OTH_HH_SH_E!G64+FC_OTH_HH_SC_E!G64+FC_OTH_HH_WH_E!G64+FC_OTH_HH_CO_E!G64</f>
        <v>0</v>
      </c>
      <c r="H64" s="52">
        <f>FC_OTH_HH_SH_E!H64+FC_OTH_HH_SC_E!H64+FC_OTH_HH_WH_E!H64+FC_OTH_HH_CO_E!H64</f>
        <v>0</v>
      </c>
      <c r="I64" s="52">
        <f>FC_OTH_HH_SH_E!I64+FC_OTH_HH_SC_E!I64+FC_OTH_HH_WH_E!I64+FC_OTH_HH_CO_E!I64</f>
        <v>0</v>
      </c>
      <c r="J64" s="52">
        <f>FC_OTH_HH_SH_E!J64+FC_OTH_HH_SC_E!J64+FC_OTH_HH_WH_E!J64+FC_OTH_HH_CO_E!J64</f>
        <v>0</v>
      </c>
      <c r="K64" s="52">
        <f>FC_OTH_HH_SH_E!K64+FC_OTH_HH_SC_E!K64+FC_OTH_HH_WH_E!K64+FC_OTH_HH_CO_E!K64</f>
        <v>0</v>
      </c>
      <c r="L64" s="52">
        <f>FC_OTH_HH_SH_E!L64+FC_OTH_HH_SC_E!L64+FC_OTH_HH_WH_E!L64+FC_OTH_HH_CO_E!L64</f>
        <v>0</v>
      </c>
      <c r="M64" s="52">
        <f>FC_OTH_HH_SH_E!M64+FC_OTH_HH_SC_E!M64+FC_OTH_HH_WH_E!M64+FC_OTH_HH_CO_E!M64</f>
        <v>0</v>
      </c>
      <c r="N64" s="52">
        <f>FC_OTH_HH_SH_E!N64+FC_OTH_HH_SC_E!N64+FC_OTH_HH_WH_E!N64+FC_OTH_HH_CO_E!N64</f>
        <v>0</v>
      </c>
      <c r="O64" s="52">
        <f>FC_OTH_HH_SH_E!O64+FC_OTH_HH_SC_E!O64+FC_OTH_HH_WH_E!O64+FC_OTH_HH_CO_E!O64</f>
        <v>0</v>
      </c>
      <c r="P64" s="52">
        <f>FC_OTH_HH_SH_E!P64+FC_OTH_HH_SC_E!P64+FC_OTH_HH_WH_E!P64+FC_OTH_HH_CO_E!P64</f>
        <v>0</v>
      </c>
      <c r="Q64" s="52">
        <f>FC_OTH_HH_SH_E!Q64+FC_OTH_HH_SC_E!Q64+FC_OTH_HH_WH_E!Q64+FC_OTH_HH_CO_E!Q64</f>
        <v>0</v>
      </c>
      <c r="R64" s="52">
        <f>FC_OTH_HH_SH_E!R64+FC_OTH_HH_SC_E!R64+FC_OTH_HH_WH_E!R64+FC_OTH_HH_CO_E!R64</f>
        <v>0</v>
      </c>
      <c r="S64" s="52">
        <f>FC_OTH_HH_SH_E!S64+FC_OTH_HH_SC_E!S64+FC_OTH_HH_WH_E!S64+FC_OTH_HH_CO_E!S64</f>
        <v>0</v>
      </c>
      <c r="T64" s="52">
        <f>FC_OTH_HH_SH_E!T64+FC_OTH_HH_SC_E!T64+FC_OTH_HH_WH_E!T64+FC_OTH_HH_CO_E!T64</f>
        <v>0</v>
      </c>
      <c r="U64" s="52">
        <f>FC_OTH_HH_SH_E!U64+FC_OTH_HH_SC_E!U64+FC_OTH_HH_WH_E!U64+FC_OTH_HH_CO_E!U64</f>
        <v>0</v>
      </c>
      <c r="V64" s="52">
        <f>FC_OTH_HH_SH_E!V64+FC_OTH_HH_SC_E!V64+FC_OTH_HH_WH_E!V64+FC_OTH_HH_CO_E!V64</f>
        <v>0</v>
      </c>
      <c r="W64" s="52">
        <f>FC_OTH_HH_SH_E!W64+FC_OTH_HH_SC_E!W64+FC_OTH_HH_WH_E!W64+FC_OTH_HH_CO_E!W64</f>
        <v>0</v>
      </c>
      <c r="X64" s="52">
        <f>FC_OTH_HH_SH_E!X64+FC_OTH_HH_SC_E!X64+FC_OTH_HH_WH_E!X64+FC_OTH_HH_CO_E!X64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FC_OTH_HH_SH_E!C65+FC_OTH_HH_SC_E!C65+FC_OTH_HH_WH_E!C65+FC_OTH_HH_CO_E!C65</f>
        <v>0</v>
      </c>
      <c r="D65" s="52">
        <f>FC_OTH_HH_SH_E!D65+FC_OTH_HH_SC_E!D65+FC_OTH_HH_WH_E!D65+FC_OTH_HH_CO_E!D65</f>
        <v>0</v>
      </c>
      <c r="E65" s="52">
        <f>FC_OTH_HH_SH_E!E65+FC_OTH_HH_SC_E!E65+FC_OTH_HH_WH_E!E65+FC_OTH_HH_CO_E!E65</f>
        <v>0</v>
      </c>
      <c r="F65" s="52">
        <f>FC_OTH_HH_SH_E!F65+FC_OTH_HH_SC_E!F65+FC_OTH_HH_WH_E!F65+FC_OTH_HH_CO_E!F65</f>
        <v>0</v>
      </c>
      <c r="G65" s="52">
        <f>FC_OTH_HH_SH_E!G65+FC_OTH_HH_SC_E!G65+FC_OTH_HH_WH_E!G65+FC_OTH_HH_CO_E!G65</f>
        <v>0</v>
      </c>
      <c r="H65" s="52">
        <f>FC_OTH_HH_SH_E!H65+FC_OTH_HH_SC_E!H65+FC_OTH_HH_WH_E!H65+FC_OTH_HH_CO_E!H65</f>
        <v>0</v>
      </c>
      <c r="I65" s="52">
        <f>FC_OTH_HH_SH_E!I65+FC_OTH_HH_SC_E!I65+FC_OTH_HH_WH_E!I65+FC_OTH_HH_CO_E!I65</f>
        <v>0</v>
      </c>
      <c r="J65" s="52">
        <f>FC_OTH_HH_SH_E!J65+FC_OTH_HH_SC_E!J65+FC_OTH_HH_WH_E!J65+FC_OTH_HH_CO_E!J65</f>
        <v>0</v>
      </c>
      <c r="K65" s="52">
        <f>FC_OTH_HH_SH_E!K65+FC_OTH_HH_SC_E!K65+FC_OTH_HH_WH_E!K65+FC_OTH_HH_CO_E!K65</f>
        <v>0</v>
      </c>
      <c r="L65" s="52">
        <f>FC_OTH_HH_SH_E!L65+FC_OTH_HH_SC_E!L65+FC_OTH_HH_WH_E!L65+FC_OTH_HH_CO_E!L65</f>
        <v>0</v>
      </c>
      <c r="M65" s="52">
        <f>FC_OTH_HH_SH_E!M65+FC_OTH_HH_SC_E!M65+FC_OTH_HH_WH_E!M65+FC_OTH_HH_CO_E!M65</f>
        <v>0</v>
      </c>
      <c r="N65" s="52">
        <f>FC_OTH_HH_SH_E!N65+FC_OTH_HH_SC_E!N65+FC_OTH_HH_WH_E!N65+FC_OTH_HH_CO_E!N65</f>
        <v>0</v>
      </c>
      <c r="O65" s="52">
        <f>FC_OTH_HH_SH_E!O65+FC_OTH_HH_SC_E!O65+FC_OTH_HH_WH_E!O65+FC_OTH_HH_CO_E!O65</f>
        <v>0</v>
      </c>
      <c r="P65" s="52">
        <f>FC_OTH_HH_SH_E!P65+FC_OTH_HH_SC_E!P65+FC_OTH_HH_WH_E!P65+FC_OTH_HH_CO_E!P65</f>
        <v>0</v>
      </c>
      <c r="Q65" s="52">
        <f>FC_OTH_HH_SH_E!Q65+FC_OTH_HH_SC_E!Q65+FC_OTH_HH_WH_E!Q65+FC_OTH_HH_CO_E!Q65</f>
        <v>0</v>
      </c>
      <c r="R65" s="52">
        <f>FC_OTH_HH_SH_E!R65+FC_OTH_HH_SC_E!R65+FC_OTH_HH_WH_E!R65+FC_OTH_HH_CO_E!R65</f>
        <v>0</v>
      </c>
      <c r="S65" s="52">
        <f>FC_OTH_HH_SH_E!S65+FC_OTH_HH_SC_E!S65+FC_OTH_HH_WH_E!S65+FC_OTH_HH_CO_E!S65</f>
        <v>0</v>
      </c>
      <c r="T65" s="52">
        <f>FC_OTH_HH_SH_E!T65+FC_OTH_HH_SC_E!T65+FC_OTH_HH_WH_E!T65+FC_OTH_HH_CO_E!T65</f>
        <v>0</v>
      </c>
      <c r="U65" s="52">
        <f>FC_OTH_HH_SH_E!U65+FC_OTH_HH_SC_E!U65+FC_OTH_HH_WH_E!U65+FC_OTH_HH_CO_E!U65</f>
        <v>0</v>
      </c>
      <c r="V65" s="52">
        <f>FC_OTH_HH_SH_E!V65+FC_OTH_HH_SC_E!V65+FC_OTH_HH_WH_E!V65+FC_OTH_HH_CO_E!V65</f>
        <v>0</v>
      </c>
      <c r="W65" s="52">
        <f>FC_OTH_HH_SH_E!W65+FC_OTH_HH_SC_E!W65+FC_OTH_HH_WH_E!W65+FC_OTH_HH_CO_E!W65</f>
        <v>0</v>
      </c>
      <c r="X65" s="52">
        <f>FC_OTH_HH_SH_E!X65+FC_OTH_HH_SC_E!X65+FC_OTH_HH_WH_E!X65+FC_OTH_HH_CO_E!X65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FC_OTH_HH_SH_E!C66+FC_OTH_HH_SC_E!C66+FC_OTH_HH_WH_E!C66+FC_OTH_HH_CO_E!C66</f>
        <v>0</v>
      </c>
      <c r="D66" s="52">
        <f>FC_OTH_HH_SH_E!D66+FC_OTH_HH_SC_E!D66+FC_OTH_HH_WH_E!D66+FC_OTH_HH_CO_E!D66</f>
        <v>0</v>
      </c>
      <c r="E66" s="52">
        <f>FC_OTH_HH_SH_E!E66+FC_OTH_HH_SC_E!E66+FC_OTH_HH_WH_E!E66+FC_OTH_HH_CO_E!E66</f>
        <v>0</v>
      </c>
      <c r="F66" s="52">
        <f>FC_OTH_HH_SH_E!F66+FC_OTH_HH_SC_E!F66+FC_OTH_HH_WH_E!F66+FC_OTH_HH_CO_E!F66</f>
        <v>0</v>
      </c>
      <c r="G66" s="52">
        <f>FC_OTH_HH_SH_E!G66+FC_OTH_HH_SC_E!G66+FC_OTH_HH_WH_E!G66+FC_OTH_HH_CO_E!G66</f>
        <v>0</v>
      </c>
      <c r="H66" s="52">
        <f>FC_OTH_HH_SH_E!H66+FC_OTH_HH_SC_E!H66+FC_OTH_HH_WH_E!H66+FC_OTH_HH_CO_E!H66</f>
        <v>0</v>
      </c>
      <c r="I66" s="52">
        <f>FC_OTH_HH_SH_E!I66+FC_OTH_HH_SC_E!I66+FC_OTH_HH_WH_E!I66+FC_OTH_HH_CO_E!I66</f>
        <v>0</v>
      </c>
      <c r="J66" s="52">
        <f>FC_OTH_HH_SH_E!J66+FC_OTH_HH_SC_E!J66+FC_OTH_HH_WH_E!J66+FC_OTH_HH_CO_E!J66</f>
        <v>0</v>
      </c>
      <c r="K66" s="52">
        <f>FC_OTH_HH_SH_E!K66+FC_OTH_HH_SC_E!K66+FC_OTH_HH_WH_E!K66+FC_OTH_HH_CO_E!K66</f>
        <v>0</v>
      </c>
      <c r="L66" s="52">
        <f>FC_OTH_HH_SH_E!L66+FC_OTH_HH_SC_E!L66+FC_OTH_HH_WH_E!L66+FC_OTH_HH_CO_E!L66</f>
        <v>0</v>
      </c>
      <c r="M66" s="52">
        <f>FC_OTH_HH_SH_E!M66+FC_OTH_HH_SC_E!M66+FC_OTH_HH_WH_E!M66+FC_OTH_HH_CO_E!M66</f>
        <v>0</v>
      </c>
      <c r="N66" s="52">
        <f>FC_OTH_HH_SH_E!N66+FC_OTH_HH_SC_E!N66+FC_OTH_HH_WH_E!N66+FC_OTH_HH_CO_E!N66</f>
        <v>0</v>
      </c>
      <c r="O66" s="52">
        <f>FC_OTH_HH_SH_E!O66+FC_OTH_HH_SC_E!O66+FC_OTH_HH_WH_E!O66+FC_OTH_HH_CO_E!O66</f>
        <v>0</v>
      </c>
      <c r="P66" s="52">
        <f>FC_OTH_HH_SH_E!P66+FC_OTH_HH_SC_E!P66+FC_OTH_HH_WH_E!P66+FC_OTH_HH_CO_E!P66</f>
        <v>0</v>
      </c>
      <c r="Q66" s="52">
        <f>FC_OTH_HH_SH_E!Q66+FC_OTH_HH_SC_E!Q66+FC_OTH_HH_WH_E!Q66+FC_OTH_HH_CO_E!Q66</f>
        <v>0</v>
      </c>
      <c r="R66" s="52">
        <f>FC_OTH_HH_SH_E!R66+FC_OTH_HH_SC_E!R66+FC_OTH_HH_WH_E!R66+FC_OTH_HH_CO_E!R66</f>
        <v>0</v>
      </c>
      <c r="S66" s="52">
        <f>FC_OTH_HH_SH_E!S66+FC_OTH_HH_SC_E!S66+FC_OTH_HH_WH_E!S66+FC_OTH_HH_CO_E!S66</f>
        <v>0</v>
      </c>
      <c r="T66" s="52">
        <f>FC_OTH_HH_SH_E!T66+FC_OTH_HH_SC_E!T66+FC_OTH_HH_WH_E!T66+FC_OTH_HH_CO_E!T66</f>
        <v>0</v>
      </c>
      <c r="U66" s="52">
        <f>FC_OTH_HH_SH_E!U66+FC_OTH_HH_SC_E!U66+FC_OTH_HH_WH_E!U66+FC_OTH_HH_CO_E!U66</f>
        <v>0</v>
      </c>
      <c r="V66" s="52">
        <f>FC_OTH_HH_SH_E!V66+FC_OTH_HH_SC_E!V66+FC_OTH_HH_WH_E!V66+FC_OTH_HH_CO_E!V66</f>
        <v>0</v>
      </c>
      <c r="W66" s="52">
        <f>FC_OTH_HH_SH_E!W66+FC_OTH_HH_SC_E!W66+FC_OTH_HH_WH_E!W66+FC_OTH_HH_CO_E!W66</f>
        <v>0</v>
      </c>
      <c r="X66" s="52">
        <f>FC_OTH_HH_SH_E!X66+FC_OTH_HH_SC_E!X66+FC_OTH_HH_WH_E!X66+FC_OTH_HH_CO_E!X66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FC_OTH_HH_SH_E!C67+FC_OTH_HH_SC_E!C67+FC_OTH_HH_WH_E!C67+FC_OTH_HH_CO_E!C67</f>
        <v>0</v>
      </c>
      <c r="D67" s="52">
        <f>FC_OTH_HH_SH_E!D67+FC_OTH_HH_SC_E!D67+FC_OTH_HH_WH_E!D67+FC_OTH_HH_CO_E!D67</f>
        <v>0</v>
      </c>
      <c r="E67" s="52">
        <f>FC_OTH_HH_SH_E!E67+FC_OTH_HH_SC_E!E67+FC_OTH_HH_WH_E!E67+FC_OTH_HH_CO_E!E67</f>
        <v>0</v>
      </c>
      <c r="F67" s="52">
        <f>FC_OTH_HH_SH_E!F67+FC_OTH_HH_SC_E!F67+FC_OTH_HH_WH_E!F67+FC_OTH_HH_CO_E!F67</f>
        <v>0</v>
      </c>
      <c r="G67" s="52">
        <f>FC_OTH_HH_SH_E!G67+FC_OTH_HH_SC_E!G67+FC_OTH_HH_WH_E!G67+FC_OTH_HH_CO_E!G67</f>
        <v>0</v>
      </c>
      <c r="H67" s="52">
        <f>FC_OTH_HH_SH_E!H67+FC_OTH_HH_SC_E!H67+FC_OTH_HH_WH_E!H67+FC_OTH_HH_CO_E!H67</f>
        <v>0</v>
      </c>
      <c r="I67" s="52">
        <f>FC_OTH_HH_SH_E!I67+FC_OTH_HH_SC_E!I67+FC_OTH_HH_WH_E!I67+FC_OTH_HH_CO_E!I67</f>
        <v>0</v>
      </c>
      <c r="J67" s="52">
        <f>FC_OTH_HH_SH_E!J67+FC_OTH_HH_SC_E!J67+FC_OTH_HH_WH_E!J67+FC_OTH_HH_CO_E!J67</f>
        <v>0</v>
      </c>
      <c r="K67" s="52">
        <f>FC_OTH_HH_SH_E!K67+FC_OTH_HH_SC_E!K67+FC_OTH_HH_WH_E!K67+FC_OTH_HH_CO_E!K67</f>
        <v>0</v>
      </c>
      <c r="L67" s="52">
        <f>FC_OTH_HH_SH_E!L67+FC_OTH_HH_SC_E!L67+FC_OTH_HH_WH_E!L67+FC_OTH_HH_CO_E!L67</f>
        <v>0</v>
      </c>
      <c r="M67" s="52">
        <f>FC_OTH_HH_SH_E!M67+FC_OTH_HH_SC_E!M67+FC_OTH_HH_WH_E!M67+FC_OTH_HH_CO_E!M67</f>
        <v>0</v>
      </c>
      <c r="N67" s="52">
        <f>FC_OTH_HH_SH_E!N67+FC_OTH_HH_SC_E!N67+FC_OTH_HH_WH_E!N67+FC_OTH_HH_CO_E!N67</f>
        <v>0</v>
      </c>
      <c r="O67" s="52">
        <f>FC_OTH_HH_SH_E!O67+FC_OTH_HH_SC_E!O67+FC_OTH_HH_WH_E!O67+FC_OTH_HH_CO_E!O67</f>
        <v>0</v>
      </c>
      <c r="P67" s="52">
        <f>FC_OTH_HH_SH_E!P67+FC_OTH_HH_SC_E!P67+FC_OTH_HH_WH_E!P67+FC_OTH_HH_CO_E!P67</f>
        <v>0</v>
      </c>
      <c r="Q67" s="52">
        <f>FC_OTH_HH_SH_E!Q67+FC_OTH_HH_SC_E!Q67+FC_OTH_HH_WH_E!Q67+FC_OTH_HH_CO_E!Q67</f>
        <v>0</v>
      </c>
      <c r="R67" s="52">
        <f>FC_OTH_HH_SH_E!R67+FC_OTH_HH_SC_E!R67+FC_OTH_HH_WH_E!R67+FC_OTH_HH_CO_E!R67</f>
        <v>0</v>
      </c>
      <c r="S67" s="52">
        <f>FC_OTH_HH_SH_E!S67+FC_OTH_HH_SC_E!S67+FC_OTH_HH_WH_E!S67+FC_OTH_HH_CO_E!S67</f>
        <v>0</v>
      </c>
      <c r="T67" s="52">
        <f>FC_OTH_HH_SH_E!T67+FC_OTH_HH_SC_E!T67+FC_OTH_HH_WH_E!T67+FC_OTH_HH_CO_E!T67</f>
        <v>0</v>
      </c>
      <c r="U67" s="52">
        <f>FC_OTH_HH_SH_E!U67+FC_OTH_HH_SC_E!U67+FC_OTH_HH_WH_E!U67+FC_OTH_HH_CO_E!U67</f>
        <v>0</v>
      </c>
      <c r="V67" s="52">
        <f>FC_OTH_HH_SH_E!V67+FC_OTH_HH_SC_E!V67+FC_OTH_HH_WH_E!V67+FC_OTH_HH_CO_E!V67</f>
        <v>0</v>
      </c>
      <c r="W67" s="52">
        <f>FC_OTH_HH_SH_E!W67+FC_OTH_HH_SC_E!W67+FC_OTH_HH_WH_E!W67+FC_OTH_HH_CO_E!W67</f>
        <v>0</v>
      </c>
      <c r="X67" s="52">
        <f>FC_OTH_HH_SH_E!X67+FC_OTH_HH_SC_E!X67+FC_OTH_HH_WH_E!X67+FC_OTH_HH_CO_E!X67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FC_OTH_HH_SH_E!C68+FC_OTH_HH_SC_E!C68+FC_OTH_HH_WH_E!C68+FC_OTH_HH_CO_E!C68</f>
        <v>0</v>
      </c>
      <c r="D68" s="52">
        <f>FC_OTH_HH_SH_E!D68+FC_OTH_HH_SC_E!D68+FC_OTH_HH_WH_E!D68+FC_OTH_HH_CO_E!D68</f>
        <v>0</v>
      </c>
      <c r="E68" s="52">
        <f>FC_OTH_HH_SH_E!E68+FC_OTH_HH_SC_E!E68+FC_OTH_HH_WH_E!E68+FC_OTH_HH_CO_E!E68</f>
        <v>0</v>
      </c>
      <c r="F68" s="52">
        <f>FC_OTH_HH_SH_E!F68+FC_OTH_HH_SC_E!F68+FC_OTH_HH_WH_E!F68+FC_OTH_HH_CO_E!F68</f>
        <v>0</v>
      </c>
      <c r="G68" s="52">
        <f>FC_OTH_HH_SH_E!G68+FC_OTH_HH_SC_E!G68+FC_OTH_HH_WH_E!G68+FC_OTH_HH_CO_E!G68</f>
        <v>0</v>
      </c>
      <c r="H68" s="52">
        <f>FC_OTH_HH_SH_E!H68+FC_OTH_HH_SC_E!H68+FC_OTH_HH_WH_E!H68+FC_OTH_HH_CO_E!H68</f>
        <v>0</v>
      </c>
      <c r="I68" s="52">
        <f>FC_OTH_HH_SH_E!I68+FC_OTH_HH_SC_E!I68+FC_OTH_HH_WH_E!I68+FC_OTH_HH_CO_E!I68</f>
        <v>0</v>
      </c>
      <c r="J68" s="52">
        <f>FC_OTH_HH_SH_E!J68+FC_OTH_HH_SC_E!J68+FC_OTH_HH_WH_E!J68+FC_OTH_HH_CO_E!J68</f>
        <v>0</v>
      </c>
      <c r="K68" s="52">
        <f>FC_OTH_HH_SH_E!K68+FC_OTH_HH_SC_E!K68+FC_OTH_HH_WH_E!K68+FC_OTH_HH_CO_E!K68</f>
        <v>0</v>
      </c>
      <c r="L68" s="52">
        <f>FC_OTH_HH_SH_E!L68+FC_OTH_HH_SC_E!L68+FC_OTH_HH_WH_E!L68+FC_OTH_HH_CO_E!L68</f>
        <v>0</v>
      </c>
      <c r="M68" s="52">
        <f>FC_OTH_HH_SH_E!M68+FC_OTH_HH_SC_E!M68+FC_OTH_HH_WH_E!M68+FC_OTH_HH_CO_E!M68</f>
        <v>0</v>
      </c>
      <c r="N68" s="52">
        <f>FC_OTH_HH_SH_E!N68+FC_OTH_HH_SC_E!N68+FC_OTH_HH_WH_E!N68+FC_OTH_HH_CO_E!N68</f>
        <v>0</v>
      </c>
      <c r="O68" s="52">
        <f>FC_OTH_HH_SH_E!O68+FC_OTH_HH_SC_E!O68+FC_OTH_HH_WH_E!O68+FC_OTH_HH_CO_E!O68</f>
        <v>0</v>
      </c>
      <c r="P68" s="52">
        <f>FC_OTH_HH_SH_E!P68+FC_OTH_HH_SC_E!P68+FC_OTH_HH_WH_E!P68+FC_OTH_HH_CO_E!P68</f>
        <v>0</v>
      </c>
      <c r="Q68" s="52">
        <f>FC_OTH_HH_SH_E!Q68+FC_OTH_HH_SC_E!Q68+FC_OTH_HH_WH_E!Q68+FC_OTH_HH_CO_E!Q68</f>
        <v>0</v>
      </c>
      <c r="R68" s="52">
        <f>FC_OTH_HH_SH_E!R68+FC_OTH_HH_SC_E!R68+FC_OTH_HH_WH_E!R68+FC_OTH_HH_CO_E!R68</f>
        <v>0</v>
      </c>
      <c r="S68" s="52">
        <f>FC_OTH_HH_SH_E!S68+FC_OTH_HH_SC_E!S68+FC_OTH_HH_WH_E!S68+FC_OTH_HH_CO_E!S68</f>
        <v>0</v>
      </c>
      <c r="T68" s="52">
        <f>FC_OTH_HH_SH_E!T68+FC_OTH_HH_SC_E!T68+FC_OTH_HH_WH_E!T68+FC_OTH_HH_CO_E!T68</f>
        <v>0</v>
      </c>
      <c r="U68" s="52">
        <f>FC_OTH_HH_SH_E!U68+FC_OTH_HH_SC_E!U68+FC_OTH_HH_WH_E!U68+FC_OTH_HH_CO_E!U68</f>
        <v>0</v>
      </c>
      <c r="V68" s="52">
        <f>FC_OTH_HH_SH_E!V68+FC_OTH_HH_SC_E!V68+FC_OTH_HH_WH_E!V68+FC_OTH_HH_CO_E!V68</f>
        <v>0</v>
      </c>
      <c r="W68" s="52">
        <f>FC_OTH_HH_SH_E!W68+FC_OTH_HH_SC_E!W68+FC_OTH_HH_WH_E!W68+FC_OTH_HH_CO_E!W68</f>
        <v>0</v>
      </c>
      <c r="X68" s="52">
        <f>FC_OTH_HH_SH_E!X68+FC_OTH_HH_SC_E!X68+FC_OTH_HH_WH_E!X68+FC_OTH_HH_CO_E!X68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FC_OTH_HH_SH_E!C69+FC_OTH_HH_SC_E!C69+FC_OTH_HH_WH_E!C69+FC_OTH_HH_CO_E!C69</f>
        <v>0</v>
      </c>
      <c r="D69" s="52">
        <f>FC_OTH_HH_SH_E!D69+FC_OTH_HH_SC_E!D69+FC_OTH_HH_WH_E!D69+FC_OTH_HH_CO_E!D69</f>
        <v>0</v>
      </c>
      <c r="E69" s="52">
        <f>FC_OTH_HH_SH_E!E69+FC_OTH_HH_SC_E!E69+FC_OTH_HH_WH_E!E69+FC_OTH_HH_CO_E!E69</f>
        <v>0</v>
      </c>
      <c r="F69" s="52">
        <f>FC_OTH_HH_SH_E!F69+FC_OTH_HH_SC_E!F69+FC_OTH_HH_WH_E!F69+FC_OTH_HH_CO_E!F69</f>
        <v>0</v>
      </c>
      <c r="G69" s="52">
        <f>FC_OTH_HH_SH_E!G69+FC_OTH_HH_SC_E!G69+FC_OTH_HH_WH_E!G69+FC_OTH_HH_CO_E!G69</f>
        <v>0</v>
      </c>
      <c r="H69" s="52">
        <f>FC_OTH_HH_SH_E!H69+FC_OTH_HH_SC_E!H69+FC_OTH_HH_WH_E!H69+FC_OTH_HH_CO_E!H69</f>
        <v>0</v>
      </c>
      <c r="I69" s="52">
        <f>FC_OTH_HH_SH_E!I69+FC_OTH_HH_SC_E!I69+FC_OTH_HH_WH_E!I69+FC_OTH_HH_CO_E!I69</f>
        <v>0</v>
      </c>
      <c r="J69" s="52">
        <f>FC_OTH_HH_SH_E!J69+FC_OTH_HH_SC_E!J69+FC_OTH_HH_WH_E!J69+FC_OTH_HH_CO_E!J69</f>
        <v>0</v>
      </c>
      <c r="K69" s="52">
        <f>FC_OTH_HH_SH_E!K69+FC_OTH_HH_SC_E!K69+FC_OTH_HH_WH_E!K69+FC_OTH_HH_CO_E!K69</f>
        <v>0</v>
      </c>
      <c r="L69" s="52">
        <f>FC_OTH_HH_SH_E!L69+FC_OTH_HH_SC_E!L69+FC_OTH_HH_WH_E!L69+FC_OTH_HH_CO_E!L69</f>
        <v>0</v>
      </c>
      <c r="M69" s="52">
        <f>FC_OTH_HH_SH_E!M69+FC_OTH_HH_SC_E!M69+FC_OTH_HH_WH_E!M69+FC_OTH_HH_CO_E!M69</f>
        <v>0</v>
      </c>
      <c r="N69" s="52">
        <f>FC_OTH_HH_SH_E!N69+FC_OTH_HH_SC_E!N69+FC_OTH_HH_WH_E!N69+FC_OTH_HH_CO_E!N69</f>
        <v>0</v>
      </c>
      <c r="O69" s="52">
        <f>FC_OTH_HH_SH_E!O69+FC_OTH_HH_SC_E!O69+FC_OTH_HH_WH_E!O69+FC_OTH_HH_CO_E!O69</f>
        <v>0</v>
      </c>
      <c r="P69" s="52">
        <f>FC_OTH_HH_SH_E!P69+FC_OTH_HH_SC_E!P69+FC_OTH_HH_WH_E!P69+FC_OTH_HH_CO_E!P69</f>
        <v>0</v>
      </c>
      <c r="Q69" s="52">
        <f>FC_OTH_HH_SH_E!Q69+FC_OTH_HH_SC_E!Q69+FC_OTH_HH_WH_E!Q69+FC_OTH_HH_CO_E!Q69</f>
        <v>0</v>
      </c>
      <c r="R69" s="52">
        <f>FC_OTH_HH_SH_E!R69+FC_OTH_HH_SC_E!R69+FC_OTH_HH_WH_E!R69+FC_OTH_HH_CO_E!R69</f>
        <v>0</v>
      </c>
      <c r="S69" s="52">
        <f>FC_OTH_HH_SH_E!S69+FC_OTH_HH_SC_E!S69+FC_OTH_HH_WH_E!S69+FC_OTH_HH_CO_E!S69</f>
        <v>0</v>
      </c>
      <c r="T69" s="52">
        <f>FC_OTH_HH_SH_E!T69+FC_OTH_HH_SC_E!T69+FC_OTH_HH_WH_E!T69+FC_OTH_HH_CO_E!T69</f>
        <v>0</v>
      </c>
      <c r="U69" s="52">
        <f>FC_OTH_HH_SH_E!U69+FC_OTH_HH_SC_E!U69+FC_OTH_HH_WH_E!U69+FC_OTH_HH_CO_E!U69</f>
        <v>0</v>
      </c>
      <c r="V69" s="52">
        <f>FC_OTH_HH_SH_E!V69+FC_OTH_HH_SC_E!V69+FC_OTH_HH_WH_E!V69+FC_OTH_HH_CO_E!V69</f>
        <v>0</v>
      </c>
      <c r="W69" s="52">
        <f>FC_OTH_HH_SH_E!W69+FC_OTH_HH_SC_E!W69+FC_OTH_HH_WH_E!W69+FC_OTH_HH_CO_E!W69</f>
        <v>0</v>
      </c>
      <c r="X69" s="52">
        <f>FC_OTH_HH_SH_E!X69+FC_OTH_HH_SC_E!X69+FC_OTH_HH_WH_E!X69+FC_OTH_HH_CO_E!X69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FC_OTH_HH_SH_E!C70+FC_OTH_HH_SC_E!C70+FC_OTH_HH_WH_E!C70+FC_OTH_HH_CO_E!C70</f>
        <v>0</v>
      </c>
      <c r="D70" s="52">
        <f>FC_OTH_HH_SH_E!D70+FC_OTH_HH_SC_E!D70+FC_OTH_HH_WH_E!D70+FC_OTH_HH_CO_E!D70</f>
        <v>0</v>
      </c>
      <c r="E70" s="52">
        <f>FC_OTH_HH_SH_E!E70+FC_OTH_HH_SC_E!E70+FC_OTH_HH_WH_E!E70+FC_OTH_HH_CO_E!E70</f>
        <v>0</v>
      </c>
      <c r="F70" s="52">
        <f>FC_OTH_HH_SH_E!F70+FC_OTH_HH_SC_E!F70+FC_OTH_HH_WH_E!F70+FC_OTH_HH_CO_E!F70</f>
        <v>0</v>
      </c>
      <c r="G70" s="52">
        <f>FC_OTH_HH_SH_E!G70+FC_OTH_HH_SC_E!G70+FC_OTH_HH_WH_E!G70+FC_OTH_HH_CO_E!G70</f>
        <v>0</v>
      </c>
      <c r="H70" s="52">
        <f>FC_OTH_HH_SH_E!H70+FC_OTH_HH_SC_E!H70+FC_OTH_HH_WH_E!H70+FC_OTH_HH_CO_E!H70</f>
        <v>0</v>
      </c>
      <c r="I70" s="52">
        <f>FC_OTH_HH_SH_E!I70+FC_OTH_HH_SC_E!I70+FC_OTH_HH_WH_E!I70+FC_OTH_HH_CO_E!I70</f>
        <v>0</v>
      </c>
      <c r="J70" s="52">
        <f>FC_OTH_HH_SH_E!J70+FC_OTH_HH_SC_E!J70+FC_OTH_HH_WH_E!J70+FC_OTH_HH_CO_E!J70</f>
        <v>0</v>
      </c>
      <c r="K70" s="52">
        <f>FC_OTH_HH_SH_E!K70+FC_OTH_HH_SC_E!K70+FC_OTH_HH_WH_E!K70+FC_OTH_HH_CO_E!K70</f>
        <v>0</v>
      </c>
      <c r="L70" s="52">
        <f>FC_OTH_HH_SH_E!L70+FC_OTH_HH_SC_E!L70+FC_OTH_HH_WH_E!L70+FC_OTH_HH_CO_E!L70</f>
        <v>0</v>
      </c>
      <c r="M70" s="52">
        <f>FC_OTH_HH_SH_E!M70+FC_OTH_HH_SC_E!M70+FC_OTH_HH_WH_E!M70+FC_OTH_HH_CO_E!M70</f>
        <v>0</v>
      </c>
      <c r="N70" s="52">
        <f>FC_OTH_HH_SH_E!N70+FC_OTH_HH_SC_E!N70+FC_OTH_HH_WH_E!N70+FC_OTH_HH_CO_E!N70</f>
        <v>0</v>
      </c>
      <c r="O70" s="52">
        <f>FC_OTH_HH_SH_E!O70+FC_OTH_HH_SC_E!O70+FC_OTH_HH_WH_E!O70+FC_OTH_HH_CO_E!O70</f>
        <v>0</v>
      </c>
      <c r="P70" s="52">
        <f>FC_OTH_HH_SH_E!P70+FC_OTH_HH_SC_E!P70+FC_OTH_HH_WH_E!P70+FC_OTH_HH_CO_E!P70</f>
        <v>0</v>
      </c>
      <c r="Q70" s="52">
        <f>FC_OTH_HH_SH_E!Q70+FC_OTH_HH_SC_E!Q70+FC_OTH_HH_WH_E!Q70+FC_OTH_HH_CO_E!Q70</f>
        <v>0</v>
      </c>
      <c r="R70" s="52">
        <f>FC_OTH_HH_SH_E!R70+FC_OTH_HH_SC_E!R70+FC_OTH_HH_WH_E!R70+FC_OTH_HH_CO_E!R70</f>
        <v>0</v>
      </c>
      <c r="S70" s="52">
        <f>FC_OTH_HH_SH_E!S70+FC_OTH_HH_SC_E!S70+FC_OTH_HH_WH_E!S70+FC_OTH_HH_CO_E!S70</f>
        <v>0</v>
      </c>
      <c r="T70" s="52">
        <f>FC_OTH_HH_SH_E!T70+FC_OTH_HH_SC_E!T70+FC_OTH_HH_WH_E!T70+FC_OTH_HH_CO_E!T70</f>
        <v>0</v>
      </c>
      <c r="U70" s="52">
        <f>FC_OTH_HH_SH_E!U70+FC_OTH_HH_SC_E!U70+FC_OTH_HH_WH_E!U70+FC_OTH_HH_CO_E!U70</f>
        <v>0</v>
      </c>
      <c r="V70" s="52">
        <f>FC_OTH_HH_SH_E!V70+FC_OTH_HH_SC_E!V70+FC_OTH_HH_WH_E!V70+FC_OTH_HH_CO_E!V70</f>
        <v>0</v>
      </c>
      <c r="W70" s="52">
        <f>FC_OTH_HH_SH_E!W70+FC_OTH_HH_SC_E!W70+FC_OTH_HH_WH_E!W70+FC_OTH_HH_CO_E!W70</f>
        <v>0</v>
      </c>
      <c r="X70" s="52">
        <f>FC_OTH_HH_SH_E!X70+FC_OTH_HH_SC_E!X70+FC_OTH_HH_WH_E!X70+FC_OTH_HH_CO_E!X70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FC_OTH_HH_SH_E!C71+FC_OTH_HH_SC_E!C71+FC_OTH_HH_WH_E!C71+FC_OTH_HH_CO_E!C71</f>
        <v>0</v>
      </c>
      <c r="D71" s="52">
        <f>FC_OTH_HH_SH_E!D71+FC_OTH_HH_SC_E!D71+FC_OTH_HH_WH_E!D71+FC_OTH_HH_CO_E!D71</f>
        <v>0</v>
      </c>
      <c r="E71" s="52">
        <f>FC_OTH_HH_SH_E!E71+FC_OTH_HH_SC_E!E71+FC_OTH_HH_WH_E!E71+FC_OTH_HH_CO_E!E71</f>
        <v>0</v>
      </c>
      <c r="F71" s="52">
        <f>FC_OTH_HH_SH_E!F71+FC_OTH_HH_SC_E!F71+FC_OTH_HH_WH_E!F71+FC_OTH_HH_CO_E!F71</f>
        <v>0</v>
      </c>
      <c r="G71" s="52">
        <f>FC_OTH_HH_SH_E!G71+FC_OTH_HH_SC_E!G71+FC_OTH_HH_WH_E!G71+FC_OTH_HH_CO_E!G71</f>
        <v>0</v>
      </c>
      <c r="H71" s="52">
        <f>FC_OTH_HH_SH_E!H71+FC_OTH_HH_SC_E!H71+FC_OTH_HH_WH_E!H71+FC_OTH_HH_CO_E!H71</f>
        <v>0</v>
      </c>
      <c r="I71" s="52">
        <f>FC_OTH_HH_SH_E!I71+FC_OTH_HH_SC_E!I71+FC_OTH_HH_WH_E!I71+FC_OTH_HH_CO_E!I71</f>
        <v>0</v>
      </c>
      <c r="J71" s="52">
        <f>FC_OTH_HH_SH_E!J71+FC_OTH_HH_SC_E!J71+FC_OTH_HH_WH_E!J71+FC_OTH_HH_CO_E!J71</f>
        <v>0</v>
      </c>
      <c r="K71" s="52">
        <f>FC_OTH_HH_SH_E!K71+FC_OTH_HH_SC_E!K71+FC_OTH_HH_WH_E!K71+FC_OTH_HH_CO_E!K71</f>
        <v>0</v>
      </c>
      <c r="L71" s="52">
        <f>FC_OTH_HH_SH_E!L71+FC_OTH_HH_SC_E!L71+FC_OTH_HH_WH_E!L71+FC_OTH_HH_CO_E!L71</f>
        <v>0</v>
      </c>
      <c r="M71" s="52">
        <f>FC_OTH_HH_SH_E!M71+FC_OTH_HH_SC_E!M71+FC_OTH_HH_WH_E!M71+FC_OTH_HH_CO_E!M71</f>
        <v>0</v>
      </c>
      <c r="N71" s="52">
        <f>FC_OTH_HH_SH_E!N71+FC_OTH_HH_SC_E!N71+FC_OTH_HH_WH_E!N71+FC_OTH_HH_CO_E!N71</f>
        <v>0</v>
      </c>
      <c r="O71" s="52">
        <f>FC_OTH_HH_SH_E!O71+FC_OTH_HH_SC_E!O71+FC_OTH_HH_WH_E!O71+FC_OTH_HH_CO_E!O71</f>
        <v>0</v>
      </c>
      <c r="P71" s="52">
        <f>FC_OTH_HH_SH_E!P71+FC_OTH_HH_SC_E!P71+FC_OTH_HH_WH_E!P71+FC_OTH_HH_CO_E!P71</f>
        <v>0</v>
      </c>
      <c r="Q71" s="52">
        <f>FC_OTH_HH_SH_E!Q71+FC_OTH_HH_SC_E!Q71+FC_OTH_HH_WH_E!Q71+FC_OTH_HH_CO_E!Q71</f>
        <v>0</v>
      </c>
      <c r="R71" s="52">
        <f>FC_OTH_HH_SH_E!R71+FC_OTH_HH_SC_E!R71+FC_OTH_HH_WH_E!R71+FC_OTH_HH_CO_E!R71</f>
        <v>0</v>
      </c>
      <c r="S71" s="52">
        <f>FC_OTH_HH_SH_E!S71+FC_OTH_HH_SC_E!S71+FC_OTH_HH_WH_E!S71+FC_OTH_HH_CO_E!S71</f>
        <v>0</v>
      </c>
      <c r="T71" s="52">
        <f>FC_OTH_HH_SH_E!T71+FC_OTH_HH_SC_E!T71+FC_OTH_HH_WH_E!T71+FC_OTH_HH_CO_E!T71</f>
        <v>0</v>
      </c>
      <c r="U71" s="52">
        <f>FC_OTH_HH_SH_E!U71+FC_OTH_HH_SC_E!U71+FC_OTH_HH_WH_E!U71+FC_OTH_HH_CO_E!U71</f>
        <v>0</v>
      </c>
      <c r="V71" s="52">
        <f>FC_OTH_HH_SH_E!V71+FC_OTH_HH_SC_E!V71+FC_OTH_HH_WH_E!V71+FC_OTH_HH_CO_E!V71</f>
        <v>0</v>
      </c>
      <c r="W71" s="52">
        <f>FC_OTH_HH_SH_E!W71+FC_OTH_HH_SC_E!W71+FC_OTH_HH_WH_E!W71+FC_OTH_HH_CO_E!W71</f>
        <v>0</v>
      </c>
      <c r="X71" s="52">
        <f>FC_OTH_HH_SH_E!X71+FC_OTH_HH_SC_E!X71+FC_OTH_HH_WH_E!X71+FC_OTH_HH_CO_E!X71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FC_OTH_HH_SH_E!C72+FC_OTH_HH_SC_E!C72+FC_OTH_HH_WH_E!C72+FC_OTH_HH_CO_E!C72</f>
        <v>0</v>
      </c>
      <c r="D72" s="55">
        <f>FC_OTH_HH_SH_E!D72+FC_OTH_HH_SC_E!D72+FC_OTH_HH_WH_E!D72+FC_OTH_HH_CO_E!D72</f>
        <v>0</v>
      </c>
      <c r="E72" s="55">
        <f>FC_OTH_HH_SH_E!E72+FC_OTH_HH_SC_E!E72+FC_OTH_HH_WH_E!E72+FC_OTH_HH_CO_E!E72</f>
        <v>0</v>
      </c>
      <c r="F72" s="55">
        <f>FC_OTH_HH_SH_E!F72+FC_OTH_HH_SC_E!F72+FC_OTH_HH_WH_E!F72+FC_OTH_HH_CO_E!F72</f>
        <v>0</v>
      </c>
      <c r="G72" s="55">
        <f>FC_OTH_HH_SH_E!G72+FC_OTH_HH_SC_E!G72+FC_OTH_HH_WH_E!G72+FC_OTH_HH_CO_E!G72</f>
        <v>0</v>
      </c>
      <c r="H72" s="55">
        <f>FC_OTH_HH_SH_E!H72+FC_OTH_HH_SC_E!H72+FC_OTH_HH_WH_E!H72+FC_OTH_HH_CO_E!H72</f>
        <v>0</v>
      </c>
      <c r="I72" s="55">
        <f>FC_OTH_HH_SH_E!I72+FC_OTH_HH_SC_E!I72+FC_OTH_HH_WH_E!I72+FC_OTH_HH_CO_E!I72</f>
        <v>0</v>
      </c>
      <c r="J72" s="55">
        <f>FC_OTH_HH_SH_E!J72+FC_OTH_HH_SC_E!J72+FC_OTH_HH_WH_E!J72+FC_OTH_HH_CO_E!J72</f>
        <v>0</v>
      </c>
      <c r="K72" s="55">
        <f>FC_OTH_HH_SH_E!K72+FC_OTH_HH_SC_E!K72+FC_OTH_HH_WH_E!K72+FC_OTH_HH_CO_E!K72</f>
        <v>0</v>
      </c>
      <c r="L72" s="55">
        <f>FC_OTH_HH_SH_E!L72+FC_OTH_HH_SC_E!L72+FC_OTH_HH_WH_E!L72+FC_OTH_HH_CO_E!L72</f>
        <v>0</v>
      </c>
      <c r="M72" s="55">
        <f>FC_OTH_HH_SH_E!M72+FC_OTH_HH_SC_E!M72+FC_OTH_HH_WH_E!M72+FC_OTH_HH_CO_E!M72</f>
        <v>0</v>
      </c>
      <c r="N72" s="55">
        <f>FC_OTH_HH_SH_E!N72+FC_OTH_HH_SC_E!N72+FC_OTH_HH_WH_E!N72+FC_OTH_HH_CO_E!N72</f>
        <v>0</v>
      </c>
      <c r="O72" s="55">
        <f>FC_OTH_HH_SH_E!O72+FC_OTH_HH_SC_E!O72+FC_OTH_HH_WH_E!O72+FC_OTH_HH_CO_E!O72</f>
        <v>0</v>
      </c>
      <c r="P72" s="55">
        <f>FC_OTH_HH_SH_E!P72+FC_OTH_HH_SC_E!P72+FC_OTH_HH_WH_E!P72+FC_OTH_HH_CO_E!P72</f>
        <v>0</v>
      </c>
      <c r="Q72" s="55">
        <f>FC_OTH_HH_SH_E!Q72+FC_OTH_HH_SC_E!Q72+FC_OTH_HH_WH_E!Q72+FC_OTH_HH_CO_E!Q72</f>
        <v>0</v>
      </c>
      <c r="R72" s="55">
        <f>FC_OTH_HH_SH_E!R72+FC_OTH_HH_SC_E!R72+FC_OTH_HH_WH_E!R72+FC_OTH_HH_CO_E!R72</f>
        <v>0</v>
      </c>
      <c r="S72" s="55">
        <f>FC_OTH_HH_SH_E!S72+FC_OTH_HH_SC_E!S72+FC_OTH_HH_WH_E!S72+FC_OTH_HH_CO_E!S72</f>
        <v>0</v>
      </c>
      <c r="T72" s="55">
        <f>FC_OTH_HH_SH_E!T72+FC_OTH_HH_SC_E!T72+FC_OTH_HH_WH_E!T72+FC_OTH_HH_CO_E!T72</f>
        <v>0</v>
      </c>
      <c r="U72" s="55">
        <f>FC_OTH_HH_SH_E!U72+FC_OTH_HH_SC_E!U72+FC_OTH_HH_WH_E!U72+FC_OTH_HH_CO_E!U72</f>
        <v>0</v>
      </c>
      <c r="V72" s="55">
        <f>FC_OTH_HH_SH_E!V72+FC_OTH_HH_SC_E!V72+FC_OTH_HH_WH_E!V72+FC_OTH_HH_CO_E!V72</f>
        <v>0</v>
      </c>
      <c r="W72" s="55">
        <f>FC_OTH_HH_SH_E!W72+FC_OTH_HH_SC_E!W72+FC_OTH_HH_WH_E!W72+FC_OTH_HH_CO_E!W72</f>
        <v>0</v>
      </c>
      <c r="X72" s="55">
        <f>FC_OTH_HH_SH_E!X72+FC_OTH_HH_SC_E!X72+FC_OTH_HH_WH_E!X72+FC_OTH_HH_CO_E!X72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300</v>
      </c>
      <c r="B1" s="4" t="s">
        <v>260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354.96008040109837</v>
      </c>
      <c r="D2" s="21">
        <f t="shared" ref="D2:X2" si="0">SUM(D3,D17,D22,D25,D26,D51,D52)</f>
        <v>385.02578424767887</v>
      </c>
      <c r="E2" s="21">
        <f t="shared" si="0"/>
        <v>410.03491568792379</v>
      </c>
      <c r="F2" s="21">
        <f t="shared" si="0"/>
        <v>541.86046056334317</v>
      </c>
      <c r="G2" s="21">
        <f t="shared" si="0"/>
        <v>563.64867587750632</v>
      </c>
      <c r="H2" s="21">
        <f t="shared" si="0"/>
        <v>519.8175668073643</v>
      </c>
      <c r="I2" s="21">
        <f t="shared" si="0"/>
        <v>468.72327230382683</v>
      </c>
      <c r="J2" s="21">
        <f t="shared" si="0"/>
        <v>464.78627199918969</v>
      </c>
      <c r="K2" s="21">
        <f t="shared" si="0"/>
        <v>448.94434277508947</v>
      </c>
      <c r="L2" s="21">
        <f t="shared" si="0"/>
        <v>502.36309901438671</v>
      </c>
      <c r="M2" s="21">
        <f t="shared" si="0"/>
        <v>550.04083217700031</v>
      </c>
      <c r="N2" s="21">
        <f t="shared" si="0"/>
        <v>543.4094025536906</v>
      </c>
      <c r="O2" s="21">
        <f t="shared" si="0"/>
        <v>529.47791445278131</v>
      </c>
      <c r="P2" s="21">
        <f t="shared" si="0"/>
        <v>537.49453693014448</v>
      </c>
      <c r="Q2" s="21">
        <f t="shared" si="0"/>
        <v>555.94059595410158</v>
      </c>
      <c r="R2" s="21">
        <f t="shared" si="0"/>
        <v>549.6064086210622</v>
      </c>
      <c r="S2" s="21">
        <f t="shared" si="0"/>
        <v>509.59125621711183</v>
      </c>
      <c r="T2" s="21">
        <f t="shared" si="0"/>
        <v>499.73032470258624</v>
      </c>
      <c r="U2" s="21">
        <f t="shared" si="0"/>
        <v>537.34414352721262</v>
      </c>
      <c r="V2" s="21">
        <f t="shared" si="0"/>
        <v>531.03052292409166</v>
      </c>
      <c r="W2" s="21">
        <f t="shared" si="0"/>
        <v>550.7267582650959</v>
      </c>
      <c r="X2" s="21">
        <f t="shared" si="0"/>
        <v>527.82518083295736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20.379163392209929</v>
      </c>
      <c r="D17" s="27">
        <f t="shared" si="9"/>
        <v>2.4930772980199212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20.379163392209929</v>
      </c>
      <c r="D18" s="8">
        <v>2.4930772980199212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262.32141020765602</v>
      </c>
      <c r="D26" s="27">
        <f t="shared" si="11"/>
        <v>268.12336832949939</v>
      </c>
      <c r="E26" s="27">
        <f t="shared" si="11"/>
        <v>266.092415920512</v>
      </c>
      <c r="F26" s="27">
        <f t="shared" si="11"/>
        <v>376.49026862940059</v>
      </c>
      <c r="G26" s="27">
        <f t="shared" si="11"/>
        <v>367.87756038000822</v>
      </c>
      <c r="H26" s="27">
        <f t="shared" si="11"/>
        <v>301.26722601558487</v>
      </c>
      <c r="I26" s="27">
        <f t="shared" si="11"/>
        <v>246.79551314425632</v>
      </c>
      <c r="J26" s="27">
        <f t="shared" si="11"/>
        <v>218.25272885045595</v>
      </c>
      <c r="K26" s="27">
        <f t="shared" si="11"/>
        <v>189.34101114278997</v>
      </c>
      <c r="L26" s="27">
        <f t="shared" si="11"/>
        <v>183.0447130624172</v>
      </c>
      <c r="M26" s="27">
        <f t="shared" si="11"/>
        <v>255.23204348649335</v>
      </c>
      <c r="N26" s="27">
        <f t="shared" si="11"/>
        <v>269.76568432347125</v>
      </c>
      <c r="O26" s="27">
        <f t="shared" si="11"/>
        <v>222.62381475438212</v>
      </c>
      <c r="P26" s="27">
        <f t="shared" si="11"/>
        <v>216.91029592429521</v>
      </c>
      <c r="Q26" s="27">
        <f t="shared" si="11"/>
        <v>204.00450134561413</v>
      </c>
      <c r="R26" s="27">
        <f t="shared" si="11"/>
        <v>190.29268882647838</v>
      </c>
      <c r="S26" s="27">
        <f t="shared" si="11"/>
        <v>191.45651771120322</v>
      </c>
      <c r="T26" s="27">
        <f t="shared" si="11"/>
        <v>172.66135455270654</v>
      </c>
      <c r="U26" s="27">
        <f t="shared" si="11"/>
        <v>191.03118418847052</v>
      </c>
      <c r="V26" s="27">
        <f t="shared" si="11"/>
        <v>172.23968924218605</v>
      </c>
      <c r="W26" s="27">
        <f t="shared" si="11"/>
        <v>188.12831922835221</v>
      </c>
      <c r="X26" s="27">
        <f t="shared" si="11"/>
        <v>174.15227207210683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262.32141020765602</v>
      </c>
      <c r="D33" s="19">
        <f t="shared" si="13"/>
        <v>268.12336832949939</v>
      </c>
      <c r="E33" s="19">
        <f t="shared" si="13"/>
        <v>266.092415920512</v>
      </c>
      <c r="F33" s="19">
        <f t="shared" si="13"/>
        <v>376.49026862940059</v>
      </c>
      <c r="G33" s="19">
        <f t="shared" si="13"/>
        <v>367.87756038000822</v>
      </c>
      <c r="H33" s="19">
        <f t="shared" si="13"/>
        <v>301.26722601558487</v>
      </c>
      <c r="I33" s="19">
        <f t="shared" si="13"/>
        <v>246.79551314425632</v>
      </c>
      <c r="J33" s="19">
        <f t="shared" si="13"/>
        <v>218.25272885045595</v>
      </c>
      <c r="K33" s="19">
        <f t="shared" si="13"/>
        <v>189.34101114278997</v>
      </c>
      <c r="L33" s="19">
        <f t="shared" si="13"/>
        <v>183.0447130624172</v>
      </c>
      <c r="M33" s="19">
        <f t="shared" si="13"/>
        <v>255.23204348649335</v>
      </c>
      <c r="N33" s="19">
        <f t="shared" si="13"/>
        <v>269.76568432347125</v>
      </c>
      <c r="O33" s="19">
        <f t="shared" si="13"/>
        <v>222.62381475438212</v>
      </c>
      <c r="P33" s="19">
        <f t="shared" si="13"/>
        <v>216.91029592429521</v>
      </c>
      <c r="Q33" s="19">
        <f t="shared" si="13"/>
        <v>204.00450134561413</v>
      </c>
      <c r="R33" s="19">
        <f t="shared" si="13"/>
        <v>190.29268882647838</v>
      </c>
      <c r="S33" s="19">
        <f t="shared" si="13"/>
        <v>191.45651771120322</v>
      </c>
      <c r="T33" s="19">
        <f t="shared" si="13"/>
        <v>172.66135455270654</v>
      </c>
      <c r="U33" s="19">
        <f t="shared" si="13"/>
        <v>191.03118418847052</v>
      </c>
      <c r="V33" s="19">
        <f t="shared" si="13"/>
        <v>172.23968924218605</v>
      </c>
      <c r="W33" s="19">
        <f t="shared" si="13"/>
        <v>188.12831922835221</v>
      </c>
      <c r="X33" s="19">
        <f t="shared" si="13"/>
        <v>174.15227207210683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201.88847826887428</v>
      </c>
      <c r="D36" s="8">
        <v>194.95519834602155</v>
      </c>
      <c r="E36" s="8">
        <v>192.78032821868234</v>
      </c>
      <c r="F36" s="8">
        <v>315.65060556382991</v>
      </c>
      <c r="G36" s="8">
        <v>308.38777626608828</v>
      </c>
      <c r="H36" s="8">
        <v>231.70962647327241</v>
      </c>
      <c r="I36" s="8">
        <v>170.27162030237071</v>
      </c>
      <c r="J36" s="8">
        <v>116.61124349847992</v>
      </c>
      <c r="K36" s="8">
        <v>61.88521687284495</v>
      </c>
      <c r="L36" s="8">
        <v>25.820478584694104</v>
      </c>
      <c r="M36" s="8">
        <v>92.272614811493241</v>
      </c>
      <c r="N36" s="8">
        <v>77.74901835999998</v>
      </c>
      <c r="O36" s="8">
        <v>72.611492079999906</v>
      </c>
      <c r="P36" s="8">
        <v>70.556299839999951</v>
      </c>
      <c r="Q36" s="8">
        <v>63.877492959999749</v>
      </c>
      <c r="R36" s="8">
        <v>59.08234728000005</v>
      </c>
      <c r="S36" s="8">
        <v>58.397358919999945</v>
      </c>
      <c r="T36" s="8">
        <v>58.310280920000018</v>
      </c>
      <c r="U36" s="8">
        <v>55.483123280000122</v>
      </c>
      <c r="V36" s="8">
        <v>56.171064719999983</v>
      </c>
      <c r="W36" s="8">
        <v>61.50904708000003</v>
      </c>
      <c r="X36" s="8">
        <v>52.656091839999917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2.2800741091207701</v>
      </c>
      <c r="L41" s="8">
        <v>2.3594238516020325</v>
      </c>
      <c r="M41" s="8">
        <v>2.1061382834021107</v>
      </c>
      <c r="N41" s="8">
        <v>2.1792729557071548</v>
      </c>
      <c r="O41" s="8">
        <v>0</v>
      </c>
      <c r="P41" s="8">
        <v>2.3691553730299306</v>
      </c>
      <c r="Q41" s="8">
        <v>0</v>
      </c>
      <c r="R41" s="8">
        <v>0</v>
      </c>
      <c r="S41" s="8">
        <v>0</v>
      </c>
      <c r="T41" s="8">
        <v>0.39544016191970488</v>
      </c>
      <c r="U41" s="8">
        <v>0.29072852309378777</v>
      </c>
      <c r="V41" s="8">
        <v>0.24127856331734099</v>
      </c>
      <c r="W41" s="8">
        <v>0.10614209632440308</v>
      </c>
      <c r="X41" s="8">
        <v>8.3485394934957824E-2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60.432931938781721</v>
      </c>
      <c r="D43" s="8">
        <v>73.168169983477824</v>
      </c>
      <c r="E43" s="8">
        <v>73.312087701829654</v>
      </c>
      <c r="F43" s="8">
        <v>60.839663065570676</v>
      </c>
      <c r="G43" s="8">
        <v>59.489784113919924</v>
      </c>
      <c r="H43" s="8">
        <v>69.55759954231246</v>
      </c>
      <c r="I43" s="8">
        <v>76.523892841885612</v>
      </c>
      <c r="J43" s="8">
        <v>101.64148535197603</v>
      </c>
      <c r="K43" s="8">
        <v>125.17572016082423</v>
      </c>
      <c r="L43" s="8">
        <v>154.86481062612106</v>
      </c>
      <c r="M43" s="8">
        <v>160.85329039159799</v>
      </c>
      <c r="N43" s="8">
        <v>189.83739300776412</v>
      </c>
      <c r="O43" s="8">
        <v>150.01232267438223</v>
      </c>
      <c r="P43" s="8">
        <v>143.98484071126535</v>
      </c>
      <c r="Q43" s="8">
        <v>140.12700838561437</v>
      </c>
      <c r="R43" s="8">
        <v>131.21034154647833</v>
      </c>
      <c r="S43" s="8">
        <v>133.05915879120326</v>
      </c>
      <c r="T43" s="8">
        <v>113.95563347078684</v>
      </c>
      <c r="U43" s="8">
        <v>135.2573323853766</v>
      </c>
      <c r="V43" s="8">
        <v>115.82734595886873</v>
      </c>
      <c r="W43" s="8">
        <v>126.51313005202778</v>
      </c>
      <c r="X43" s="8">
        <v>121.41269483717195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72.259506801232405</v>
      </c>
      <c r="D51" s="27">
        <v>114.40933862015962</v>
      </c>
      <c r="E51" s="27">
        <v>143.94249976741179</v>
      </c>
      <c r="F51" s="27">
        <v>165.37019193394261</v>
      </c>
      <c r="G51" s="27">
        <v>195.7711154974981</v>
      </c>
      <c r="H51" s="27">
        <v>218.55034079177946</v>
      </c>
      <c r="I51" s="27">
        <v>221.92775915957051</v>
      </c>
      <c r="J51" s="27">
        <v>246.53354314873371</v>
      </c>
      <c r="K51" s="27">
        <v>259.6033316322995</v>
      </c>
      <c r="L51" s="27">
        <v>319.3183859519695</v>
      </c>
      <c r="M51" s="27">
        <v>294.80878869050696</v>
      </c>
      <c r="N51" s="27">
        <v>273.64371823021929</v>
      </c>
      <c r="O51" s="27">
        <v>306.85409969839918</v>
      </c>
      <c r="P51" s="27">
        <v>320.58424100584926</v>
      </c>
      <c r="Q51" s="27">
        <v>351.93609460848739</v>
      </c>
      <c r="R51" s="27">
        <v>359.31371979458385</v>
      </c>
      <c r="S51" s="27">
        <v>318.13473850590862</v>
      </c>
      <c r="T51" s="27">
        <v>327.0689701498797</v>
      </c>
      <c r="U51" s="27">
        <v>346.31295933874208</v>
      </c>
      <c r="V51" s="27">
        <v>358.79083368190555</v>
      </c>
      <c r="W51" s="27">
        <v>362.59843903674368</v>
      </c>
      <c r="X51" s="27">
        <v>353.67290876085059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3916.7947726123052</v>
      </c>
      <c r="D61" s="49">
        <f t="shared" si="15"/>
        <v>3891.9455427175403</v>
      </c>
      <c r="E61" s="49">
        <f t="shared" si="15"/>
        <v>3902.5275936694434</v>
      </c>
      <c r="F61" s="49">
        <f t="shared" si="15"/>
        <v>4011.8911268362349</v>
      </c>
      <c r="G61" s="49">
        <f t="shared" si="15"/>
        <v>4173.5035067608924</v>
      </c>
      <c r="H61" s="49">
        <f t="shared" si="15"/>
        <v>4219.8253082714618</v>
      </c>
      <c r="I61" s="49">
        <f t="shared" si="15"/>
        <v>4203.4313860866923</v>
      </c>
      <c r="J61" s="49">
        <f t="shared" si="15"/>
        <v>4211.6242936156787</v>
      </c>
      <c r="K61" s="49">
        <f t="shared" si="15"/>
        <v>4019.212835324432</v>
      </c>
      <c r="L61" s="49">
        <f t="shared" si="15"/>
        <v>4035.9373406739865</v>
      </c>
      <c r="M61" s="49">
        <f t="shared" si="15"/>
        <v>2353.4815807999994</v>
      </c>
      <c r="N61" s="49">
        <f t="shared" si="15"/>
        <v>2353.4815807999998</v>
      </c>
      <c r="O61" s="49">
        <f t="shared" si="15"/>
        <v>2502.5138207999976</v>
      </c>
      <c r="P61" s="49">
        <f t="shared" si="15"/>
        <v>2560.5373248000001</v>
      </c>
      <c r="Q61" s="49">
        <f t="shared" si="15"/>
        <v>2547.666755199999</v>
      </c>
      <c r="R61" s="49">
        <f t="shared" si="15"/>
        <v>2534.6384896000004</v>
      </c>
      <c r="S61" s="49">
        <f t="shared" si="15"/>
        <v>2536.3087456000012</v>
      </c>
      <c r="T61" s="49">
        <f t="shared" si="15"/>
        <v>2537.8981600000016</v>
      </c>
      <c r="U61" s="49">
        <f t="shared" si="15"/>
        <v>2501.238252799998</v>
      </c>
      <c r="V61" s="49">
        <f t="shared" si="15"/>
        <v>2525.8463103999984</v>
      </c>
      <c r="W61" s="49">
        <f t="shared" si="15"/>
        <v>2590.8449279999973</v>
      </c>
      <c r="X61" s="49">
        <f t="shared" si="15"/>
        <v>2603.937884800001</v>
      </c>
    </row>
    <row r="62" spans="1:24" ht="11.25" customHeight="1" x14ac:dyDescent="0.2">
      <c r="A62" s="50" t="s">
        <v>92</v>
      </c>
      <c r="B62" s="51" t="s">
        <v>93</v>
      </c>
      <c r="C62" s="52">
        <v>3916.7947726123052</v>
      </c>
      <c r="D62" s="52">
        <v>3891.9455427175403</v>
      </c>
      <c r="E62" s="52">
        <v>3902.5275936694434</v>
      </c>
      <c r="F62" s="52">
        <v>4011.8911268362349</v>
      </c>
      <c r="G62" s="52">
        <v>4173.5035067608924</v>
      </c>
      <c r="H62" s="52">
        <v>4219.8253082714618</v>
      </c>
      <c r="I62" s="52">
        <v>4203.4313860866923</v>
      </c>
      <c r="J62" s="52">
        <v>4211.6242936156787</v>
      </c>
      <c r="K62" s="52">
        <v>4019.212835324432</v>
      </c>
      <c r="L62" s="52">
        <v>4035.9373406739865</v>
      </c>
      <c r="M62" s="52">
        <v>2353.4815807999994</v>
      </c>
      <c r="N62" s="52">
        <v>2353.4815807999998</v>
      </c>
      <c r="O62" s="52">
        <v>2479.1296709574722</v>
      </c>
      <c r="P62" s="52">
        <v>2534.8070352336795</v>
      </c>
      <c r="Q62" s="52">
        <v>2521.9359193195328</v>
      </c>
      <c r="R62" s="52">
        <v>2508.90709436011</v>
      </c>
      <c r="S62" s="52">
        <v>2512.9258138568448</v>
      </c>
      <c r="T62" s="52">
        <v>2513.3858814919977</v>
      </c>
      <c r="U62" s="52">
        <v>2476.84933446592</v>
      </c>
      <c r="V62" s="52">
        <v>2501.3334757470361</v>
      </c>
      <c r="W62" s="52">
        <v>2546.191329554656</v>
      </c>
      <c r="X62" s="52">
        <v>2559.2422110522275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23.384149842525364</v>
      </c>
      <c r="P63" s="52">
        <v>25.730289566320796</v>
      </c>
      <c r="Q63" s="52">
        <v>25.730835880466117</v>
      </c>
      <c r="R63" s="52">
        <v>25.731395239890503</v>
      </c>
      <c r="S63" s="52">
        <v>23.382931743156629</v>
      </c>
      <c r="T63" s="52">
        <v>24.51227850800387</v>
      </c>
      <c r="U63" s="52">
        <v>24.38891833407779</v>
      </c>
      <c r="V63" s="52">
        <v>24.512834652962283</v>
      </c>
      <c r="W63" s="52">
        <v>44.65359844534121</v>
      </c>
      <c r="X63" s="52">
        <v>44.695673747773405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301</v>
      </c>
      <c r="B1" s="4" t="s">
        <v>261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302</v>
      </c>
      <c r="B1" s="4" t="s">
        <v>262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1039.2251792587911</v>
      </c>
      <c r="D2" s="21">
        <f t="shared" ref="D2:X2" si="0">SUM(D3,D17,D22,D25,D26,D51,D52)</f>
        <v>1035.2584755461153</v>
      </c>
      <c r="E2" s="21">
        <f t="shared" si="0"/>
        <v>1033.0443449086372</v>
      </c>
      <c r="F2" s="21">
        <f t="shared" si="0"/>
        <v>1049.7563834912528</v>
      </c>
      <c r="G2" s="21">
        <f t="shared" si="0"/>
        <v>1036.4873023762141</v>
      </c>
      <c r="H2" s="21">
        <f t="shared" si="0"/>
        <v>1011.21233730862</v>
      </c>
      <c r="I2" s="21">
        <f t="shared" si="0"/>
        <v>1008.8066953103582</v>
      </c>
      <c r="J2" s="21">
        <f t="shared" si="0"/>
        <v>1019.140578112365</v>
      </c>
      <c r="K2" s="21">
        <f t="shared" si="0"/>
        <v>1018.1072981205599</v>
      </c>
      <c r="L2" s="21">
        <f t="shared" si="0"/>
        <v>1014.8673483711884</v>
      </c>
      <c r="M2" s="21">
        <f t="shared" si="0"/>
        <v>1074.8170063069472</v>
      </c>
      <c r="N2" s="21">
        <f t="shared" si="0"/>
        <v>921.28318132889831</v>
      </c>
      <c r="O2" s="21">
        <f t="shared" si="0"/>
        <v>841.34374420722224</v>
      </c>
      <c r="P2" s="21">
        <f t="shared" si="0"/>
        <v>802.22838071555577</v>
      </c>
      <c r="Q2" s="21">
        <f t="shared" si="0"/>
        <v>735.31688489096041</v>
      </c>
      <c r="R2" s="21">
        <f t="shared" si="0"/>
        <v>687.39834232011151</v>
      </c>
      <c r="S2" s="21">
        <f t="shared" si="0"/>
        <v>672.13973195432345</v>
      </c>
      <c r="T2" s="21">
        <f t="shared" si="0"/>
        <v>680.88177090321892</v>
      </c>
      <c r="U2" s="21">
        <f t="shared" si="0"/>
        <v>669.64462653486839</v>
      </c>
      <c r="V2" s="21">
        <f t="shared" si="0"/>
        <v>656.62390033931456</v>
      </c>
      <c r="W2" s="21">
        <f t="shared" si="0"/>
        <v>720.73790935059276</v>
      </c>
      <c r="X2" s="21">
        <f t="shared" si="0"/>
        <v>628.85633075042495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10.602575294933171</v>
      </c>
      <c r="D17" s="27">
        <f t="shared" si="9"/>
        <v>1.2807381547207046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10.602575294933171</v>
      </c>
      <c r="D18" s="8">
        <v>1.2807381547207046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991.02847672271389</v>
      </c>
      <c r="D26" s="27">
        <f t="shared" si="11"/>
        <v>975.20362503491981</v>
      </c>
      <c r="E26" s="27">
        <f t="shared" si="11"/>
        <v>962.23606217773306</v>
      </c>
      <c r="F26" s="27">
        <f t="shared" si="11"/>
        <v>977.32208656095588</v>
      </c>
      <c r="G26" s="27">
        <f t="shared" si="11"/>
        <v>956.31944155912061</v>
      </c>
      <c r="H26" s="27">
        <f t="shared" si="11"/>
        <v>924.5426437264174</v>
      </c>
      <c r="I26" s="27">
        <f t="shared" si="11"/>
        <v>918.81055572085847</v>
      </c>
      <c r="J26" s="27">
        <f t="shared" si="11"/>
        <v>922.90863674536456</v>
      </c>
      <c r="K26" s="27">
        <f t="shared" si="11"/>
        <v>914.78726057094616</v>
      </c>
      <c r="L26" s="27">
        <f t="shared" si="11"/>
        <v>904.49681932446958</v>
      </c>
      <c r="M26" s="27">
        <f t="shared" si="11"/>
        <v>924.9617681735067</v>
      </c>
      <c r="N26" s="27">
        <f t="shared" si="11"/>
        <v>796.75217327652877</v>
      </c>
      <c r="O26" s="27">
        <f t="shared" si="11"/>
        <v>721.67650296561783</v>
      </c>
      <c r="P26" s="27">
        <f t="shared" si="11"/>
        <v>693.74022335570464</v>
      </c>
      <c r="Q26" s="27">
        <f t="shared" si="11"/>
        <v>626.13369469438567</v>
      </c>
      <c r="R26" s="27">
        <f t="shared" si="11"/>
        <v>578.41805701352155</v>
      </c>
      <c r="S26" s="27">
        <f t="shared" si="11"/>
        <v>573.48580520879659</v>
      </c>
      <c r="T26" s="27">
        <f t="shared" si="11"/>
        <v>577.81564264729366</v>
      </c>
      <c r="U26" s="27">
        <f t="shared" si="11"/>
        <v>560.78221881152967</v>
      </c>
      <c r="V26" s="27">
        <f t="shared" si="11"/>
        <v>546.26603511781423</v>
      </c>
      <c r="W26" s="27">
        <f t="shared" si="11"/>
        <v>604.40873421164792</v>
      </c>
      <c r="X26" s="27">
        <f t="shared" si="11"/>
        <v>524.67403336789312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991.02847672271389</v>
      </c>
      <c r="D33" s="19">
        <f t="shared" si="13"/>
        <v>975.20362503491981</v>
      </c>
      <c r="E33" s="19">
        <f t="shared" si="13"/>
        <v>962.23606217773306</v>
      </c>
      <c r="F33" s="19">
        <f t="shared" si="13"/>
        <v>977.32208656095588</v>
      </c>
      <c r="G33" s="19">
        <f t="shared" si="13"/>
        <v>956.31944155912061</v>
      </c>
      <c r="H33" s="19">
        <f t="shared" si="13"/>
        <v>924.5426437264174</v>
      </c>
      <c r="I33" s="19">
        <f t="shared" si="13"/>
        <v>918.81055572085847</v>
      </c>
      <c r="J33" s="19">
        <f t="shared" si="13"/>
        <v>922.90863674536456</v>
      </c>
      <c r="K33" s="19">
        <f t="shared" si="13"/>
        <v>914.78726057094616</v>
      </c>
      <c r="L33" s="19">
        <f t="shared" si="13"/>
        <v>904.49681932446958</v>
      </c>
      <c r="M33" s="19">
        <f t="shared" si="13"/>
        <v>924.9617681735067</v>
      </c>
      <c r="N33" s="19">
        <f t="shared" si="13"/>
        <v>796.75217327652877</v>
      </c>
      <c r="O33" s="19">
        <f t="shared" si="13"/>
        <v>721.67650296561783</v>
      </c>
      <c r="P33" s="19">
        <f t="shared" si="13"/>
        <v>693.74022335570464</v>
      </c>
      <c r="Q33" s="19">
        <f t="shared" si="13"/>
        <v>626.13369469438567</v>
      </c>
      <c r="R33" s="19">
        <f t="shared" si="13"/>
        <v>578.41805701352155</v>
      </c>
      <c r="S33" s="19">
        <f t="shared" si="13"/>
        <v>573.48580520879659</v>
      </c>
      <c r="T33" s="19">
        <f t="shared" si="13"/>
        <v>577.81564264729366</v>
      </c>
      <c r="U33" s="19">
        <f t="shared" si="13"/>
        <v>560.78221881152967</v>
      </c>
      <c r="V33" s="19">
        <f t="shared" si="13"/>
        <v>546.26603511781423</v>
      </c>
      <c r="W33" s="19">
        <f t="shared" si="13"/>
        <v>604.40873421164792</v>
      </c>
      <c r="X33" s="19">
        <f t="shared" si="13"/>
        <v>524.67403336789312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962.02151644156538</v>
      </c>
      <c r="D36" s="8">
        <v>940.9245396172546</v>
      </c>
      <c r="E36" s="8">
        <v>929.59321195956272</v>
      </c>
      <c r="F36" s="8">
        <v>953.39780920949772</v>
      </c>
      <c r="G36" s="8">
        <v>934.52736488921823</v>
      </c>
      <c r="H36" s="8">
        <v>899.58645012180921</v>
      </c>
      <c r="I36" s="8">
        <v>890.18645964274401</v>
      </c>
      <c r="J36" s="8">
        <v>885.6273828173405</v>
      </c>
      <c r="K36" s="8">
        <v>866.39988268089121</v>
      </c>
      <c r="L36" s="8">
        <v>852.10313128219263</v>
      </c>
      <c r="M36" s="8">
        <v>844.52852396850699</v>
      </c>
      <c r="N36" s="8">
        <v>711.60141600000009</v>
      </c>
      <c r="O36" s="8">
        <v>664.579296</v>
      </c>
      <c r="P36" s="8">
        <v>645.77044799999999</v>
      </c>
      <c r="Q36" s="8">
        <v>584.64169200000015</v>
      </c>
      <c r="R36" s="8">
        <v>540.75437999999997</v>
      </c>
      <c r="S36" s="8">
        <v>534.48476399999993</v>
      </c>
      <c r="T36" s="8">
        <v>543.8891880000001</v>
      </c>
      <c r="U36" s="8">
        <v>520.37812799999995</v>
      </c>
      <c r="V36" s="8">
        <v>512.54110800000012</v>
      </c>
      <c r="W36" s="8">
        <v>565.83284400000002</v>
      </c>
      <c r="X36" s="8">
        <v>490.59745200000009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0.86560841087923046</v>
      </c>
      <c r="L41" s="8">
        <v>0.78625866839796732</v>
      </c>
      <c r="M41" s="8">
        <v>1.0395442365978877</v>
      </c>
      <c r="N41" s="8">
        <v>0.96640956429284597</v>
      </c>
      <c r="O41" s="8">
        <v>0</v>
      </c>
      <c r="P41" s="8">
        <v>0.7765271469700683</v>
      </c>
      <c r="Q41" s="8">
        <v>0</v>
      </c>
      <c r="R41" s="8">
        <v>0</v>
      </c>
      <c r="S41" s="8">
        <v>0</v>
      </c>
      <c r="T41" s="8">
        <v>0.11732187808029552</v>
      </c>
      <c r="U41" s="8">
        <v>8.6660196906212461E-2</v>
      </c>
      <c r="V41" s="8">
        <v>7.0105956682659107E-2</v>
      </c>
      <c r="W41" s="8">
        <v>3.2337303675597014E-2</v>
      </c>
      <c r="X41" s="8">
        <v>2.3415525065042155E-2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29.006960281148533</v>
      </c>
      <c r="D43" s="8">
        <v>34.279085417665165</v>
      </c>
      <c r="E43" s="8">
        <v>32.642850218170373</v>
      </c>
      <c r="F43" s="8">
        <v>23.924277351458151</v>
      </c>
      <c r="G43" s="8">
        <v>21.79207666990235</v>
      </c>
      <c r="H43" s="8">
        <v>24.956193604608206</v>
      </c>
      <c r="I43" s="8">
        <v>28.624096078114434</v>
      </c>
      <c r="J43" s="8">
        <v>37.28125392802405</v>
      </c>
      <c r="K43" s="8">
        <v>47.521769479175774</v>
      </c>
      <c r="L43" s="8">
        <v>51.607429373878929</v>
      </c>
      <c r="M43" s="8">
        <v>79.393699968401862</v>
      </c>
      <c r="N43" s="8">
        <v>84.184347712235862</v>
      </c>
      <c r="O43" s="8">
        <v>57.097206965617787</v>
      </c>
      <c r="P43" s="8">
        <v>47.193248208734559</v>
      </c>
      <c r="Q43" s="8">
        <v>41.492002694385562</v>
      </c>
      <c r="R43" s="8">
        <v>37.663677013521628</v>
      </c>
      <c r="S43" s="8">
        <v>39.001041208796678</v>
      </c>
      <c r="T43" s="8">
        <v>33.809132769213271</v>
      </c>
      <c r="U43" s="8">
        <v>40.317430614623539</v>
      </c>
      <c r="V43" s="8">
        <v>33.654821161131359</v>
      </c>
      <c r="W43" s="8">
        <v>38.543552907972291</v>
      </c>
      <c r="X43" s="8">
        <v>34.053165842828037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37.594127241143916</v>
      </c>
      <c r="D51" s="27">
        <v>58.774112356474809</v>
      </c>
      <c r="E51" s="27">
        <v>70.808282730904153</v>
      </c>
      <c r="F51" s="27">
        <v>72.43429693029691</v>
      </c>
      <c r="G51" s="27">
        <v>80.167860817093526</v>
      </c>
      <c r="H51" s="27">
        <v>86.669693582202669</v>
      </c>
      <c r="I51" s="27">
        <v>89.996139589499819</v>
      </c>
      <c r="J51" s="27">
        <v>96.231941367000402</v>
      </c>
      <c r="K51" s="27">
        <v>103.3200375496137</v>
      </c>
      <c r="L51" s="27">
        <v>110.3705290467188</v>
      </c>
      <c r="M51" s="27">
        <v>149.85523813344042</v>
      </c>
      <c r="N51" s="27">
        <v>124.53100805236956</v>
      </c>
      <c r="O51" s="27">
        <v>119.66724124160444</v>
      </c>
      <c r="P51" s="27">
        <v>108.4881573598511</v>
      </c>
      <c r="Q51" s="27">
        <v>109.18319019657474</v>
      </c>
      <c r="R51" s="27">
        <v>108.98028530658998</v>
      </c>
      <c r="S51" s="27">
        <v>98.653926745526874</v>
      </c>
      <c r="T51" s="27">
        <v>103.06612825592529</v>
      </c>
      <c r="U51" s="27">
        <v>108.86240772333876</v>
      </c>
      <c r="V51" s="27">
        <v>110.35786522150029</v>
      </c>
      <c r="W51" s="27">
        <v>116.32917513894479</v>
      </c>
      <c r="X51" s="27">
        <v>104.18229738253183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247.23221587159884</v>
      </c>
      <c r="D61" s="49">
        <f t="shared" si="15"/>
        <v>251.01855125260886</v>
      </c>
      <c r="E61" s="49">
        <f t="shared" si="15"/>
        <v>248.94804709383214</v>
      </c>
      <c r="F61" s="49">
        <f t="shared" si="15"/>
        <v>235.82454669742802</v>
      </c>
      <c r="G61" s="49">
        <f t="shared" si="15"/>
        <v>236.93703585424507</v>
      </c>
      <c r="H61" s="49">
        <f t="shared" si="15"/>
        <v>240.18607356217927</v>
      </c>
      <c r="I61" s="49">
        <f t="shared" si="15"/>
        <v>254.72376760424308</v>
      </c>
      <c r="J61" s="49">
        <f t="shared" si="15"/>
        <v>255.58884251920472</v>
      </c>
      <c r="K61" s="49">
        <f t="shared" si="15"/>
        <v>256.61832434976589</v>
      </c>
      <c r="L61" s="49">
        <f t="shared" si="15"/>
        <v>232.6428606456833</v>
      </c>
      <c r="M61" s="49">
        <f t="shared" si="15"/>
        <v>206.97286399999999</v>
      </c>
      <c r="N61" s="49">
        <f t="shared" si="15"/>
        <v>206.97286399999999</v>
      </c>
      <c r="O61" s="49">
        <f t="shared" si="15"/>
        <v>217.17359999999996</v>
      </c>
      <c r="P61" s="49">
        <f t="shared" si="15"/>
        <v>221.985792</v>
      </c>
      <c r="Q61" s="49">
        <f t="shared" si="15"/>
        <v>220.85392000000002</v>
      </c>
      <c r="R61" s="49">
        <f t="shared" si="15"/>
        <v>219.70815999999996</v>
      </c>
      <c r="S61" s="49">
        <f t="shared" si="15"/>
        <v>220.14563199999995</v>
      </c>
      <c r="T61" s="49">
        <f t="shared" si="15"/>
        <v>220.14563200000001</v>
      </c>
      <c r="U61" s="49">
        <f t="shared" si="15"/>
        <v>220.72198399999996</v>
      </c>
      <c r="V61" s="49">
        <f t="shared" si="15"/>
        <v>219.08319999999998</v>
      </c>
      <c r="W61" s="49">
        <f t="shared" si="15"/>
        <v>222.31910400000001</v>
      </c>
      <c r="X61" s="49">
        <f t="shared" si="15"/>
        <v>221.44640000000004</v>
      </c>
    </row>
    <row r="62" spans="1:24" ht="11.25" customHeight="1" x14ac:dyDescent="0.2">
      <c r="A62" s="50" t="s">
        <v>92</v>
      </c>
      <c r="B62" s="51" t="s">
        <v>93</v>
      </c>
      <c r="C62" s="52">
        <v>247.23221587159884</v>
      </c>
      <c r="D62" s="52">
        <v>251.01855125260886</v>
      </c>
      <c r="E62" s="52">
        <v>248.94804709383214</v>
      </c>
      <c r="F62" s="52">
        <v>235.82454669742802</v>
      </c>
      <c r="G62" s="52">
        <v>236.93703585424507</v>
      </c>
      <c r="H62" s="52">
        <v>240.18607356217927</v>
      </c>
      <c r="I62" s="52">
        <v>254.72376760424308</v>
      </c>
      <c r="J62" s="52">
        <v>255.58884251920472</v>
      </c>
      <c r="K62" s="52">
        <v>256.61832434976589</v>
      </c>
      <c r="L62" s="52">
        <v>232.6428606456833</v>
      </c>
      <c r="M62" s="52">
        <v>206.97286399999999</v>
      </c>
      <c r="N62" s="52">
        <v>206.97286399999999</v>
      </c>
      <c r="O62" s="52">
        <v>215.14427254453074</v>
      </c>
      <c r="P62" s="52">
        <v>219.75510445936234</v>
      </c>
      <c r="Q62" s="52">
        <v>218.6233472779285</v>
      </c>
      <c r="R62" s="52">
        <v>217.47770483821424</v>
      </c>
      <c r="S62" s="52">
        <v>218.11604853720576</v>
      </c>
      <c r="T62" s="52">
        <v>218.01935635625844</v>
      </c>
      <c r="U62" s="52">
        <v>218.56978181122989</v>
      </c>
      <c r="V62" s="52">
        <v>216.95704124096153</v>
      </c>
      <c r="W62" s="52">
        <v>218.4874011105463</v>
      </c>
      <c r="X62" s="52">
        <v>217.64535078726925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2.0293274554692409</v>
      </c>
      <c r="P63" s="52">
        <v>2.2306875406376649</v>
      </c>
      <c r="Q63" s="52">
        <v>2.2305727220715261</v>
      </c>
      <c r="R63" s="52">
        <v>2.2304551617857267</v>
      </c>
      <c r="S63" s="52">
        <v>2.0295834627942044</v>
      </c>
      <c r="T63" s="52">
        <v>2.1262756437415629</v>
      </c>
      <c r="U63" s="52">
        <v>2.1522021887700875</v>
      </c>
      <c r="V63" s="52">
        <v>2.1261587590384328</v>
      </c>
      <c r="W63" s="52">
        <v>3.8317028894536995</v>
      </c>
      <c r="X63" s="52">
        <v>3.8010492127307938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303</v>
      </c>
      <c r="B1" s="4" t="s">
        <v>263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751.14159828004119</v>
      </c>
      <c r="D2" s="21">
        <f t="shared" ref="D2:X2" si="0">SUM(D3,D17,D22,D25,D26,D51,D52)</f>
        <v>759.00443988734901</v>
      </c>
      <c r="E2" s="21">
        <f t="shared" si="0"/>
        <v>797.79344160343908</v>
      </c>
      <c r="F2" s="21">
        <f t="shared" si="0"/>
        <v>947.5707254024328</v>
      </c>
      <c r="G2" s="21">
        <f t="shared" si="0"/>
        <v>969.69298925010207</v>
      </c>
      <c r="H2" s="21">
        <f t="shared" si="0"/>
        <v>880.96801375093628</v>
      </c>
      <c r="I2" s="21">
        <f t="shared" si="0"/>
        <v>817.02616102581521</v>
      </c>
      <c r="J2" s="21">
        <f t="shared" si="0"/>
        <v>777.35322392844523</v>
      </c>
      <c r="K2" s="21">
        <f t="shared" si="0"/>
        <v>685.56908126435042</v>
      </c>
      <c r="L2" s="21">
        <f t="shared" si="0"/>
        <v>688.69156085442512</v>
      </c>
      <c r="M2" s="21">
        <f t="shared" si="0"/>
        <v>786.66378487605266</v>
      </c>
      <c r="N2" s="21">
        <f t="shared" si="0"/>
        <v>736.18570411741132</v>
      </c>
      <c r="O2" s="21">
        <f t="shared" si="0"/>
        <v>672.51689145999626</v>
      </c>
      <c r="P2" s="21">
        <f t="shared" si="0"/>
        <v>625.30060283429975</v>
      </c>
      <c r="Q2" s="21">
        <f t="shared" si="0"/>
        <v>579.36571499493812</v>
      </c>
      <c r="R2" s="21">
        <f t="shared" si="0"/>
        <v>550.73889785882636</v>
      </c>
      <c r="S2" s="21">
        <f t="shared" si="0"/>
        <v>552.84645086856494</v>
      </c>
      <c r="T2" s="21">
        <f t="shared" si="0"/>
        <v>562.67339279419502</v>
      </c>
      <c r="U2" s="21">
        <f t="shared" si="0"/>
        <v>575.35309241791936</v>
      </c>
      <c r="V2" s="21">
        <f t="shared" si="0"/>
        <v>581.4933272565944</v>
      </c>
      <c r="W2" s="21">
        <f t="shared" si="0"/>
        <v>635.90536478431204</v>
      </c>
      <c r="X2" s="21">
        <f t="shared" si="0"/>
        <v>582.34664597661765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17.489741312856896</v>
      </c>
      <c r="D17" s="27">
        <f t="shared" si="9"/>
        <v>2.220184547259374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17.489741312856896</v>
      </c>
      <c r="D18" s="8">
        <v>2.220184547259374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671.63753100956058</v>
      </c>
      <c r="D26" s="27">
        <f t="shared" si="11"/>
        <v>654.89818631672404</v>
      </c>
      <c r="E26" s="27">
        <f t="shared" si="11"/>
        <v>668.404384101755</v>
      </c>
      <c r="F26" s="27">
        <f t="shared" si="11"/>
        <v>814.22322426667245</v>
      </c>
      <c r="G26" s="27">
        <f t="shared" si="11"/>
        <v>819.90028556469372</v>
      </c>
      <c r="H26" s="27">
        <f t="shared" si="11"/>
        <v>716.5805581249183</v>
      </c>
      <c r="I26" s="27">
        <f t="shared" si="11"/>
        <v>653.08180977488553</v>
      </c>
      <c r="J26" s="27">
        <f t="shared" si="11"/>
        <v>602.89914844417945</v>
      </c>
      <c r="K26" s="27">
        <f t="shared" si="11"/>
        <v>508.50190044626373</v>
      </c>
      <c r="L26" s="27">
        <f t="shared" si="11"/>
        <v>497.90886585311335</v>
      </c>
      <c r="M26" s="27">
        <f t="shared" si="11"/>
        <v>529.01191170000004</v>
      </c>
      <c r="N26" s="27">
        <f t="shared" si="11"/>
        <v>528.42994040000008</v>
      </c>
      <c r="O26" s="27">
        <f t="shared" si="11"/>
        <v>493.51166240000009</v>
      </c>
      <c r="P26" s="27">
        <f t="shared" si="11"/>
        <v>479.54435119999999</v>
      </c>
      <c r="Q26" s="27">
        <f t="shared" si="11"/>
        <v>434.15058980000015</v>
      </c>
      <c r="R26" s="27">
        <f t="shared" si="11"/>
        <v>401.56019700000002</v>
      </c>
      <c r="S26" s="27">
        <f t="shared" si="11"/>
        <v>396.90442660000014</v>
      </c>
      <c r="T26" s="27">
        <f t="shared" si="11"/>
        <v>403.88808220000016</v>
      </c>
      <c r="U26" s="27">
        <f t="shared" si="11"/>
        <v>386.42894319999999</v>
      </c>
      <c r="V26" s="27">
        <f t="shared" si="11"/>
        <v>380.60923020000001</v>
      </c>
      <c r="W26" s="27">
        <f t="shared" si="11"/>
        <v>420.18327860000005</v>
      </c>
      <c r="X26" s="27">
        <f t="shared" si="11"/>
        <v>364.31403380000006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671.63753100956058</v>
      </c>
      <c r="D33" s="19">
        <f t="shared" si="13"/>
        <v>654.89818631672404</v>
      </c>
      <c r="E33" s="19">
        <f t="shared" si="13"/>
        <v>668.404384101755</v>
      </c>
      <c r="F33" s="19">
        <f t="shared" si="13"/>
        <v>814.22322426667245</v>
      </c>
      <c r="G33" s="19">
        <f t="shared" si="13"/>
        <v>819.90028556469372</v>
      </c>
      <c r="H33" s="19">
        <f t="shared" si="13"/>
        <v>716.5805581249183</v>
      </c>
      <c r="I33" s="19">
        <f t="shared" si="13"/>
        <v>653.08180977488553</v>
      </c>
      <c r="J33" s="19">
        <f t="shared" si="13"/>
        <v>602.89914844417945</v>
      </c>
      <c r="K33" s="19">
        <f t="shared" si="13"/>
        <v>508.50190044626373</v>
      </c>
      <c r="L33" s="19">
        <f t="shared" si="13"/>
        <v>497.90886585311335</v>
      </c>
      <c r="M33" s="19">
        <f t="shared" si="13"/>
        <v>529.01191170000004</v>
      </c>
      <c r="N33" s="19">
        <f t="shared" si="13"/>
        <v>528.42994040000008</v>
      </c>
      <c r="O33" s="19">
        <f t="shared" si="13"/>
        <v>493.51166240000009</v>
      </c>
      <c r="P33" s="19">
        <f t="shared" si="13"/>
        <v>479.54435119999999</v>
      </c>
      <c r="Q33" s="19">
        <f t="shared" si="13"/>
        <v>434.15058980000015</v>
      </c>
      <c r="R33" s="19">
        <f t="shared" si="13"/>
        <v>401.56019700000002</v>
      </c>
      <c r="S33" s="19">
        <f t="shared" si="13"/>
        <v>396.90442660000014</v>
      </c>
      <c r="T33" s="19">
        <f t="shared" si="13"/>
        <v>403.88808220000016</v>
      </c>
      <c r="U33" s="19">
        <f t="shared" si="13"/>
        <v>386.42894319999999</v>
      </c>
      <c r="V33" s="19">
        <f t="shared" si="13"/>
        <v>380.60923020000001</v>
      </c>
      <c r="W33" s="19">
        <f t="shared" si="13"/>
        <v>420.18327860000005</v>
      </c>
      <c r="X33" s="19">
        <f t="shared" si="13"/>
        <v>364.31403380000006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671.63753100956058</v>
      </c>
      <c r="D36" s="8">
        <v>654.89818631672404</v>
      </c>
      <c r="E36" s="8">
        <v>668.404384101755</v>
      </c>
      <c r="F36" s="8">
        <v>814.22322426667245</v>
      </c>
      <c r="G36" s="8">
        <v>819.90028556469372</v>
      </c>
      <c r="H36" s="8">
        <v>716.5805581249183</v>
      </c>
      <c r="I36" s="8">
        <v>653.08180977488553</v>
      </c>
      <c r="J36" s="8">
        <v>602.89914844417945</v>
      </c>
      <c r="K36" s="8">
        <v>508.50190044626373</v>
      </c>
      <c r="L36" s="8">
        <v>497.90886585311335</v>
      </c>
      <c r="M36" s="8">
        <v>529.01191170000004</v>
      </c>
      <c r="N36" s="8">
        <v>528.42994040000008</v>
      </c>
      <c r="O36" s="8">
        <v>493.51166240000009</v>
      </c>
      <c r="P36" s="8">
        <v>479.54435119999999</v>
      </c>
      <c r="Q36" s="8">
        <v>434.15058980000015</v>
      </c>
      <c r="R36" s="8">
        <v>401.56019700000002</v>
      </c>
      <c r="S36" s="8">
        <v>396.90442660000014</v>
      </c>
      <c r="T36" s="8">
        <v>403.88808220000016</v>
      </c>
      <c r="U36" s="8">
        <v>386.42894319999999</v>
      </c>
      <c r="V36" s="8">
        <v>380.60923020000001</v>
      </c>
      <c r="W36" s="8">
        <v>420.18327860000005</v>
      </c>
      <c r="X36" s="8">
        <v>364.31403380000006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62.014325957623683</v>
      </c>
      <c r="D51" s="27">
        <v>101.88606902336561</v>
      </c>
      <c r="E51" s="27">
        <v>129.38905750168414</v>
      </c>
      <c r="F51" s="27">
        <v>133.34750113576035</v>
      </c>
      <c r="G51" s="27">
        <v>149.79270368540836</v>
      </c>
      <c r="H51" s="27">
        <v>164.38745562601798</v>
      </c>
      <c r="I51" s="27">
        <v>163.94435125092969</v>
      </c>
      <c r="J51" s="27">
        <v>174.45407548426573</v>
      </c>
      <c r="K51" s="27">
        <v>177.06718081808674</v>
      </c>
      <c r="L51" s="27">
        <v>190.78269500131174</v>
      </c>
      <c r="M51" s="27">
        <v>257.65187317605256</v>
      </c>
      <c r="N51" s="27">
        <v>207.75576371741127</v>
      </c>
      <c r="O51" s="27">
        <v>179.00522905999622</v>
      </c>
      <c r="P51" s="27">
        <v>145.75625163429973</v>
      </c>
      <c r="Q51" s="27">
        <v>145.21512519493803</v>
      </c>
      <c r="R51" s="27">
        <v>149.17870085882632</v>
      </c>
      <c r="S51" s="27">
        <v>155.94202426856478</v>
      </c>
      <c r="T51" s="27">
        <v>158.78531059419484</v>
      </c>
      <c r="U51" s="27">
        <v>188.92414921791934</v>
      </c>
      <c r="V51" s="27">
        <v>200.88409705659441</v>
      </c>
      <c r="W51" s="27">
        <v>215.72208618431196</v>
      </c>
      <c r="X51" s="27">
        <v>218.03261217661762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1228.6609219160925</v>
      </c>
      <c r="D61" s="49">
        <f t="shared" si="15"/>
        <v>1249.7238164298485</v>
      </c>
      <c r="E61" s="49">
        <f t="shared" si="15"/>
        <v>1241.2122696367226</v>
      </c>
      <c r="F61" s="49">
        <f t="shared" si="15"/>
        <v>1144.972236866334</v>
      </c>
      <c r="G61" s="49">
        <f t="shared" si="15"/>
        <v>1021.5593677848645</v>
      </c>
      <c r="H61" s="49">
        <f t="shared" si="15"/>
        <v>999.98875256635915</v>
      </c>
      <c r="I61" s="49">
        <f t="shared" si="15"/>
        <v>985.04484630906461</v>
      </c>
      <c r="J61" s="49">
        <f t="shared" si="15"/>
        <v>975.98686386511599</v>
      </c>
      <c r="K61" s="49">
        <f t="shared" si="15"/>
        <v>1167.3688403257988</v>
      </c>
      <c r="L61" s="49">
        <f t="shared" si="15"/>
        <v>1174.6197986803297</v>
      </c>
      <c r="M61" s="49">
        <f t="shared" si="15"/>
        <v>777.81737599999997</v>
      </c>
      <c r="N61" s="49">
        <f t="shared" si="15"/>
        <v>777.81737599999997</v>
      </c>
      <c r="O61" s="49">
        <f t="shared" si="15"/>
        <v>816.15239999999994</v>
      </c>
      <c r="P61" s="49">
        <f t="shared" si="15"/>
        <v>834.23692800000003</v>
      </c>
      <c r="Q61" s="49">
        <f t="shared" si="15"/>
        <v>829.98327999999992</v>
      </c>
      <c r="R61" s="49">
        <f t="shared" si="15"/>
        <v>825.67743999999993</v>
      </c>
      <c r="S61" s="49">
        <f t="shared" si="15"/>
        <v>827.32148800000004</v>
      </c>
      <c r="T61" s="49">
        <f t="shared" si="15"/>
        <v>827.32148800000016</v>
      </c>
      <c r="U61" s="49">
        <f t="shared" si="15"/>
        <v>829.48745600000029</v>
      </c>
      <c r="V61" s="49">
        <f t="shared" si="15"/>
        <v>823.32879999999977</v>
      </c>
      <c r="W61" s="49">
        <f t="shared" si="15"/>
        <v>835.48953600000016</v>
      </c>
      <c r="X61" s="49">
        <f t="shared" si="15"/>
        <v>838.25582400000019</v>
      </c>
    </row>
    <row r="62" spans="1:24" ht="11.25" customHeight="1" x14ac:dyDescent="0.2">
      <c r="A62" s="50" t="s">
        <v>92</v>
      </c>
      <c r="B62" s="51" t="s">
        <v>93</v>
      </c>
      <c r="C62" s="52">
        <v>1228.6609219160925</v>
      </c>
      <c r="D62" s="52">
        <v>1249.7238164298485</v>
      </c>
      <c r="E62" s="52">
        <v>1241.2122696367226</v>
      </c>
      <c r="F62" s="52">
        <v>1144.972236866334</v>
      </c>
      <c r="G62" s="52">
        <v>1021.5593677848645</v>
      </c>
      <c r="H62" s="52">
        <v>999.98875256635915</v>
      </c>
      <c r="I62" s="52">
        <v>985.04484630906461</v>
      </c>
      <c r="J62" s="52">
        <v>975.98686386511599</v>
      </c>
      <c r="K62" s="52">
        <v>1167.3688403257988</v>
      </c>
      <c r="L62" s="52">
        <v>1174.6197986803297</v>
      </c>
      <c r="M62" s="52">
        <v>777.81737599999997</v>
      </c>
      <c r="N62" s="52">
        <v>777.81737599999997</v>
      </c>
      <c r="O62" s="52">
        <v>808.52605649799455</v>
      </c>
      <c r="P62" s="52">
        <v>825.8538603069585</v>
      </c>
      <c r="Q62" s="52">
        <v>821.60064380253755</v>
      </c>
      <c r="R62" s="52">
        <v>817.29524560167613</v>
      </c>
      <c r="S62" s="52">
        <v>819.69418240595087</v>
      </c>
      <c r="T62" s="52">
        <v>819.33080695174556</v>
      </c>
      <c r="U62" s="52">
        <v>821.39934132284816</v>
      </c>
      <c r="V62" s="52">
        <v>815.33855821200052</v>
      </c>
      <c r="W62" s="52">
        <v>821.0897493347951</v>
      </c>
      <c r="X62" s="52">
        <v>823.86745896050434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7.6263435020053718</v>
      </c>
      <c r="P63" s="52">
        <v>8.3830676930415464</v>
      </c>
      <c r="Q63" s="52">
        <v>8.3826361974623467</v>
      </c>
      <c r="R63" s="52">
        <v>8.3821943983237812</v>
      </c>
      <c r="S63" s="52">
        <v>7.6273055940491901</v>
      </c>
      <c r="T63" s="52">
        <v>7.9906810482545838</v>
      </c>
      <c r="U63" s="52">
        <v>8.088114677152106</v>
      </c>
      <c r="V63" s="52">
        <v>7.9902417879992713</v>
      </c>
      <c r="W63" s="52">
        <v>14.399786665205033</v>
      </c>
      <c r="X63" s="52">
        <v>14.388365039495797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264</v>
      </c>
      <c r="B1" s="4" t="s">
        <v>265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1960.2730396600696</v>
      </c>
      <c r="D2" s="21">
        <f t="shared" ref="D2:X2" si="0">SUM(D3,D17,D22,D25,D26,D51,D52)</f>
        <v>2353.21627172322</v>
      </c>
      <c r="E2" s="21">
        <f t="shared" si="0"/>
        <v>2282.6152861356945</v>
      </c>
      <c r="F2" s="21">
        <f t="shared" si="0"/>
        <v>1576.308725929998</v>
      </c>
      <c r="G2" s="21">
        <f t="shared" si="0"/>
        <v>1516.095628696178</v>
      </c>
      <c r="H2" s="21">
        <f t="shared" si="0"/>
        <v>2041.9544551330787</v>
      </c>
      <c r="I2" s="21">
        <f t="shared" si="0"/>
        <v>1125.7978629599995</v>
      </c>
      <c r="J2" s="21">
        <f t="shared" si="0"/>
        <v>1123.6602725999999</v>
      </c>
      <c r="K2" s="21">
        <f t="shared" si="0"/>
        <v>903.47603903999993</v>
      </c>
      <c r="L2" s="21">
        <f t="shared" si="0"/>
        <v>855.49259555999981</v>
      </c>
      <c r="M2" s="21">
        <f t="shared" si="0"/>
        <v>1297.9942779599996</v>
      </c>
      <c r="N2" s="21">
        <f t="shared" si="0"/>
        <v>1054.2453843600001</v>
      </c>
      <c r="O2" s="21">
        <f t="shared" si="0"/>
        <v>989.45923536000009</v>
      </c>
      <c r="P2" s="21">
        <f t="shared" si="0"/>
        <v>1031.5270105200002</v>
      </c>
      <c r="Q2" s="21">
        <f t="shared" si="0"/>
        <v>1080.3192145200001</v>
      </c>
      <c r="R2" s="21">
        <f t="shared" si="0"/>
        <v>1114.5602898000002</v>
      </c>
      <c r="S2" s="21">
        <f t="shared" si="0"/>
        <v>1096.7381877599998</v>
      </c>
      <c r="T2" s="21">
        <f t="shared" si="0"/>
        <v>1127.8443787199999</v>
      </c>
      <c r="U2" s="21">
        <f t="shared" si="0"/>
        <v>1128.5415432</v>
      </c>
      <c r="V2" s="21">
        <f t="shared" si="0"/>
        <v>1182.3905181599998</v>
      </c>
      <c r="W2" s="21">
        <f t="shared" si="0"/>
        <v>1254.3383631600002</v>
      </c>
      <c r="X2" s="21">
        <f t="shared" si="0"/>
        <v>1293.4646449199997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1959.9700996600695</v>
      </c>
      <c r="D26" s="27">
        <f t="shared" si="11"/>
        <v>2348.5711917232202</v>
      </c>
      <c r="E26" s="27">
        <f t="shared" si="11"/>
        <v>2275.3952161356947</v>
      </c>
      <c r="F26" s="27">
        <f t="shared" si="11"/>
        <v>1568.280815929998</v>
      </c>
      <c r="G26" s="27">
        <f t="shared" si="11"/>
        <v>1508.3201686961779</v>
      </c>
      <c r="H26" s="27">
        <f t="shared" si="11"/>
        <v>2032.9672351330787</v>
      </c>
      <c r="I26" s="27">
        <f t="shared" si="11"/>
        <v>1116.0028029599996</v>
      </c>
      <c r="J26" s="27">
        <f t="shared" si="11"/>
        <v>1111.6941425999999</v>
      </c>
      <c r="K26" s="27">
        <f t="shared" si="11"/>
        <v>889.03589903999989</v>
      </c>
      <c r="L26" s="27">
        <f t="shared" si="11"/>
        <v>842.71862555999985</v>
      </c>
      <c r="M26" s="27">
        <f t="shared" si="11"/>
        <v>1288.7546079599997</v>
      </c>
      <c r="N26" s="27">
        <f t="shared" si="11"/>
        <v>1041.82484436</v>
      </c>
      <c r="O26" s="27">
        <f t="shared" si="11"/>
        <v>976.18036536000011</v>
      </c>
      <c r="P26" s="27">
        <f t="shared" si="11"/>
        <v>1014.5623705200003</v>
      </c>
      <c r="Q26" s="27">
        <f t="shared" si="11"/>
        <v>1069.05994452</v>
      </c>
      <c r="R26" s="27">
        <f t="shared" si="11"/>
        <v>1100.5022581200001</v>
      </c>
      <c r="S26" s="27">
        <f t="shared" si="11"/>
        <v>1085.0818643999999</v>
      </c>
      <c r="T26" s="27">
        <f t="shared" si="11"/>
        <v>1114.1609828399999</v>
      </c>
      <c r="U26" s="27">
        <f t="shared" si="11"/>
        <v>1119.4135570799999</v>
      </c>
      <c r="V26" s="27">
        <f t="shared" si="11"/>
        <v>1167.1922203199999</v>
      </c>
      <c r="W26" s="27">
        <f t="shared" si="11"/>
        <v>1237.7013022800002</v>
      </c>
      <c r="X26" s="27">
        <f t="shared" si="11"/>
        <v>1274.0290243199997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1959.9700996600695</v>
      </c>
      <c r="D33" s="19">
        <f t="shared" si="13"/>
        <v>2348.5711917232202</v>
      </c>
      <c r="E33" s="19">
        <f t="shared" si="13"/>
        <v>2275.3952161356947</v>
      </c>
      <c r="F33" s="19">
        <f t="shared" si="13"/>
        <v>1568.280815929998</v>
      </c>
      <c r="G33" s="19">
        <f t="shared" si="13"/>
        <v>1508.3201686961779</v>
      </c>
      <c r="H33" s="19">
        <f t="shared" si="13"/>
        <v>2032.9672351330787</v>
      </c>
      <c r="I33" s="19">
        <f t="shared" si="13"/>
        <v>1116.0028029599996</v>
      </c>
      <c r="J33" s="19">
        <f t="shared" si="13"/>
        <v>1111.6941425999999</v>
      </c>
      <c r="K33" s="19">
        <f t="shared" si="13"/>
        <v>889.03589903999989</v>
      </c>
      <c r="L33" s="19">
        <f t="shared" si="13"/>
        <v>842.71862555999985</v>
      </c>
      <c r="M33" s="19">
        <f t="shared" si="13"/>
        <v>1288.7546079599997</v>
      </c>
      <c r="N33" s="19">
        <f t="shared" si="13"/>
        <v>1041.82484436</v>
      </c>
      <c r="O33" s="19">
        <f t="shared" si="13"/>
        <v>976.18036536000011</v>
      </c>
      <c r="P33" s="19">
        <f t="shared" si="13"/>
        <v>1014.5623705200003</v>
      </c>
      <c r="Q33" s="19">
        <f t="shared" si="13"/>
        <v>1069.05994452</v>
      </c>
      <c r="R33" s="19">
        <f t="shared" si="13"/>
        <v>1100.5022581200001</v>
      </c>
      <c r="S33" s="19">
        <f t="shared" si="13"/>
        <v>1085.0818643999999</v>
      </c>
      <c r="T33" s="19">
        <f t="shared" si="13"/>
        <v>1114.1609828399999</v>
      </c>
      <c r="U33" s="19">
        <f t="shared" si="13"/>
        <v>1119.4135570799999</v>
      </c>
      <c r="V33" s="19">
        <f t="shared" si="13"/>
        <v>1167.1922203199999</v>
      </c>
      <c r="W33" s="19">
        <f t="shared" si="13"/>
        <v>1237.7013022800002</v>
      </c>
      <c r="X33" s="19">
        <f t="shared" si="13"/>
        <v>1274.0290243199997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29.846325239999999</v>
      </c>
      <c r="D36" s="8">
        <v>29.846325239999999</v>
      </c>
      <c r="E36" s="8">
        <v>41.784719040000006</v>
      </c>
      <c r="F36" s="8">
        <v>35.815635719999996</v>
      </c>
      <c r="G36" s="8">
        <v>38.808241560000006</v>
      </c>
      <c r="H36" s="8">
        <v>32.837795280000002</v>
      </c>
      <c r="I36" s="8">
        <v>29.852685720000007</v>
      </c>
      <c r="J36" s="8">
        <v>14.513025240000001</v>
      </c>
      <c r="K36" s="8">
        <v>23.220749519999998</v>
      </c>
      <c r="L36" s="8">
        <v>17.415675720000003</v>
      </c>
      <c r="M36" s="8">
        <v>20.318099040000003</v>
      </c>
      <c r="N36" s="8">
        <v>17.415675720000003</v>
      </c>
      <c r="O36" s="8">
        <v>17.415675720000003</v>
      </c>
      <c r="P36" s="8">
        <v>14.513025240000001</v>
      </c>
      <c r="Q36" s="8">
        <v>11.610374759999999</v>
      </c>
      <c r="R36" s="8">
        <v>14.513025240000001</v>
      </c>
      <c r="S36" s="8">
        <v>11.610374759999999</v>
      </c>
      <c r="T36" s="8">
        <v>10.873240560000001</v>
      </c>
      <c r="U36" s="8">
        <v>12.983329800000002</v>
      </c>
      <c r="V36" s="8">
        <v>12.141474840000001</v>
      </c>
      <c r="W36" s="8">
        <v>11.514513239999999</v>
      </c>
      <c r="X36" s="8">
        <v>12.063104640000001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6.0982891200000005</v>
      </c>
      <c r="M37" s="8">
        <v>3.0491445600000002</v>
      </c>
      <c r="N37" s="8">
        <v>6.0982891200000005</v>
      </c>
      <c r="O37" s="8">
        <v>0</v>
      </c>
      <c r="P37" s="8">
        <v>3.0491445600000002</v>
      </c>
      <c r="Q37" s="8">
        <v>0</v>
      </c>
      <c r="R37" s="8">
        <v>3.0491445600000002</v>
      </c>
      <c r="S37" s="8">
        <v>0</v>
      </c>
      <c r="T37" s="8">
        <v>0</v>
      </c>
      <c r="U37" s="8">
        <v>3.0004959599999999</v>
      </c>
      <c r="V37" s="8">
        <v>1.05505092</v>
      </c>
      <c r="W37" s="8">
        <v>1.5305597999999998</v>
      </c>
      <c r="X37" s="8">
        <v>1.3906015199999999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3.1456825200000007</v>
      </c>
      <c r="L41" s="8">
        <v>3.1456825200000007</v>
      </c>
      <c r="M41" s="8">
        <v>3.1456825200000007</v>
      </c>
      <c r="N41" s="8">
        <v>3.1456825200000007</v>
      </c>
      <c r="O41" s="8">
        <v>3.1456825200000007</v>
      </c>
      <c r="P41" s="8">
        <v>3.1456825200000007</v>
      </c>
      <c r="Q41" s="8">
        <v>3.1456825200000007</v>
      </c>
      <c r="R41" s="8">
        <v>3.1456825200000007</v>
      </c>
      <c r="S41" s="8">
        <v>3.1456825200000007</v>
      </c>
      <c r="T41" s="8">
        <v>1.6389748800000001</v>
      </c>
      <c r="U41" s="8">
        <v>0.89015075999999982</v>
      </c>
      <c r="V41" s="8">
        <v>0.73614096000000007</v>
      </c>
      <c r="W41" s="8">
        <v>0.98152128000000005</v>
      </c>
      <c r="X41" s="8">
        <v>2.8562994000000002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1930.1237744200696</v>
      </c>
      <c r="D43" s="8">
        <v>2318.72486648322</v>
      </c>
      <c r="E43" s="8">
        <v>2233.6104970956949</v>
      </c>
      <c r="F43" s="8">
        <v>1532.4651802099979</v>
      </c>
      <c r="G43" s="8">
        <v>1469.511927136178</v>
      </c>
      <c r="H43" s="8">
        <v>1984.5760336930789</v>
      </c>
      <c r="I43" s="8">
        <v>1070.5967110799997</v>
      </c>
      <c r="J43" s="8">
        <v>1090.9891792799999</v>
      </c>
      <c r="K43" s="8">
        <v>856.47752891999994</v>
      </c>
      <c r="L43" s="8">
        <v>806.77107107999984</v>
      </c>
      <c r="M43" s="8">
        <v>1212.7058985599997</v>
      </c>
      <c r="N43" s="8">
        <v>971.8213518</v>
      </c>
      <c r="O43" s="8">
        <v>946.33110000000011</v>
      </c>
      <c r="P43" s="8">
        <v>984.56661108000026</v>
      </c>
      <c r="Q43" s="8">
        <v>1041.92001108</v>
      </c>
      <c r="R43" s="8">
        <v>1067.41052964</v>
      </c>
      <c r="S43" s="8">
        <v>1061.0378999999998</v>
      </c>
      <c r="T43" s="8">
        <v>1088.1500525999998</v>
      </c>
      <c r="U43" s="8">
        <v>1092.2669596799999</v>
      </c>
      <c r="V43" s="8">
        <v>1139.6248624799998</v>
      </c>
      <c r="W43" s="8">
        <v>1222.8510481200003</v>
      </c>
      <c r="X43" s="8">
        <v>1249.4342156399996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15.553406160000002</v>
      </c>
      <c r="I44" s="8">
        <v>15.553406160000002</v>
      </c>
      <c r="J44" s="8">
        <v>6.1919380799999999</v>
      </c>
      <c r="K44" s="8">
        <v>6.1919380799999999</v>
      </c>
      <c r="L44" s="8">
        <v>9.2879071199999998</v>
      </c>
      <c r="M44" s="8">
        <v>49.535783280000011</v>
      </c>
      <c r="N44" s="8">
        <v>43.343845200000011</v>
      </c>
      <c r="O44" s="8">
        <v>9.2879071199999998</v>
      </c>
      <c r="P44" s="8">
        <v>9.2879071199999998</v>
      </c>
      <c r="Q44" s="8">
        <v>12.383876160000003</v>
      </c>
      <c r="R44" s="8">
        <v>12.383876160000003</v>
      </c>
      <c r="S44" s="8">
        <v>9.2879071199999998</v>
      </c>
      <c r="T44" s="8">
        <v>13.4987148</v>
      </c>
      <c r="U44" s="8">
        <v>10.27262088</v>
      </c>
      <c r="V44" s="8">
        <v>13.634691120000003</v>
      </c>
      <c r="W44" s="8">
        <v>0.82365984000000003</v>
      </c>
      <c r="X44" s="8">
        <v>8.2848031200000012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0.30294000000000004</v>
      </c>
      <c r="D51" s="27">
        <v>4.6450800000000001</v>
      </c>
      <c r="E51" s="27">
        <v>7.2200700000000015</v>
      </c>
      <c r="F51" s="27">
        <v>8.0279100000000021</v>
      </c>
      <c r="G51" s="27">
        <v>7.7754599999999989</v>
      </c>
      <c r="H51" s="27">
        <v>8.9872199999999989</v>
      </c>
      <c r="I51" s="27">
        <v>9.7950600000000012</v>
      </c>
      <c r="J51" s="27">
        <v>11.96613</v>
      </c>
      <c r="K51" s="27">
        <v>14.440140000000001</v>
      </c>
      <c r="L51" s="27">
        <v>12.77397</v>
      </c>
      <c r="M51" s="27">
        <v>9.239670000000002</v>
      </c>
      <c r="N51" s="27">
        <v>12.420540000000001</v>
      </c>
      <c r="O51" s="27">
        <v>13.27887</v>
      </c>
      <c r="P51" s="27">
        <v>16.964640000000003</v>
      </c>
      <c r="Q51" s="27">
        <v>11.259270000000001</v>
      </c>
      <c r="R51" s="27">
        <v>14.058031680000001</v>
      </c>
      <c r="S51" s="27">
        <v>11.65632336</v>
      </c>
      <c r="T51" s="27">
        <v>13.683395880000003</v>
      </c>
      <c r="U51" s="27">
        <v>9.127986120000001</v>
      </c>
      <c r="V51" s="27">
        <v>15.198297840000002</v>
      </c>
      <c r="W51" s="27">
        <v>16.637060880000003</v>
      </c>
      <c r="X51" s="27">
        <v>19.4356206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7.8589699199999989</v>
      </c>
      <c r="K61" s="49">
        <f t="shared" si="15"/>
        <v>5.2393132799999993</v>
      </c>
      <c r="L61" s="49">
        <f t="shared" si="15"/>
        <v>10.478371679999999</v>
      </c>
      <c r="M61" s="49">
        <f t="shared" si="15"/>
        <v>10.478626559999999</v>
      </c>
      <c r="N61" s="49">
        <f t="shared" si="15"/>
        <v>5.2393132799999993</v>
      </c>
      <c r="O61" s="49">
        <f t="shared" si="15"/>
        <v>28.286760959999995</v>
      </c>
      <c r="P61" s="49">
        <f t="shared" si="15"/>
        <v>22.306835519999996</v>
      </c>
      <c r="Q61" s="49">
        <f t="shared" si="15"/>
        <v>24.926492159999995</v>
      </c>
      <c r="R61" s="49">
        <f t="shared" si="15"/>
        <v>23.022581759999994</v>
      </c>
      <c r="S61" s="49">
        <f t="shared" si="15"/>
        <v>14.579104319999999</v>
      </c>
      <c r="T61" s="49">
        <f t="shared" si="15"/>
        <v>13.518038880000002</v>
      </c>
      <c r="U61" s="49">
        <f t="shared" si="15"/>
        <v>23.647462559999997</v>
      </c>
      <c r="V61" s="49">
        <f t="shared" si="15"/>
        <v>27.28469952</v>
      </c>
      <c r="W61" s="49">
        <f t="shared" si="15"/>
        <v>27.887235839999999</v>
      </c>
      <c r="X61" s="49">
        <f t="shared" si="15"/>
        <v>30.360968639999999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17.808134399999997</v>
      </c>
      <c r="P62" s="52">
        <v>14.447865599999998</v>
      </c>
      <c r="Q62" s="52">
        <v>14.447865599999998</v>
      </c>
      <c r="R62" s="52">
        <v>12.543955199999997</v>
      </c>
      <c r="S62" s="52">
        <v>6.720134400000001</v>
      </c>
      <c r="T62" s="52">
        <v>6.720134400000001</v>
      </c>
      <c r="U62" s="52">
        <v>20.655935999999997</v>
      </c>
      <c r="V62" s="52">
        <v>24.041606399999999</v>
      </c>
      <c r="W62" s="52">
        <v>24.041606399999999</v>
      </c>
      <c r="X62" s="52">
        <v>25.2842688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7.8589699199999989</v>
      </c>
      <c r="K69" s="52">
        <v>5.2393132799999993</v>
      </c>
      <c r="L69" s="52">
        <v>10.478371679999999</v>
      </c>
      <c r="M69" s="52">
        <v>10.478626559999999</v>
      </c>
      <c r="N69" s="52">
        <v>5.2393132799999993</v>
      </c>
      <c r="O69" s="52">
        <v>10.478626559999999</v>
      </c>
      <c r="P69" s="52">
        <v>7.8589699199999989</v>
      </c>
      <c r="Q69" s="52">
        <v>10.478626559999999</v>
      </c>
      <c r="R69" s="52">
        <v>10.478626559999999</v>
      </c>
      <c r="S69" s="52">
        <v>7.8589699199999989</v>
      </c>
      <c r="T69" s="52">
        <v>6.7979044800000015</v>
      </c>
      <c r="U69" s="52">
        <v>2.9915265599999996</v>
      </c>
      <c r="V69" s="52">
        <v>3.2430931199999997</v>
      </c>
      <c r="W69" s="52">
        <v>3.8456294399999997</v>
      </c>
      <c r="X69" s="52">
        <v>5.0766998399999999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791E744-D3E4-4883-AD6B-1ACA19DD327C}"/>
</file>

<file path=customXml/itemProps2.xml><?xml version="1.0" encoding="utf-8"?>
<ds:datastoreItem xmlns:ds="http://schemas.openxmlformats.org/officeDocument/2006/customXml" ds:itemID="{0C0893C8-A872-49D6-A5A1-CC6C9E851C9D}"/>
</file>

<file path=customXml/itemProps3.xml><?xml version="1.0" encoding="utf-8"?>
<ds:datastoreItem xmlns:ds="http://schemas.openxmlformats.org/officeDocument/2006/customXml" ds:itemID="{D444678F-611F-48AC-BABE-B90B822BAB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95</vt:i4>
      </vt:variant>
    </vt:vector>
  </HeadingPairs>
  <TitlesOfParts>
    <vt:vector size="95" baseType="lpstr">
      <vt:lpstr>cover</vt:lpstr>
      <vt:lpstr>index</vt:lpstr>
      <vt:lpstr>ef</vt:lpstr>
      <vt:lpstr>GAE</vt:lpstr>
      <vt:lpstr>INTMARB</vt:lpstr>
      <vt:lpstr>INTMARB_IN</vt:lpstr>
      <vt:lpstr>INTMARB_EX</vt:lpstr>
      <vt:lpstr>GIC</vt:lpstr>
      <vt:lpstr>INTAVI</vt:lpstr>
      <vt:lpstr>INTAVI_PA_IN</vt:lpstr>
      <vt:lpstr>INTAVI_PA_EX</vt:lpstr>
      <vt:lpstr>INTAVI_FR_IN</vt:lpstr>
      <vt:lpstr>INTAVI_FR_EX</vt:lpstr>
      <vt:lpstr>NRGSUP</vt:lpstr>
      <vt:lpstr>TI_EHG_E</vt:lpstr>
      <vt:lpstr>TI_EHG_E_E</vt:lpstr>
      <vt:lpstr>TI_EHG_CHP_E</vt:lpstr>
      <vt:lpstr>TI_EHG_H_E</vt:lpstr>
      <vt:lpstr>NRG_E</vt:lpstr>
      <vt:lpstr>NRG_CM_E</vt:lpstr>
      <vt:lpstr>NRG_OIL_NG_E</vt:lpstr>
      <vt:lpstr>NRG_PF_E</vt:lpstr>
      <vt:lpstr>NRG_CO_E</vt:lpstr>
      <vt:lpstr>NRG_BKBPB_E</vt:lpstr>
      <vt:lpstr>NRG_GW_E</vt:lpstr>
      <vt:lpstr>NRG_BF_E</vt:lpstr>
      <vt:lpstr>NRG_PR_E</vt:lpstr>
      <vt:lpstr>NRG_NI_E</vt:lpstr>
      <vt:lpstr>NRG_CL_E</vt:lpstr>
      <vt:lpstr>NRG_LNG_E</vt:lpstr>
      <vt:lpstr>NRG_BIOG_E</vt:lpstr>
      <vt:lpstr>NRG_GTL_E</vt:lpstr>
      <vt:lpstr>NRG_CPP_E</vt:lpstr>
      <vt:lpstr>NRG_NSP_E</vt:lpstr>
      <vt:lpstr>FC_E</vt:lpstr>
      <vt:lpstr>FC_IND_E</vt:lpstr>
      <vt:lpstr>FC_IND_IS_E</vt:lpstr>
      <vt:lpstr>FC_IND_IS_BF_E</vt:lpstr>
      <vt:lpstr>FC_IND_IS_EA_E</vt:lpstr>
      <vt:lpstr>FC_IND_NFM_E</vt:lpstr>
      <vt:lpstr>FC_IND_NFM_AM_E</vt:lpstr>
      <vt:lpstr>FC_IND_NFM_PA_E</vt:lpstr>
      <vt:lpstr>FC_IND_NFM_SA_E</vt:lpstr>
      <vt:lpstr>FC_IND_NFM_OM_E</vt:lpstr>
      <vt:lpstr>FC_IND_CPC_E</vt:lpstr>
      <vt:lpstr>FC_IND_CPC_BC_E</vt:lpstr>
      <vt:lpstr>FC_IND_CPC_OC_E</vt:lpstr>
      <vt:lpstr>FC_IND_CPC_PH_E</vt:lpstr>
      <vt:lpstr>FC_IND_NMM_E</vt:lpstr>
      <vt:lpstr>FC_IND_NMM_CM_E</vt:lpstr>
      <vt:lpstr>FC_IND_NMM_CR_E</vt:lpstr>
      <vt:lpstr>FC_IND_NMM_GL_E</vt:lpstr>
      <vt:lpstr>FC_IND_PPP_E</vt:lpstr>
      <vt:lpstr>FC_IND_PPP_PU_E</vt:lpstr>
      <vt:lpstr>FC_IND_PPP_PA_E</vt:lpstr>
      <vt:lpstr>FC_IND_PPP_PR_E</vt:lpstr>
      <vt:lpstr>FC_IND_FBT_E</vt:lpstr>
      <vt:lpstr>FC_IND_TE_E</vt:lpstr>
      <vt:lpstr>FC_IND_MAC_E</vt:lpstr>
      <vt:lpstr>FC_IND_TL_E</vt:lpstr>
      <vt:lpstr>FC_IND_WP_E</vt:lpstr>
      <vt:lpstr>FC_IND_MQ_E</vt:lpstr>
      <vt:lpstr>FC_IND_CON_E</vt:lpstr>
      <vt:lpstr>FC_IND_NSP_E</vt:lpstr>
      <vt:lpstr>FC_TRA_E</vt:lpstr>
      <vt:lpstr>FC_TRA_RAIL_E</vt:lpstr>
      <vt:lpstr>FC_TRA_RAIL_MTU_E</vt:lpstr>
      <vt:lpstr>FC_TRA_RAIL_CPT_E</vt:lpstr>
      <vt:lpstr>FC_TRA_RAIL_HST_E</vt:lpstr>
      <vt:lpstr>FC_TRA_RAIL_FRT_E</vt:lpstr>
      <vt:lpstr>FC_TRA_ROAD_E</vt:lpstr>
      <vt:lpstr>FC_TRA_ROAD_P2W_E</vt:lpstr>
      <vt:lpstr>FC_TRA_ROAD_CAR_E</vt:lpstr>
      <vt:lpstr>FC_TRA_ROAD_BUS_E</vt:lpstr>
      <vt:lpstr>FC_TRA_ROAD_LCV_E</vt:lpstr>
      <vt:lpstr>FC_TRA_ROAD_HGV_E</vt:lpstr>
      <vt:lpstr>FC_TRA_DAVI_E</vt:lpstr>
      <vt:lpstr>FC_TRA_DAVI_PA_E</vt:lpstr>
      <vt:lpstr>FC_TRA_DAVI_FR_E</vt:lpstr>
      <vt:lpstr>FC_TRA_DNAVI_E</vt:lpstr>
      <vt:lpstr>FC_TRA_DNAVI_DCS_E</vt:lpstr>
      <vt:lpstr>FC_TRA_DNAVI_IWW_E</vt:lpstr>
      <vt:lpstr>FC_TRA_PIPE_E</vt:lpstr>
      <vt:lpstr>FC_OTH_E</vt:lpstr>
      <vt:lpstr>FC_OTH_CP_E</vt:lpstr>
      <vt:lpstr>FC_OTH_CP_SH_E</vt:lpstr>
      <vt:lpstr>FC_OTH_CP_SC_E</vt:lpstr>
      <vt:lpstr>FC_OTH_CP_HW_E</vt:lpstr>
      <vt:lpstr>FC_OTH_CP_CA_E</vt:lpstr>
      <vt:lpstr>FC_OTH_HH_E</vt:lpstr>
      <vt:lpstr>FC_OTH_HH_SH_E</vt:lpstr>
      <vt:lpstr>FC_OTH_HH_SC_E</vt:lpstr>
      <vt:lpstr>FC_OTH_HH_WH_E</vt:lpstr>
      <vt:lpstr>FC_OTH_HH_CO_E</vt:lpstr>
      <vt:lpstr>FC_OTH_AFF_E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2024-05-20T16:55:13Z</dcterms:created>
  <dcterms:modified xsi:type="dcterms:W3CDTF">2024-05-20T16:55:14Z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